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"/>
    </mc:Choice>
  </mc:AlternateContent>
  <xr:revisionPtr revIDLastSave="16" documentId="11_13DBC9D1CB89395730252832763D81A510CB8933" xr6:coauthVersionLast="47" xr6:coauthVersionMax="47" xr10:uidLastSave="{A1E49BAA-1721-4D53-9FBB-1B2E99371AF0}"/>
  <bookViews>
    <workbookView xWindow="-110" yWindow="-110" windowWidth="25820" windowHeight="11020" tabRatio="901" firstSheet="4" activeTab="4" xr2:uid="{00000000-000D-0000-FFFF-FFFF00000000}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energy_demand_summariz" sheetId="153" r:id="rId7"/>
    <sheet name="attached_mining" sheetId="143" r:id="rId8"/>
    <sheet name="Tech_fuel" sheetId="145" r:id="rId9"/>
    <sheet name="Fuel_tech_steam" sheetId="151" r:id="rId10"/>
    <sheet name="EMI" sheetId="146" r:id="rId11"/>
    <sheet name="attached_cons" sheetId="134" r:id="rId12"/>
    <sheet name="attached_ipp" sheetId="135" r:id="rId13"/>
    <sheet name="attached_smelting" sheetId="136" r:id="rId14"/>
    <sheet name="attached_petroleum" sheetId="137" r:id="rId15"/>
    <sheet name="attached_cement" sheetId="138" r:id="rId16"/>
    <sheet name="attached_chemicals" sheetId="139" r:id="rId17"/>
    <sheet name="attached_iron" sheetId="140" r:id="rId18"/>
    <sheet name="attached_others" sheetId="142" r:id="rId19"/>
    <sheet name="attached_forestry" sheetId="141" r:id="rId20"/>
  </sheets>
  <externalReferences>
    <externalReference r:id="rId21"/>
  </externalReferences>
  <definedNames>
    <definedName name="_xlnm._FilterDatabase" localSheetId="3" hidden="1">Tech_Dem_Sum!$A$2:$K$233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P33" i="148" l="1"/>
  <c r="BP34" i="148"/>
  <c r="BP35" i="148"/>
  <c r="BP36" i="148"/>
  <c r="BP37" i="148"/>
  <c r="BP38" i="148"/>
  <c r="BP39" i="148"/>
  <c r="BP40" i="148"/>
  <c r="BP41" i="148"/>
  <c r="BP42" i="148"/>
  <c r="BP43" i="148"/>
  <c r="BP44" i="148"/>
  <c r="BP45" i="148"/>
  <c r="BP46" i="148"/>
  <c r="BP47" i="148"/>
  <c r="BP48" i="148"/>
  <c r="BP49" i="148"/>
  <c r="BP50" i="148"/>
  <c r="BP51" i="148"/>
  <c r="BP52" i="148"/>
  <c r="BP53" i="148"/>
  <c r="BP54" i="148"/>
  <c r="BP55" i="148"/>
  <c r="BP56" i="148"/>
  <c r="BP57" i="148"/>
  <c r="BP58" i="148"/>
  <c r="BP59" i="148"/>
  <c r="BP60" i="148"/>
  <c r="BP61" i="148"/>
  <c r="BP62" i="148"/>
  <c r="BP63" i="148"/>
  <c r="BP64" i="148"/>
  <c r="BP65" i="148"/>
  <c r="BP66" i="148"/>
  <c r="BP67" i="148"/>
  <c r="BP68" i="148"/>
  <c r="BP69" i="148"/>
  <c r="BP70" i="148"/>
  <c r="BP71" i="148"/>
  <c r="BP72" i="148"/>
  <c r="BP73" i="148"/>
  <c r="BP74" i="148"/>
  <c r="BP75" i="148"/>
  <c r="BP76" i="148"/>
  <c r="BP77" i="148"/>
  <c r="BP78" i="148"/>
  <c r="BP79" i="148"/>
  <c r="BP32" i="148"/>
  <c r="AX33" i="148"/>
  <c r="AX34" i="148"/>
  <c r="AX35" i="148"/>
  <c r="AX36" i="148"/>
  <c r="AX37" i="148"/>
  <c r="AX38" i="148"/>
  <c r="AX39" i="148"/>
  <c r="AX40" i="148"/>
  <c r="AX41" i="148"/>
  <c r="AX42" i="148"/>
  <c r="AX43" i="148"/>
  <c r="AX44" i="148"/>
  <c r="AX45" i="148"/>
  <c r="AX46" i="148"/>
  <c r="AX47" i="148"/>
  <c r="AX48" i="148"/>
  <c r="AX49" i="148"/>
  <c r="AX50" i="148"/>
  <c r="AX51" i="148"/>
  <c r="AX52" i="148"/>
  <c r="AX53" i="148"/>
  <c r="AX54" i="148"/>
  <c r="AX55" i="148"/>
  <c r="AX56" i="148"/>
  <c r="AX57" i="148"/>
  <c r="AX58" i="148"/>
  <c r="AX59" i="148"/>
  <c r="AX60" i="148"/>
  <c r="AX61" i="148"/>
  <c r="AX62" i="148"/>
  <c r="AX63" i="148"/>
  <c r="AX64" i="148"/>
  <c r="AX65" i="148"/>
  <c r="AX66" i="148"/>
  <c r="AX67" i="148"/>
  <c r="AX68" i="148"/>
  <c r="AX69" i="148"/>
  <c r="AX70" i="148"/>
  <c r="AX71" i="148"/>
  <c r="AX72" i="148"/>
  <c r="AX73" i="148"/>
  <c r="AX74" i="148"/>
  <c r="AX75" i="148"/>
  <c r="AX76" i="148"/>
  <c r="AX77" i="148"/>
  <c r="AX78" i="148"/>
  <c r="AX79" i="148"/>
  <c r="AX32" i="148"/>
  <c r="AO33" i="148"/>
  <c r="AO34" i="148"/>
  <c r="AO35" i="148"/>
  <c r="AO36" i="148"/>
  <c r="AO37" i="148"/>
  <c r="AO38" i="148"/>
  <c r="AO39" i="148"/>
  <c r="AO40" i="148"/>
  <c r="AO41" i="148"/>
  <c r="AO42" i="148"/>
  <c r="AO43" i="148"/>
  <c r="AO44" i="148"/>
  <c r="AO45" i="148"/>
  <c r="AO46" i="148"/>
  <c r="AO47" i="148"/>
  <c r="AO48" i="148"/>
  <c r="AO49" i="148"/>
  <c r="AO50" i="148"/>
  <c r="AO51" i="148"/>
  <c r="AO52" i="148"/>
  <c r="AO53" i="148"/>
  <c r="AO54" i="148"/>
  <c r="AO55" i="148"/>
  <c r="AO56" i="148"/>
  <c r="AO57" i="148"/>
  <c r="AO58" i="148"/>
  <c r="AO59" i="148"/>
  <c r="AO60" i="148"/>
  <c r="AO61" i="148"/>
  <c r="AO62" i="148"/>
  <c r="AO63" i="148"/>
  <c r="AO64" i="148"/>
  <c r="AO65" i="148"/>
  <c r="AO66" i="148"/>
  <c r="AO67" i="148"/>
  <c r="AO68" i="148"/>
  <c r="AO69" i="148"/>
  <c r="AO70" i="148"/>
  <c r="AO71" i="148"/>
  <c r="AO72" i="148"/>
  <c r="AO73" i="148"/>
  <c r="AO74" i="148"/>
  <c r="AO75" i="148"/>
  <c r="AO76" i="148"/>
  <c r="AO77" i="148"/>
  <c r="AO78" i="148"/>
  <c r="AO79" i="148"/>
  <c r="AO32" i="148"/>
  <c r="AF79" i="148"/>
  <c r="AF78" i="148"/>
  <c r="AF77" i="148"/>
  <c r="AF76" i="148"/>
  <c r="AF75" i="148"/>
  <c r="AF74" i="148"/>
  <c r="AF73" i="148"/>
  <c r="AF72" i="148"/>
  <c r="AF71" i="148"/>
  <c r="AF70" i="148"/>
  <c r="AF69" i="148"/>
  <c r="AF68" i="148"/>
  <c r="AF67" i="148"/>
  <c r="AF66" i="148"/>
  <c r="AF65" i="148"/>
  <c r="AF64" i="148"/>
  <c r="AF63" i="148"/>
  <c r="AF62" i="148"/>
  <c r="AF61" i="148"/>
  <c r="AF60" i="148"/>
  <c r="AF59" i="148"/>
  <c r="AF58" i="148"/>
  <c r="AF57" i="148"/>
  <c r="AF56" i="148"/>
  <c r="AF54" i="148"/>
  <c r="AF53" i="148"/>
  <c r="AF52" i="148"/>
  <c r="AF51" i="148"/>
  <c r="AF50" i="148"/>
  <c r="AF49" i="148"/>
  <c r="AF55" i="148"/>
  <c r="AF48" i="148"/>
  <c r="AF47" i="148"/>
  <c r="AF46" i="148"/>
  <c r="AF45" i="148"/>
  <c r="AF44" i="148"/>
  <c r="AF43" i="148"/>
  <c r="AF42" i="148"/>
  <c r="AF41" i="148"/>
  <c r="AF40" i="148"/>
  <c r="AF39" i="148"/>
  <c r="AF38" i="148"/>
  <c r="AF37" i="148"/>
  <c r="AF36" i="148"/>
  <c r="AF35" i="148"/>
  <c r="AF34" i="148"/>
  <c r="AF33" i="148"/>
  <c r="AF32" i="148"/>
  <c r="W79" i="148"/>
  <c r="W78" i="148"/>
  <c r="W77" i="148"/>
  <c r="W76" i="148"/>
  <c r="W75" i="148"/>
  <c r="W74" i="148"/>
  <c r="W73" i="148"/>
  <c r="W72" i="148"/>
  <c r="W71" i="148"/>
  <c r="W70" i="148"/>
  <c r="W69" i="148"/>
  <c r="W68" i="148"/>
  <c r="W67" i="148"/>
  <c r="W66" i="148"/>
  <c r="W65" i="148"/>
  <c r="W64" i="148"/>
  <c r="W63" i="148"/>
  <c r="W62" i="148"/>
  <c r="W61" i="148"/>
  <c r="W60" i="148"/>
  <c r="W59" i="148"/>
  <c r="W58" i="148"/>
  <c r="W57" i="148"/>
  <c r="W56" i="148"/>
  <c r="W55" i="148"/>
  <c r="W54" i="148"/>
  <c r="W53" i="148"/>
  <c r="W52" i="148"/>
  <c r="W51" i="148"/>
  <c r="W50" i="148"/>
  <c r="W49" i="148"/>
  <c r="W48" i="148"/>
  <c r="W47" i="148"/>
  <c r="W46" i="148"/>
  <c r="W45" i="148"/>
  <c r="W44" i="148"/>
  <c r="W43" i="148"/>
  <c r="W42" i="148"/>
  <c r="W41" i="148"/>
  <c r="W40" i="148"/>
  <c r="W39" i="148"/>
  <c r="W38" i="148"/>
  <c r="W37" i="148"/>
  <c r="W36" i="148"/>
  <c r="W35" i="148"/>
  <c r="W34" i="148"/>
  <c r="W33" i="148"/>
  <c r="W32" i="148"/>
  <c r="M371" i="148"/>
  <c r="M375" i="148"/>
  <c r="M404" i="148"/>
  <c r="M452" i="148" s="1"/>
  <c r="M500" i="148" s="1"/>
  <c r="M364" i="148"/>
  <c r="M273" i="148"/>
  <c r="M321" i="148" s="1"/>
  <c r="M369" i="148" s="1"/>
  <c r="M275" i="148"/>
  <c r="M323" i="148" s="1"/>
  <c r="V323" i="148" s="1"/>
  <c r="M278" i="148"/>
  <c r="M326" i="148" s="1"/>
  <c r="M374" i="148" s="1"/>
  <c r="M279" i="148"/>
  <c r="M327" i="148" s="1"/>
  <c r="V327" i="148" s="1"/>
  <c r="AE327" i="148" s="1"/>
  <c r="AN327" i="148" s="1"/>
  <c r="AW327" i="148" s="1"/>
  <c r="BF327" i="148" s="1"/>
  <c r="BO327" i="148" s="1"/>
  <c r="M280" i="148"/>
  <c r="M282" i="148"/>
  <c r="M298" i="148"/>
  <c r="M226" i="148"/>
  <c r="M227" i="148"/>
  <c r="M230" i="148"/>
  <c r="M233" i="148"/>
  <c r="M281" i="148" s="1"/>
  <c r="M235" i="148"/>
  <c r="M239" i="148"/>
  <c r="M247" i="148"/>
  <c r="M259" i="148"/>
  <c r="M263" i="148"/>
  <c r="V263" i="148" s="1"/>
  <c r="AE263" i="148" s="1"/>
  <c r="AN263" i="148" s="1"/>
  <c r="AW263" i="148" s="1"/>
  <c r="BF263" i="148" s="1"/>
  <c r="BO263" i="148" s="1"/>
  <c r="M264" i="148"/>
  <c r="M267" i="148"/>
  <c r="M315" i="148" s="1"/>
  <c r="M363" i="148" s="1"/>
  <c r="M270" i="148"/>
  <c r="M318" i="148" s="1"/>
  <c r="M178" i="148"/>
  <c r="M182" i="148"/>
  <c r="M183" i="148"/>
  <c r="M231" i="148" s="1"/>
  <c r="M186" i="148"/>
  <c r="M234" i="148" s="1"/>
  <c r="M188" i="148"/>
  <c r="M191" i="148"/>
  <c r="V191" i="148" s="1"/>
  <c r="AE191" i="148" s="1"/>
  <c r="AN191" i="148" s="1"/>
  <c r="AW191" i="148" s="1"/>
  <c r="BF191" i="148" s="1"/>
  <c r="BO191" i="148" s="1"/>
  <c r="M192" i="148"/>
  <c r="M193" i="148"/>
  <c r="M194" i="148"/>
  <c r="M195" i="148"/>
  <c r="V195" i="148" s="1"/>
  <c r="AE195" i="148" s="1"/>
  <c r="AN195" i="148" s="1"/>
  <c r="AW195" i="148" s="1"/>
  <c r="BF195" i="148" s="1"/>
  <c r="BO195" i="148" s="1"/>
  <c r="M196" i="148"/>
  <c r="M202" i="148"/>
  <c r="M250" i="148" s="1"/>
  <c r="M203" i="148"/>
  <c r="M251" i="148" s="1"/>
  <c r="M206" i="148"/>
  <c r="M254" i="148" s="1"/>
  <c r="M211" i="148"/>
  <c r="V211" i="148" s="1"/>
  <c r="AE211" i="148" s="1"/>
  <c r="AN211" i="148" s="1"/>
  <c r="AW211" i="148" s="1"/>
  <c r="BF211" i="148" s="1"/>
  <c r="BO211" i="148" s="1"/>
  <c r="M212" i="148"/>
  <c r="M260" i="148" s="1"/>
  <c r="M308" i="148" s="1"/>
  <c r="M356" i="148" s="1"/>
  <c r="M216" i="148"/>
  <c r="V216" i="148" s="1"/>
  <c r="AE216" i="148" s="1"/>
  <c r="AN216" i="148" s="1"/>
  <c r="AW216" i="148" s="1"/>
  <c r="BF216" i="148" s="1"/>
  <c r="BO216" i="148" s="1"/>
  <c r="M218" i="148"/>
  <c r="M222" i="148"/>
  <c r="M223" i="148"/>
  <c r="M129" i="148"/>
  <c r="M177" i="148" s="1"/>
  <c r="M225" i="148" s="1"/>
  <c r="M130" i="148"/>
  <c r="M131" i="148"/>
  <c r="M179" i="148" s="1"/>
  <c r="M132" i="148"/>
  <c r="M180" i="148" s="1"/>
  <c r="M133" i="148"/>
  <c r="M134" i="148"/>
  <c r="M135" i="148"/>
  <c r="M136" i="148"/>
  <c r="M184" i="148" s="1"/>
  <c r="M232" i="148" s="1"/>
  <c r="V232" i="148" s="1"/>
  <c r="AE232" i="148" s="1"/>
  <c r="AN232" i="148" s="1"/>
  <c r="AW232" i="148" s="1"/>
  <c r="BF232" i="148" s="1"/>
  <c r="BO232" i="148" s="1"/>
  <c r="M137" i="148"/>
  <c r="M185" i="148" s="1"/>
  <c r="V185" i="148" s="1"/>
  <c r="AE185" i="148" s="1"/>
  <c r="AN185" i="148" s="1"/>
  <c r="AW185" i="148" s="1"/>
  <c r="BF185" i="148" s="1"/>
  <c r="BO185" i="148" s="1"/>
  <c r="M138" i="148"/>
  <c r="M139" i="148"/>
  <c r="M187" i="148" s="1"/>
  <c r="V187" i="148" s="1"/>
  <c r="AE187" i="148" s="1"/>
  <c r="AN187" i="148" s="1"/>
  <c r="AW187" i="148" s="1"/>
  <c r="BF187" i="148" s="1"/>
  <c r="BO187" i="148" s="1"/>
  <c r="M140" i="148"/>
  <c r="V140" i="148" s="1"/>
  <c r="AE140" i="148" s="1"/>
  <c r="AN140" i="148" s="1"/>
  <c r="AW140" i="148" s="1"/>
  <c r="BF140" i="148" s="1"/>
  <c r="BO140" i="148" s="1"/>
  <c r="M141" i="148"/>
  <c r="M142" i="148"/>
  <c r="M143" i="148"/>
  <c r="V143" i="148" s="1"/>
  <c r="AE143" i="148" s="1"/>
  <c r="AN143" i="148" s="1"/>
  <c r="AW143" i="148" s="1"/>
  <c r="BF143" i="148" s="1"/>
  <c r="BO143" i="148" s="1"/>
  <c r="M144" i="148"/>
  <c r="V144" i="148" s="1"/>
  <c r="AE144" i="148" s="1"/>
  <c r="AN144" i="148" s="1"/>
  <c r="AW144" i="148" s="1"/>
  <c r="BF144" i="148" s="1"/>
  <c r="BO144" i="148" s="1"/>
  <c r="M145" i="148"/>
  <c r="V145" i="148" s="1"/>
  <c r="AE145" i="148" s="1"/>
  <c r="AN145" i="148" s="1"/>
  <c r="AW145" i="148" s="1"/>
  <c r="BF145" i="148" s="1"/>
  <c r="BO145" i="148" s="1"/>
  <c r="M146" i="148"/>
  <c r="V146" i="148" s="1"/>
  <c r="AE146" i="148" s="1"/>
  <c r="AN146" i="148" s="1"/>
  <c r="AW146" i="148" s="1"/>
  <c r="BF146" i="148" s="1"/>
  <c r="BO146" i="148" s="1"/>
  <c r="M147" i="148"/>
  <c r="V147" i="148" s="1"/>
  <c r="AE147" i="148" s="1"/>
  <c r="AN147" i="148" s="1"/>
  <c r="AW147" i="148" s="1"/>
  <c r="BF147" i="148" s="1"/>
  <c r="BO147" i="148" s="1"/>
  <c r="M148" i="148"/>
  <c r="V148" i="148" s="1"/>
  <c r="AE148" i="148" s="1"/>
  <c r="AN148" i="148" s="1"/>
  <c r="AW148" i="148" s="1"/>
  <c r="BF148" i="148" s="1"/>
  <c r="BO148" i="148" s="1"/>
  <c r="M149" i="148"/>
  <c r="M197" i="148" s="1"/>
  <c r="M245" i="148" s="1"/>
  <c r="M293" i="148" s="1"/>
  <c r="M150" i="148"/>
  <c r="M198" i="148" s="1"/>
  <c r="M246" i="148" s="1"/>
  <c r="M151" i="148"/>
  <c r="M199" i="148" s="1"/>
  <c r="M152" i="148"/>
  <c r="M200" i="148" s="1"/>
  <c r="M153" i="148"/>
  <c r="M154" i="148"/>
  <c r="M155" i="148"/>
  <c r="M156" i="148"/>
  <c r="M204" i="148" s="1"/>
  <c r="M252" i="148" s="1"/>
  <c r="M300" i="148" s="1"/>
  <c r="M157" i="148"/>
  <c r="M205" i="148" s="1"/>
  <c r="M158" i="148"/>
  <c r="M159" i="148"/>
  <c r="M160" i="148"/>
  <c r="V160" i="148" s="1"/>
  <c r="AE160" i="148" s="1"/>
  <c r="AN160" i="148" s="1"/>
  <c r="AW160" i="148" s="1"/>
  <c r="BF160" i="148" s="1"/>
  <c r="BO160" i="148" s="1"/>
  <c r="M161" i="148"/>
  <c r="M162" i="148"/>
  <c r="M163" i="148"/>
  <c r="V163" i="148" s="1"/>
  <c r="AE163" i="148" s="1"/>
  <c r="AN163" i="148" s="1"/>
  <c r="AW163" i="148" s="1"/>
  <c r="BF163" i="148" s="1"/>
  <c r="BO163" i="148" s="1"/>
  <c r="M164" i="148"/>
  <c r="V164" i="148" s="1"/>
  <c r="AE164" i="148" s="1"/>
  <c r="AN164" i="148" s="1"/>
  <c r="AW164" i="148" s="1"/>
  <c r="BF164" i="148" s="1"/>
  <c r="BO164" i="148" s="1"/>
  <c r="M165" i="148"/>
  <c r="M166" i="148"/>
  <c r="M167" i="148"/>
  <c r="M215" i="148" s="1"/>
  <c r="V215" i="148" s="1"/>
  <c r="AE215" i="148" s="1"/>
  <c r="AN215" i="148" s="1"/>
  <c r="AW215" i="148" s="1"/>
  <c r="BF215" i="148" s="1"/>
  <c r="BO215" i="148" s="1"/>
  <c r="M168" i="148"/>
  <c r="V168" i="148" s="1"/>
  <c r="AE168" i="148" s="1"/>
  <c r="AN168" i="148" s="1"/>
  <c r="AW168" i="148" s="1"/>
  <c r="BF168" i="148" s="1"/>
  <c r="BO168" i="148" s="1"/>
  <c r="M169" i="148"/>
  <c r="M170" i="148"/>
  <c r="M171" i="148"/>
  <c r="M219" i="148" s="1"/>
  <c r="M172" i="148"/>
  <c r="M220" i="148" s="1"/>
  <c r="M268" i="148" s="1"/>
  <c r="M316" i="148" s="1"/>
  <c r="V316" i="148" s="1"/>
  <c r="AE316" i="148" s="1"/>
  <c r="AN316" i="148" s="1"/>
  <c r="AW316" i="148" s="1"/>
  <c r="BF316" i="148" s="1"/>
  <c r="BO316" i="148" s="1"/>
  <c r="M173" i="148"/>
  <c r="M174" i="148"/>
  <c r="M175" i="148"/>
  <c r="M128" i="148"/>
  <c r="M176" i="148" s="1"/>
  <c r="M224" i="148" s="1"/>
  <c r="N147" i="148"/>
  <c r="N150" i="148"/>
  <c r="N151" i="148"/>
  <c r="N159" i="148"/>
  <c r="N165" i="148"/>
  <c r="N167" i="148"/>
  <c r="N171" i="148"/>
  <c r="N99" i="148"/>
  <c r="N100" i="148"/>
  <c r="N148" i="148" s="1"/>
  <c r="N103" i="148"/>
  <c r="N104" i="148"/>
  <c r="N152" i="148" s="1"/>
  <c r="N105" i="148"/>
  <c r="N153" i="148" s="1"/>
  <c r="N106" i="148"/>
  <c r="N154" i="148" s="1"/>
  <c r="N107" i="148"/>
  <c r="N155" i="148" s="1"/>
  <c r="N108" i="148"/>
  <c r="N156" i="148" s="1"/>
  <c r="N109" i="148"/>
  <c r="N157" i="148" s="1"/>
  <c r="N113" i="148"/>
  <c r="N161" i="148" s="1"/>
  <c r="N119" i="148"/>
  <c r="N123" i="148"/>
  <c r="N124" i="148"/>
  <c r="N172" i="148" s="1"/>
  <c r="N79" i="148"/>
  <c r="N127" i="148" s="1"/>
  <c r="N175" i="148" s="1"/>
  <c r="N78" i="148"/>
  <c r="N126" i="148" s="1"/>
  <c r="N174" i="148" s="1"/>
  <c r="N77" i="148"/>
  <c r="N125" i="148" s="1"/>
  <c r="N173" i="148" s="1"/>
  <c r="N76" i="148"/>
  <c r="N75" i="148"/>
  <c r="N74" i="148"/>
  <c r="N122" i="148" s="1"/>
  <c r="N170" i="148" s="1"/>
  <c r="N73" i="148"/>
  <c r="N121" i="148" s="1"/>
  <c r="N169" i="148" s="1"/>
  <c r="N72" i="148"/>
  <c r="N120" i="148" s="1"/>
  <c r="N168" i="148" s="1"/>
  <c r="N71" i="148"/>
  <c r="N70" i="148"/>
  <c r="N118" i="148" s="1"/>
  <c r="N166" i="148" s="1"/>
  <c r="N69" i="148"/>
  <c r="N117" i="148" s="1"/>
  <c r="N68" i="148"/>
  <c r="N116" i="148" s="1"/>
  <c r="N164" i="148" s="1"/>
  <c r="N67" i="148"/>
  <c r="N115" i="148" s="1"/>
  <c r="N163" i="148" s="1"/>
  <c r="N66" i="148"/>
  <c r="N114" i="148" s="1"/>
  <c r="N162" i="148" s="1"/>
  <c r="N65" i="148"/>
  <c r="N64" i="148"/>
  <c r="N112" i="148" s="1"/>
  <c r="N160" i="148" s="1"/>
  <c r="N63" i="148"/>
  <c r="N111" i="148" s="1"/>
  <c r="N62" i="148"/>
  <c r="N110" i="148" s="1"/>
  <c r="N158" i="148" s="1"/>
  <c r="N61" i="148"/>
  <c r="N60" i="148"/>
  <c r="N59" i="148"/>
  <c r="N58" i="148"/>
  <c r="N57" i="148"/>
  <c r="N56" i="148"/>
  <c r="N55" i="148"/>
  <c r="N54" i="148"/>
  <c r="N102" i="148" s="1"/>
  <c r="N53" i="148"/>
  <c r="N101" i="148" s="1"/>
  <c r="N149" i="148" s="1"/>
  <c r="N52" i="148"/>
  <c r="N51" i="148"/>
  <c r="N50" i="148"/>
  <c r="N98" i="148" s="1"/>
  <c r="N146" i="148" s="1"/>
  <c r="N49" i="148"/>
  <c r="N97" i="148" s="1"/>
  <c r="N145" i="148" s="1"/>
  <c r="N48" i="148"/>
  <c r="N96" i="148" s="1"/>
  <c r="N144" i="148" s="1"/>
  <c r="N47" i="148"/>
  <c r="N95" i="148" s="1"/>
  <c r="N143" i="148" s="1"/>
  <c r="N46" i="148"/>
  <c r="N45" i="148"/>
  <c r="N44" i="148"/>
  <c r="N43" i="148"/>
  <c r="N42" i="148"/>
  <c r="N41" i="148"/>
  <c r="N40" i="148"/>
  <c r="N39" i="148"/>
  <c r="N38" i="148"/>
  <c r="N37" i="148"/>
  <c r="N36" i="148"/>
  <c r="N35" i="148"/>
  <c r="N34" i="148"/>
  <c r="N33" i="148"/>
  <c r="N32" i="148"/>
  <c r="D151" i="152"/>
  <c r="C151" i="152"/>
  <c r="B151" i="152"/>
  <c r="A151" i="152"/>
  <c r="D149" i="152"/>
  <c r="C149" i="152"/>
  <c r="B149" i="152"/>
  <c r="A149" i="152"/>
  <c r="D147" i="152"/>
  <c r="C147" i="152"/>
  <c r="B147" i="152"/>
  <c r="A147" i="152"/>
  <c r="D145" i="152"/>
  <c r="C145" i="152"/>
  <c r="B145" i="152"/>
  <c r="A145" i="152"/>
  <c r="D143" i="152"/>
  <c r="C143" i="152"/>
  <c r="B143" i="152"/>
  <c r="A143" i="152"/>
  <c r="D141" i="152"/>
  <c r="C141" i="152"/>
  <c r="B141" i="152"/>
  <c r="A141" i="152"/>
  <c r="D139" i="152"/>
  <c r="C139" i="152"/>
  <c r="B139" i="152"/>
  <c r="A139" i="152"/>
  <c r="D137" i="152"/>
  <c r="C137" i="152"/>
  <c r="B137" i="152"/>
  <c r="A137" i="152"/>
  <c r="D135" i="152"/>
  <c r="C135" i="152"/>
  <c r="B135" i="152"/>
  <c r="A135" i="152"/>
  <c r="D133" i="152"/>
  <c r="C133" i="152"/>
  <c r="B133" i="152"/>
  <c r="A133" i="152"/>
  <c r="D131" i="152"/>
  <c r="C131" i="152"/>
  <c r="B131" i="152"/>
  <c r="A131" i="152"/>
  <c r="D129" i="152"/>
  <c r="C129" i="152"/>
  <c r="B129" i="152"/>
  <c r="A129" i="152"/>
  <c r="D121" i="152"/>
  <c r="C121" i="152"/>
  <c r="B121" i="152"/>
  <c r="A121" i="152"/>
  <c r="D119" i="152"/>
  <c r="C119" i="152"/>
  <c r="B119" i="152"/>
  <c r="A119" i="152"/>
  <c r="D117" i="152"/>
  <c r="C117" i="152"/>
  <c r="B117" i="152"/>
  <c r="A117" i="152"/>
  <c r="D115" i="152"/>
  <c r="C115" i="152"/>
  <c r="B115" i="152"/>
  <c r="A115" i="152"/>
  <c r="D113" i="152"/>
  <c r="C113" i="152"/>
  <c r="B113" i="152"/>
  <c r="A113" i="152"/>
  <c r="D111" i="152"/>
  <c r="C111" i="152"/>
  <c r="B111" i="152"/>
  <c r="A111" i="152"/>
  <c r="D109" i="152"/>
  <c r="C109" i="152"/>
  <c r="B109" i="152"/>
  <c r="A109" i="152"/>
  <c r="D107" i="152"/>
  <c r="C107" i="152"/>
  <c r="B107" i="152"/>
  <c r="A107" i="152"/>
  <c r="D105" i="152"/>
  <c r="C105" i="152"/>
  <c r="B105" i="152"/>
  <c r="A105" i="152"/>
  <c r="D103" i="152"/>
  <c r="C103" i="152"/>
  <c r="B103" i="152"/>
  <c r="A103" i="152"/>
  <c r="D101" i="152"/>
  <c r="C101" i="152"/>
  <c r="B101" i="152"/>
  <c r="A101" i="152"/>
  <c r="D99" i="152"/>
  <c r="C99" i="152"/>
  <c r="B99" i="152"/>
  <c r="A99" i="152"/>
  <c r="D90" i="152"/>
  <c r="C90" i="152"/>
  <c r="B90" i="152"/>
  <c r="A90" i="152"/>
  <c r="D88" i="152"/>
  <c r="C88" i="152"/>
  <c r="B88" i="152"/>
  <c r="A88" i="152"/>
  <c r="D86" i="152"/>
  <c r="C86" i="152"/>
  <c r="B86" i="152"/>
  <c r="A86" i="152"/>
  <c r="D84" i="152"/>
  <c r="C84" i="152"/>
  <c r="B84" i="152"/>
  <c r="A84" i="152"/>
  <c r="D82" i="152"/>
  <c r="C82" i="152"/>
  <c r="B82" i="152"/>
  <c r="A82" i="152"/>
  <c r="D80" i="152"/>
  <c r="C80" i="152"/>
  <c r="B80" i="152"/>
  <c r="A80" i="152"/>
  <c r="D78" i="152"/>
  <c r="C78" i="152"/>
  <c r="B78" i="152"/>
  <c r="A78" i="152"/>
  <c r="D76" i="152"/>
  <c r="C76" i="152"/>
  <c r="B76" i="152"/>
  <c r="A76" i="152"/>
  <c r="D74" i="152"/>
  <c r="C74" i="152"/>
  <c r="B74" i="152"/>
  <c r="A74" i="152"/>
  <c r="D72" i="152"/>
  <c r="C72" i="152"/>
  <c r="B72" i="152"/>
  <c r="A72" i="152"/>
  <c r="D70" i="152"/>
  <c r="C70" i="152"/>
  <c r="B70" i="152"/>
  <c r="A70" i="152"/>
  <c r="D68" i="152"/>
  <c r="C68" i="152"/>
  <c r="B68" i="152"/>
  <c r="A68" i="152"/>
  <c r="D61" i="152"/>
  <c r="C61" i="152"/>
  <c r="B61" i="152"/>
  <c r="A61" i="152"/>
  <c r="D59" i="152"/>
  <c r="C59" i="152"/>
  <c r="B59" i="152"/>
  <c r="A59" i="152"/>
  <c r="D57" i="152"/>
  <c r="C57" i="152"/>
  <c r="B57" i="152"/>
  <c r="A57" i="152"/>
  <c r="D55" i="152"/>
  <c r="C55" i="152"/>
  <c r="B55" i="152"/>
  <c r="A55" i="152"/>
  <c r="D53" i="152"/>
  <c r="C53" i="152"/>
  <c r="B53" i="152"/>
  <c r="A53" i="152"/>
  <c r="D51" i="152"/>
  <c r="C51" i="152"/>
  <c r="B51" i="152"/>
  <c r="A51" i="152"/>
  <c r="D49" i="152"/>
  <c r="C49" i="152"/>
  <c r="B49" i="152"/>
  <c r="A49" i="152"/>
  <c r="D47" i="152"/>
  <c r="C47" i="152"/>
  <c r="B47" i="152"/>
  <c r="A47" i="152"/>
  <c r="D45" i="152"/>
  <c r="C45" i="152"/>
  <c r="B45" i="152"/>
  <c r="A45" i="152"/>
  <c r="D43" i="152"/>
  <c r="C43" i="152"/>
  <c r="B43" i="152"/>
  <c r="A43" i="152"/>
  <c r="D41" i="152"/>
  <c r="C41" i="152"/>
  <c r="B41" i="152"/>
  <c r="A41" i="152"/>
  <c r="D39" i="152"/>
  <c r="C39" i="152"/>
  <c r="B39" i="152"/>
  <c r="A39" i="152"/>
  <c r="AD6" i="152"/>
  <c r="AE6" i="152"/>
  <c r="AF6" i="152"/>
  <c r="AD8" i="152"/>
  <c r="AE8" i="152"/>
  <c r="AF8" i="152"/>
  <c r="AD10" i="152"/>
  <c r="AE10" i="152"/>
  <c r="AF10" i="152"/>
  <c r="AD12" i="152"/>
  <c r="AE12" i="152"/>
  <c r="AF12" i="152"/>
  <c r="AD14" i="152"/>
  <c r="AE14" i="152"/>
  <c r="AF14" i="152"/>
  <c r="AD16" i="152"/>
  <c r="AE16" i="152"/>
  <c r="AF16" i="152"/>
  <c r="AD18" i="152"/>
  <c r="AE18" i="152"/>
  <c r="AF18" i="152"/>
  <c r="AD20" i="152"/>
  <c r="AE20" i="152"/>
  <c r="AF20" i="152"/>
  <c r="AD22" i="152"/>
  <c r="AE22" i="152"/>
  <c r="AF22" i="152"/>
  <c r="AD24" i="152"/>
  <c r="AE24" i="152"/>
  <c r="AF24" i="152"/>
  <c r="AD26" i="152"/>
  <c r="AE26" i="152"/>
  <c r="AF26" i="152"/>
  <c r="AD28" i="152"/>
  <c r="AE28" i="152"/>
  <c r="AF28" i="152"/>
  <c r="AC8" i="152"/>
  <c r="AC10" i="152"/>
  <c r="AC12" i="152"/>
  <c r="AC14" i="152"/>
  <c r="AC16" i="152"/>
  <c r="AC18" i="152"/>
  <c r="AC20" i="152"/>
  <c r="AC22" i="152"/>
  <c r="AC24" i="152"/>
  <c r="AC26" i="152"/>
  <c r="AC28" i="152"/>
  <c r="AC6" i="152"/>
  <c r="A8" i="152"/>
  <c r="B8" i="152"/>
  <c r="C8" i="152"/>
  <c r="D8" i="152"/>
  <c r="A10" i="152"/>
  <c r="B10" i="152"/>
  <c r="C10" i="152"/>
  <c r="D10" i="152"/>
  <c r="A12" i="152"/>
  <c r="B12" i="152"/>
  <c r="C12" i="152"/>
  <c r="D12" i="152"/>
  <c r="A14" i="152"/>
  <c r="B14" i="152"/>
  <c r="C14" i="152"/>
  <c r="D14" i="152"/>
  <c r="A16" i="152"/>
  <c r="B16" i="152"/>
  <c r="C16" i="152"/>
  <c r="D16" i="152"/>
  <c r="A18" i="152"/>
  <c r="B18" i="152"/>
  <c r="C18" i="152"/>
  <c r="D18" i="152"/>
  <c r="A20" i="152"/>
  <c r="B20" i="152"/>
  <c r="C20" i="152"/>
  <c r="D20" i="152"/>
  <c r="A22" i="152"/>
  <c r="B22" i="152"/>
  <c r="C22" i="152"/>
  <c r="D22" i="152"/>
  <c r="A24" i="152"/>
  <c r="B24" i="152"/>
  <c r="C24" i="152"/>
  <c r="D24" i="152"/>
  <c r="A26" i="152"/>
  <c r="B26" i="152"/>
  <c r="C26" i="152"/>
  <c r="D26" i="152"/>
  <c r="A28" i="152"/>
  <c r="B28" i="152"/>
  <c r="C28" i="152"/>
  <c r="D28" i="152"/>
  <c r="B6" i="152"/>
  <c r="C6" i="152"/>
  <c r="D6" i="152"/>
  <c r="A6" i="152"/>
  <c r="FL49" i="141"/>
  <c r="EN49" i="141"/>
  <c r="DP49" i="141"/>
  <c r="CR49" i="141"/>
  <c r="BT49" i="141"/>
  <c r="AV49" i="141"/>
  <c r="X49" i="141"/>
  <c r="FL48" i="141"/>
  <c r="EN48" i="141"/>
  <c r="DP48" i="141"/>
  <c r="CR48" i="141"/>
  <c r="BT48" i="141"/>
  <c r="AV48" i="141"/>
  <c r="X48" i="141"/>
  <c r="FL47" i="141"/>
  <c r="EN47" i="141"/>
  <c r="DP47" i="141"/>
  <c r="CR47" i="141"/>
  <c r="BT47" i="141"/>
  <c r="AV47" i="141"/>
  <c r="X47" i="141"/>
  <c r="FL46" i="141"/>
  <c r="EN46" i="141"/>
  <c r="DP46" i="141"/>
  <c r="CR46" i="141"/>
  <c r="BT46" i="141"/>
  <c r="AV46" i="141"/>
  <c r="X46" i="141"/>
  <c r="FL45" i="141"/>
  <c r="EN45" i="141"/>
  <c r="DP45" i="141"/>
  <c r="CR45" i="141"/>
  <c r="BT45" i="141"/>
  <c r="AV45" i="141"/>
  <c r="X45" i="141"/>
  <c r="FL44" i="141"/>
  <c r="EN44" i="141"/>
  <c r="DP44" i="141"/>
  <c r="CR44" i="141"/>
  <c r="BT44" i="141"/>
  <c r="AV44" i="141"/>
  <c r="X44" i="141"/>
  <c r="FL43" i="141"/>
  <c r="EN43" i="141"/>
  <c r="DP43" i="141"/>
  <c r="CR43" i="141"/>
  <c r="BT43" i="141"/>
  <c r="AV43" i="141"/>
  <c r="X43" i="141"/>
  <c r="FN42" i="141"/>
  <c r="FM42" i="141"/>
  <c r="FL42" i="141"/>
  <c r="EO42" i="141"/>
  <c r="EN42" i="141"/>
  <c r="DP42" i="141"/>
  <c r="CR42" i="141"/>
  <c r="BU42" i="141"/>
  <c r="BT42" i="141"/>
  <c r="AW42" i="141"/>
  <c r="AV42" i="141"/>
  <c r="Y42" i="141"/>
  <c r="X42" i="141"/>
  <c r="FL41" i="141"/>
  <c r="EN41" i="141"/>
  <c r="DP41" i="141"/>
  <c r="CR41" i="141"/>
  <c r="BT41" i="141"/>
  <c r="AV41" i="141"/>
  <c r="X41" i="141"/>
  <c r="FL49" i="142"/>
  <c r="EN49" i="142"/>
  <c r="DP49" i="142"/>
  <c r="CR49" i="142"/>
  <c r="BT49" i="142"/>
  <c r="AV49" i="142"/>
  <c r="X49" i="142"/>
  <c r="FL48" i="142"/>
  <c r="EN48" i="142"/>
  <c r="DP48" i="142"/>
  <c r="CR48" i="142"/>
  <c r="BT48" i="142"/>
  <c r="AV48" i="142"/>
  <c r="X48" i="142"/>
  <c r="FL47" i="142"/>
  <c r="EN47" i="142"/>
  <c r="DP47" i="142"/>
  <c r="CR47" i="142"/>
  <c r="BT47" i="142"/>
  <c r="AV47" i="142"/>
  <c r="X47" i="142"/>
  <c r="FN46" i="142"/>
  <c r="FL46" i="142"/>
  <c r="EN46" i="142"/>
  <c r="DP46" i="142"/>
  <c r="CR46" i="142"/>
  <c r="BU46" i="142"/>
  <c r="BT46" i="142"/>
  <c r="AV46" i="142"/>
  <c r="X46" i="142"/>
  <c r="FN45" i="142"/>
  <c r="FL45" i="142"/>
  <c r="EN45" i="142"/>
  <c r="DP45" i="142"/>
  <c r="CR45" i="142"/>
  <c r="BU45" i="142"/>
  <c r="BT45" i="142"/>
  <c r="AW45" i="142"/>
  <c r="AV45" i="142"/>
  <c r="X45" i="142"/>
  <c r="FL44" i="142"/>
  <c r="EN44" i="142"/>
  <c r="DP44" i="142"/>
  <c r="CR44" i="142"/>
  <c r="BU44" i="142"/>
  <c r="BT44" i="142"/>
  <c r="AV44" i="142"/>
  <c r="X44" i="142"/>
  <c r="FL43" i="142"/>
  <c r="EN43" i="142"/>
  <c r="DP43" i="142"/>
  <c r="CR43" i="142"/>
  <c r="BT43" i="142"/>
  <c r="AV43" i="142"/>
  <c r="X43" i="142"/>
  <c r="FN42" i="142"/>
  <c r="FL42" i="142"/>
  <c r="EN42" i="142"/>
  <c r="DP42" i="142"/>
  <c r="CR42" i="142"/>
  <c r="BU42" i="142"/>
  <c r="BT42" i="142"/>
  <c r="AV42" i="142"/>
  <c r="Y42" i="142"/>
  <c r="X42" i="142"/>
  <c r="FN41" i="142"/>
  <c r="FM41" i="142"/>
  <c r="FL41" i="142"/>
  <c r="EO41" i="142"/>
  <c r="EN41" i="142"/>
  <c r="DQ41" i="142"/>
  <c r="DP41" i="142"/>
  <c r="CS41" i="142"/>
  <c r="CR41" i="142"/>
  <c r="BU41" i="142"/>
  <c r="BT41" i="142"/>
  <c r="AW41" i="142"/>
  <c r="AV41" i="142"/>
  <c r="Y41" i="142"/>
  <c r="X41" i="142"/>
  <c r="FL49" i="140"/>
  <c r="EN49" i="140"/>
  <c r="DP49" i="140"/>
  <c r="CR49" i="140"/>
  <c r="BT49" i="140"/>
  <c r="AV49" i="140"/>
  <c r="X49" i="140"/>
  <c r="FL48" i="140"/>
  <c r="EN48" i="140"/>
  <c r="DP48" i="140"/>
  <c r="CR48" i="140"/>
  <c r="BT48" i="140"/>
  <c r="AV48" i="140"/>
  <c r="X48" i="140"/>
  <c r="FN47" i="140"/>
  <c r="FL47" i="140"/>
  <c r="EN47" i="140"/>
  <c r="DP47" i="140"/>
  <c r="CR47" i="140"/>
  <c r="BU47" i="140"/>
  <c r="BT47" i="140"/>
  <c r="AV47" i="140"/>
  <c r="X47" i="140"/>
  <c r="FN46" i="140"/>
  <c r="FL46" i="140"/>
  <c r="EN46" i="140"/>
  <c r="DP46" i="140"/>
  <c r="CR46" i="140"/>
  <c r="BU46" i="140"/>
  <c r="BT46" i="140"/>
  <c r="AV46" i="140"/>
  <c r="X46" i="140"/>
  <c r="FL45" i="140"/>
  <c r="EN45" i="140"/>
  <c r="DP45" i="140"/>
  <c r="CR45" i="140"/>
  <c r="BT45" i="140"/>
  <c r="AV45" i="140"/>
  <c r="X45" i="140"/>
  <c r="FL44" i="140"/>
  <c r="EN44" i="140"/>
  <c r="DP44" i="140"/>
  <c r="CR44" i="140"/>
  <c r="BT44" i="140"/>
  <c r="AV44" i="140"/>
  <c r="X44" i="140"/>
  <c r="FL43" i="140"/>
  <c r="EN43" i="140"/>
  <c r="DP43" i="140"/>
  <c r="CR43" i="140"/>
  <c r="BT43" i="140"/>
  <c r="AV43" i="140"/>
  <c r="X43" i="140"/>
  <c r="FN42" i="140"/>
  <c r="FL42" i="140"/>
  <c r="EN42" i="140"/>
  <c r="DP42" i="140"/>
  <c r="CR42" i="140"/>
  <c r="BU42" i="140"/>
  <c r="BT42" i="140"/>
  <c r="AV42" i="140"/>
  <c r="X42" i="140"/>
  <c r="FN41" i="140"/>
  <c r="FL41" i="140"/>
  <c r="EO41" i="140"/>
  <c r="EN41" i="140"/>
  <c r="DP41" i="140"/>
  <c r="CR41" i="140"/>
  <c r="BU41" i="140"/>
  <c r="BT41" i="140"/>
  <c r="AV41" i="140"/>
  <c r="X41" i="140"/>
  <c r="FL49" i="139"/>
  <c r="EN49" i="139"/>
  <c r="DP49" i="139"/>
  <c r="CR49" i="139"/>
  <c r="BT49" i="139"/>
  <c r="AV49" i="139"/>
  <c r="X49" i="139"/>
  <c r="FL48" i="139"/>
  <c r="EN48" i="139"/>
  <c r="DP48" i="139"/>
  <c r="CR48" i="139"/>
  <c r="BT48" i="139"/>
  <c r="AV48" i="139"/>
  <c r="X48" i="139"/>
  <c r="FL47" i="139"/>
  <c r="EN47" i="139"/>
  <c r="DP47" i="139"/>
  <c r="CR47" i="139"/>
  <c r="BT47" i="139"/>
  <c r="AV47" i="139"/>
  <c r="X47" i="139"/>
  <c r="FL46" i="139"/>
  <c r="EN46" i="139"/>
  <c r="DP46" i="139"/>
  <c r="CR46" i="139"/>
  <c r="BT46" i="139"/>
  <c r="AV46" i="139"/>
  <c r="X46" i="139"/>
  <c r="FL45" i="139"/>
  <c r="EN45" i="139"/>
  <c r="DP45" i="139"/>
  <c r="CR45" i="139"/>
  <c r="BT45" i="139"/>
  <c r="AV45" i="139"/>
  <c r="X45" i="139"/>
  <c r="FL44" i="139"/>
  <c r="EN44" i="139"/>
  <c r="DP44" i="139"/>
  <c r="CR44" i="139"/>
  <c r="BT44" i="139"/>
  <c r="AW44" i="139"/>
  <c r="AV44" i="139"/>
  <c r="X44" i="139"/>
  <c r="FL43" i="139"/>
  <c r="EN43" i="139"/>
  <c r="DP43" i="139"/>
  <c r="CR43" i="139"/>
  <c r="BT43" i="139"/>
  <c r="AV43" i="139"/>
  <c r="X43" i="139"/>
  <c r="FL42" i="139"/>
  <c r="EN42" i="139"/>
  <c r="DP42" i="139"/>
  <c r="CR42" i="139"/>
  <c r="BT42" i="139"/>
  <c r="AV42" i="139"/>
  <c r="X42" i="139"/>
  <c r="FN41" i="139"/>
  <c r="FM41" i="139"/>
  <c r="FL41" i="139"/>
  <c r="EO41" i="139"/>
  <c r="EN41" i="139"/>
  <c r="DQ41" i="139"/>
  <c r="DP41" i="139"/>
  <c r="CS41" i="139"/>
  <c r="CR41" i="139"/>
  <c r="BU41" i="139"/>
  <c r="BT41" i="139"/>
  <c r="AW41" i="139"/>
  <c r="AV41" i="139"/>
  <c r="X41" i="139"/>
  <c r="FN49" i="138"/>
  <c r="FL49" i="138"/>
  <c r="EN49" i="138"/>
  <c r="DP49" i="138"/>
  <c r="CR49" i="138"/>
  <c r="BU49" i="138"/>
  <c r="BT49" i="138"/>
  <c r="AV49" i="138"/>
  <c r="X49" i="138"/>
  <c r="FL48" i="138"/>
  <c r="EN48" i="138"/>
  <c r="DP48" i="138"/>
  <c r="CR48" i="138"/>
  <c r="BT48" i="138"/>
  <c r="AV48" i="138"/>
  <c r="X48" i="138"/>
  <c r="FN47" i="138"/>
  <c r="FL47" i="138"/>
  <c r="EN47" i="138"/>
  <c r="DP47" i="138"/>
  <c r="CR47" i="138"/>
  <c r="BT47" i="138"/>
  <c r="AW47" i="138"/>
  <c r="AV47" i="138"/>
  <c r="X47" i="138"/>
  <c r="FN46" i="138"/>
  <c r="FL46" i="138"/>
  <c r="EN46" i="138"/>
  <c r="DP46" i="138"/>
  <c r="CR46" i="138"/>
  <c r="BU46" i="138"/>
  <c r="BT46" i="138"/>
  <c r="AW46" i="138"/>
  <c r="AV46" i="138"/>
  <c r="X46" i="138"/>
  <c r="FL45" i="138"/>
  <c r="EN45" i="138"/>
  <c r="DP45" i="138"/>
  <c r="CR45" i="138"/>
  <c r="BT45" i="138"/>
  <c r="AV45" i="138"/>
  <c r="X45" i="138"/>
  <c r="FL44" i="138"/>
  <c r="EN44" i="138"/>
  <c r="DP44" i="138"/>
  <c r="CR44" i="138"/>
  <c r="BU44" i="138"/>
  <c r="BT44" i="138"/>
  <c r="AW44" i="138"/>
  <c r="AV44" i="138"/>
  <c r="X44" i="138"/>
  <c r="FL43" i="138"/>
  <c r="EN43" i="138"/>
  <c r="DP43" i="138"/>
  <c r="CR43" i="138"/>
  <c r="BT43" i="138"/>
  <c r="AV43" i="138"/>
  <c r="X43" i="138"/>
  <c r="FL42" i="138"/>
  <c r="EN42" i="138"/>
  <c r="DP42" i="138"/>
  <c r="CR42" i="138"/>
  <c r="BT42" i="138"/>
  <c r="AV42" i="138"/>
  <c r="X42" i="138"/>
  <c r="FN41" i="138"/>
  <c r="FL41" i="138"/>
  <c r="EN41" i="138"/>
  <c r="DP41" i="138"/>
  <c r="CR41" i="138"/>
  <c r="BU41" i="138"/>
  <c r="BT41" i="138"/>
  <c r="AW41" i="138"/>
  <c r="AV41" i="138"/>
  <c r="X41" i="138"/>
  <c r="FL49" i="137"/>
  <c r="EN49" i="137"/>
  <c r="DP49" i="137"/>
  <c r="CR49" i="137"/>
  <c r="BT49" i="137"/>
  <c r="AV49" i="137"/>
  <c r="X49" i="137"/>
  <c r="FL48" i="137"/>
  <c r="EN48" i="137"/>
  <c r="DP48" i="137"/>
  <c r="CR48" i="137"/>
  <c r="BT48" i="137"/>
  <c r="AV48" i="137"/>
  <c r="X48" i="137"/>
  <c r="FL47" i="137"/>
  <c r="EN47" i="137"/>
  <c r="DP47" i="137"/>
  <c r="CR47" i="137"/>
  <c r="BT47" i="137"/>
  <c r="AV47" i="137"/>
  <c r="X47" i="137"/>
  <c r="FL46" i="137"/>
  <c r="EN46" i="137"/>
  <c r="DP46" i="137"/>
  <c r="CR46" i="137"/>
  <c r="BT46" i="137"/>
  <c r="AV46" i="137"/>
  <c r="X46" i="137"/>
  <c r="FL45" i="137"/>
  <c r="EN45" i="137"/>
  <c r="DP45" i="137"/>
  <c r="CR45" i="137"/>
  <c r="BT45" i="137"/>
  <c r="AV45" i="137"/>
  <c r="X45" i="137"/>
  <c r="FL44" i="137"/>
  <c r="EO44" i="137"/>
  <c r="EN44" i="137"/>
  <c r="DQ44" i="137"/>
  <c r="DP44" i="137"/>
  <c r="CR44" i="137"/>
  <c r="BU44" i="137"/>
  <c r="BT44" i="137"/>
  <c r="AW44" i="137"/>
  <c r="AV44" i="137"/>
  <c r="X44" i="137"/>
  <c r="FL43" i="137"/>
  <c r="EN43" i="137"/>
  <c r="DP43" i="137"/>
  <c r="CR43" i="137"/>
  <c r="BT43" i="137"/>
  <c r="AV43" i="137"/>
  <c r="X43" i="137"/>
  <c r="FL42" i="137"/>
  <c r="EN42" i="137"/>
  <c r="DP42" i="137"/>
  <c r="CR42" i="137"/>
  <c r="BT42" i="137"/>
  <c r="AV42" i="137"/>
  <c r="X42" i="137"/>
  <c r="FN41" i="137"/>
  <c r="FL41" i="137"/>
  <c r="EO41" i="137"/>
  <c r="EN41" i="137"/>
  <c r="DP41" i="137"/>
  <c r="CR41" i="137"/>
  <c r="BU41" i="137"/>
  <c r="BT41" i="137"/>
  <c r="AV41" i="137"/>
  <c r="X41" i="137"/>
  <c r="FL49" i="136"/>
  <c r="EN49" i="136"/>
  <c r="DP49" i="136"/>
  <c r="CR49" i="136"/>
  <c r="BT49" i="136"/>
  <c r="AV49" i="136"/>
  <c r="X49" i="136"/>
  <c r="FL48" i="136"/>
  <c r="EN48" i="136"/>
  <c r="DP48" i="136"/>
  <c r="CR48" i="136"/>
  <c r="BT48" i="136"/>
  <c r="AV48" i="136"/>
  <c r="X48" i="136"/>
  <c r="FL47" i="136"/>
  <c r="EN47" i="136"/>
  <c r="DP47" i="136"/>
  <c r="CR47" i="136"/>
  <c r="BT47" i="136"/>
  <c r="AV47" i="136"/>
  <c r="X47" i="136"/>
  <c r="FL46" i="136"/>
  <c r="EN46" i="136"/>
  <c r="DP46" i="136"/>
  <c r="CR46" i="136"/>
  <c r="BT46" i="136"/>
  <c r="AV46" i="136"/>
  <c r="X46" i="136"/>
  <c r="FL45" i="136"/>
  <c r="EN45" i="136"/>
  <c r="DP45" i="136"/>
  <c r="CR45" i="136"/>
  <c r="BT45" i="136"/>
  <c r="AV45" i="136"/>
  <c r="X45" i="136"/>
  <c r="FL44" i="136"/>
  <c r="EN44" i="136"/>
  <c r="DP44" i="136"/>
  <c r="CR44" i="136"/>
  <c r="BT44" i="136"/>
  <c r="AV44" i="136"/>
  <c r="X44" i="136"/>
  <c r="FN43" i="136"/>
  <c r="FL43" i="136"/>
  <c r="EN43" i="136"/>
  <c r="DP43" i="136"/>
  <c r="CR43" i="136"/>
  <c r="BT43" i="136"/>
  <c r="AW43" i="136"/>
  <c r="AV43" i="136"/>
  <c r="X43" i="136"/>
  <c r="FL42" i="136"/>
  <c r="EN42" i="136"/>
  <c r="DP42" i="136"/>
  <c r="CR42" i="136"/>
  <c r="BT42" i="136"/>
  <c r="AV42" i="136"/>
  <c r="X42" i="136"/>
  <c r="FN41" i="136"/>
  <c r="FL41" i="136"/>
  <c r="EN41" i="136"/>
  <c r="DP41" i="136"/>
  <c r="CR41" i="136"/>
  <c r="BU41" i="136"/>
  <c r="BT41" i="136"/>
  <c r="AW41" i="136"/>
  <c r="AV41" i="136"/>
  <c r="X41" i="136"/>
  <c r="FL49" i="135"/>
  <c r="EN49" i="135"/>
  <c r="DP49" i="135"/>
  <c r="CR49" i="135"/>
  <c r="BT49" i="135"/>
  <c r="AV49" i="135"/>
  <c r="X49" i="135"/>
  <c r="FL48" i="135"/>
  <c r="EN48" i="135"/>
  <c r="DP48" i="135"/>
  <c r="CR48" i="135"/>
  <c r="BT48" i="135"/>
  <c r="AV48" i="135"/>
  <c r="X48" i="135"/>
  <c r="FL47" i="135"/>
  <c r="EN47" i="135"/>
  <c r="DP47" i="135"/>
  <c r="CR47" i="135"/>
  <c r="BT47" i="135"/>
  <c r="AV47" i="135"/>
  <c r="X47" i="135"/>
  <c r="FL46" i="135"/>
  <c r="EN46" i="135"/>
  <c r="DP46" i="135"/>
  <c r="CR46" i="135"/>
  <c r="BT46" i="135"/>
  <c r="AV46" i="135"/>
  <c r="X46" i="135"/>
  <c r="FL45" i="135"/>
  <c r="EN45" i="135"/>
  <c r="DP45" i="135"/>
  <c r="CR45" i="135"/>
  <c r="BT45" i="135"/>
  <c r="AV45" i="135"/>
  <c r="X45" i="135"/>
  <c r="FL44" i="135"/>
  <c r="EN44" i="135"/>
  <c r="DP44" i="135"/>
  <c r="CR44" i="135"/>
  <c r="BT44" i="135"/>
  <c r="AV44" i="135"/>
  <c r="X44" i="135"/>
  <c r="FN43" i="135"/>
  <c r="FL43" i="135"/>
  <c r="EN43" i="135"/>
  <c r="DP43" i="135"/>
  <c r="CR43" i="135"/>
  <c r="BU43" i="135"/>
  <c r="BT43" i="135"/>
  <c r="AW43" i="135"/>
  <c r="AV43" i="135"/>
  <c r="X43" i="135"/>
  <c r="FL42" i="135"/>
  <c r="EN42" i="135"/>
  <c r="DP42" i="135"/>
  <c r="CR42" i="135"/>
  <c r="BT42" i="135"/>
  <c r="AV42" i="135"/>
  <c r="X42" i="135"/>
  <c r="FN41" i="135"/>
  <c r="FM41" i="135"/>
  <c r="FL41" i="135"/>
  <c r="EO41" i="135"/>
  <c r="EN41" i="135"/>
  <c r="DP41" i="135"/>
  <c r="CR41" i="135"/>
  <c r="BU41" i="135"/>
  <c r="BT41" i="135"/>
  <c r="AW41" i="135"/>
  <c r="AV41" i="135"/>
  <c r="X41" i="135"/>
  <c r="FL49" i="134"/>
  <c r="EN49" i="134"/>
  <c r="DP49" i="134"/>
  <c r="CR49" i="134"/>
  <c r="BT49" i="134"/>
  <c r="AV49" i="134"/>
  <c r="X49" i="134"/>
  <c r="FL48" i="134"/>
  <c r="EN48" i="134"/>
  <c r="DP48" i="134"/>
  <c r="CR48" i="134"/>
  <c r="BT48" i="134"/>
  <c r="AV48" i="134"/>
  <c r="X48" i="134"/>
  <c r="FL47" i="134"/>
  <c r="EN47" i="134"/>
  <c r="DP47" i="134"/>
  <c r="CR47" i="134"/>
  <c r="BT47" i="134"/>
  <c r="AV47" i="134"/>
  <c r="X47" i="134"/>
  <c r="FL46" i="134"/>
  <c r="EN46" i="134"/>
  <c r="DP46" i="134"/>
  <c r="CR46" i="134"/>
  <c r="BT46" i="134"/>
  <c r="AV46" i="134"/>
  <c r="X46" i="134"/>
  <c r="FN45" i="134"/>
  <c r="FL45" i="134"/>
  <c r="EO45" i="134"/>
  <c r="EN45" i="134"/>
  <c r="DP45" i="134"/>
  <c r="CR45" i="134"/>
  <c r="BU45" i="134"/>
  <c r="BT45" i="134"/>
  <c r="AV45" i="134"/>
  <c r="X45" i="134"/>
  <c r="FL44" i="134"/>
  <c r="EN44" i="134"/>
  <c r="DP44" i="134"/>
  <c r="CR44" i="134"/>
  <c r="BT44" i="134"/>
  <c r="AV44" i="134"/>
  <c r="X44" i="134"/>
  <c r="FN43" i="134"/>
  <c r="FL43" i="134"/>
  <c r="EN43" i="134"/>
  <c r="DP43" i="134"/>
  <c r="CR43" i="134"/>
  <c r="BT43" i="134"/>
  <c r="AW43" i="134"/>
  <c r="AV43" i="134"/>
  <c r="X43" i="134"/>
  <c r="FN42" i="134"/>
  <c r="FM42" i="134"/>
  <c r="FL42" i="134"/>
  <c r="EO42" i="134"/>
  <c r="EN42" i="134"/>
  <c r="DQ42" i="134"/>
  <c r="DP42" i="134"/>
  <c r="CS42" i="134"/>
  <c r="CR42" i="134"/>
  <c r="BU42" i="134"/>
  <c r="BT42" i="134"/>
  <c r="AW42" i="134"/>
  <c r="AV42" i="134"/>
  <c r="Y42" i="134"/>
  <c r="X42" i="134"/>
  <c r="FN41" i="134"/>
  <c r="FM41" i="134"/>
  <c r="FL41" i="134"/>
  <c r="EO41" i="134"/>
  <c r="EN41" i="134"/>
  <c r="DP41" i="134"/>
  <c r="CS41" i="134"/>
  <c r="CR41" i="134"/>
  <c r="BU41" i="134"/>
  <c r="BT41" i="134"/>
  <c r="AW41" i="134"/>
  <c r="AV41" i="134"/>
  <c r="X41" i="134"/>
  <c r="X40" i="134"/>
  <c r="I10" i="146"/>
  <c r="H10" i="146"/>
  <c r="G10" i="146"/>
  <c r="F10" i="146"/>
  <c r="E10" i="146"/>
  <c r="D10" i="146"/>
  <c r="C10" i="146"/>
  <c r="K46" i="151"/>
  <c r="J46" i="151"/>
  <c r="I46" i="151"/>
  <c r="H46" i="151"/>
  <c r="G46" i="151"/>
  <c r="F46" i="151"/>
  <c r="E46" i="151"/>
  <c r="K45" i="151"/>
  <c r="J45" i="151"/>
  <c r="I45" i="151"/>
  <c r="H45" i="151"/>
  <c r="G45" i="151"/>
  <c r="F45" i="151"/>
  <c r="E45" i="151"/>
  <c r="K44" i="151"/>
  <c r="J44" i="151"/>
  <c r="I44" i="151"/>
  <c r="H44" i="151"/>
  <c r="G44" i="151"/>
  <c r="F44" i="151"/>
  <c r="E44" i="151"/>
  <c r="M129" i="152"/>
  <c r="M99" i="152"/>
  <c r="BS68" i="152"/>
  <c r="BS69" i="152" s="1"/>
  <c r="BV69" i="152" s="1"/>
  <c r="BD68" i="152"/>
  <c r="BG68" i="152" s="1"/>
  <c r="AO68" i="152"/>
  <c r="AR68" i="152" s="1"/>
  <c r="AA68" i="152"/>
  <c r="AF68" i="152" s="1"/>
  <c r="M39" i="152"/>
  <c r="R39" i="152" s="1"/>
  <c r="M6" i="152"/>
  <c r="P6" i="152" s="1"/>
  <c r="V500" i="148"/>
  <c r="AE500" i="148" s="1"/>
  <c r="AN500" i="148" s="1"/>
  <c r="AW500" i="148" s="1"/>
  <c r="BF500" i="148" s="1"/>
  <c r="BO500" i="148" s="1"/>
  <c r="U464" i="148"/>
  <c r="AD464" i="148" s="1"/>
  <c r="AM464" i="148" s="1"/>
  <c r="AV464" i="148" s="1"/>
  <c r="BE464" i="148" s="1"/>
  <c r="BN464" i="148" s="1"/>
  <c r="V452" i="148"/>
  <c r="AE452" i="148" s="1"/>
  <c r="AN452" i="148" s="1"/>
  <c r="AW452" i="148" s="1"/>
  <c r="BF452" i="148" s="1"/>
  <c r="BO452" i="148" s="1"/>
  <c r="V404" i="148"/>
  <c r="AE404" i="148" s="1"/>
  <c r="AN404" i="148" s="1"/>
  <c r="AW404" i="148" s="1"/>
  <c r="BF404" i="148" s="1"/>
  <c r="BO404" i="148" s="1"/>
  <c r="L368" i="148"/>
  <c r="L369" i="148" s="1"/>
  <c r="V356" i="148"/>
  <c r="AE356" i="148" s="1"/>
  <c r="AN356" i="148" s="1"/>
  <c r="AW356" i="148" s="1"/>
  <c r="BF356" i="148" s="1"/>
  <c r="BO356" i="148" s="1"/>
  <c r="V326" i="148"/>
  <c r="AE326" i="148" s="1"/>
  <c r="AN326" i="148" s="1"/>
  <c r="AW326" i="148" s="1"/>
  <c r="BF326" i="148" s="1"/>
  <c r="BO326" i="148" s="1"/>
  <c r="AE323" i="148"/>
  <c r="AN323" i="148" s="1"/>
  <c r="AW323" i="148" s="1"/>
  <c r="BF323" i="148" s="1"/>
  <c r="BO323" i="148" s="1"/>
  <c r="V321" i="148"/>
  <c r="AE321" i="148" s="1"/>
  <c r="AN321" i="148" s="1"/>
  <c r="AW321" i="148" s="1"/>
  <c r="BF321" i="148" s="1"/>
  <c r="BO321" i="148" s="1"/>
  <c r="L320" i="148"/>
  <c r="V315" i="148"/>
  <c r="AE315" i="148" s="1"/>
  <c r="AN315" i="148" s="1"/>
  <c r="AW315" i="148" s="1"/>
  <c r="BF315" i="148" s="1"/>
  <c r="BO315" i="148" s="1"/>
  <c r="V308" i="148"/>
  <c r="AE308" i="148" s="1"/>
  <c r="AN308" i="148" s="1"/>
  <c r="AW308" i="148" s="1"/>
  <c r="BF308" i="148" s="1"/>
  <c r="BO308" i="148" s="1"/>
  <c r="V279" i="148"/>
  <c r="AE279" i="148" s="1"/>
  <c r="AN279" i="148" s="1"/>
  <c r="AW279" i="148" s="1"/>
  <c r="BF279" i="148" s="1"/>
  <c r="BO279" i="148" s="1"/>
  <c r="V278" i="148"/>
  <c r="AE278" i="148" s="1"/>
  <c r="AN278" i="148" s="1"/>
  <c r="AW278" i="148" s="1"/>
  <c r="BF278" i="148" s="1"/>
  <c r="BO278" i="148" s="1"/>
  <c r="V275" i="148"/>
  <c r="AE275" i="148" s="1"/>
  <c r="AN275" i="148" s="1"/>
  <c r="AW275" i="148" s="1"/>
  <c r="BF275" i="148" s="1"/>
  <c r="BO275" i="148" s="1"/>
  <c r="V273" i="148"/>
  <c r="AE273" i="148" s="1"/>
  <c r="AN273" i="148" s="1"/>
  <c r="AW273" i="148" s="1"/>
  <c r="BF273" i="148" s="1"/>
  <c r="BO273" i="148" s="1"/>
  <c r="V270" i="148"/>
  <c r="AE270" i="148" s="1"/>
  <c r="AN270" i="148" s="1"/>
  <c r="AW270" i="148" s="1"/>
  <c r="BF270" i="148" s="1"/>
  <c r="BO270" i="148" s="1"/>
  <c r="V268" i="148"/>
  <c r="AE268" i="148" s="1"/>
  <c r="AN268" i="148" s="1"/>
  <c r="AW268" i="148" s="1"/>
  <c r="BF268" i="148" s="1"/>
  <c r="BO268" i="148" s="1"/>
  <c r="V267" i="148"/>
  <c r="AE267" i="148" s="1"/>
  <c r="AN267" i="148" s="1"/>
  <c r="AW267" i="148" s="1"/>
  <c r="BF267" i="148" s="1"/>
  <c r="BO267" i="148" s="1"/>
  <c r="V252" i="148"/>
  <c r="AE252" i="148" s="1"/>
  <c r="AN252" i="148" s="1"/>
  <c r="AW252" i="148" s="1"/>
  <c r="BF252" i="148" s="1"/>
  <c r="BO252" i="148" s="1"/>
  <c r="V250" i="148"/>
  <c r="AE250" i="148" s="1"/>
  <c r="AN250" i="148" s="1"/>
  <c r="AW250" i="148" s="1"/>
  <c r="BF250" i="148" s="1"/>
  <c r="BO250" i="148" s="1"/>
  <c r="V234" i="148"/>
  <c r="AE234" i="148" s="1"/>
  <c r="AN234" i="148" s="1"/>
  <c r="AW234" i="148" s="1"/>
  <c r="BF234" i="148" s="1"/>
  <c r="BO234" i="148" s="1"/>
  <c r="V233" i="148"/>
  <c r="AE233" i="148" s="1"/>
  <c r="AN233" i="148" s="1"/>
  <c r="AW233" i="148" s="1"/>
  <c r="BF233" i="148" s="1"/>
  <c r="BO233" i="148" s="1"/>
  <c r="V231" i="148"/>
  <c r="AE231" i="148" s="1"/>
  <c r="AN231" i="148" s="1"/>
  <c r="AW231" i="148" s="1"/>
  <c r="BF231" i="148" s="1"/>
  <c r="BO231" i="148" s="1"/>
  <c r="V230" i="148"/>
  <c r="AE230" i="148" s="1"/>
  <c r="AN230" i="148" s="1"/>
  <c r="AW230" i="148" s="1"/>
  <c r="BF230" i="148" s="1"/>
  <c r="BO230" i="148" s="1"/>
  <c r="L228" i="148"/>
  <c r="V227" i="148"/>
  <c r="AE227" i="148" s="1"/>
  <c r="AN227" i="148" s="1"/>
  <c r="AW227" i="148" s="1"/>
  <c r="BF227" i="148" s="1"/>
  <c r="BO227" i="148" s="1"/>
  <c r="V225" i="148"/>
  <c r="AE225" i="148" s="1"/>
  <c r="AN225" i="148" s="1"/>
  <c r="AW225" i="148" s="1"/>
  <c r="BF225" i="148" s="1"/>
  <c r="BO225" i="148" s="1"/>
  <c r="V222" i="148"/>
  <c r="AE222" i="148" s="1"/>
  <c r="AN222" i="148" s="1"/>
  <c r="AW222" i="148" s="1"/>
  <c r="BF222" i="148" s="1"/>
  <c r="BO222" i="148" s="1"/>
  <c r="V220" i="148"/>
  <c r="AE220" i="148" s="1"/>
  <c r="AN220" i="148" s="1"/>
  <c r="AW220" i="148" s="1"/>
  <c r="BF220" i="148" s="1"/>
  <c r="BO220" i="148" s="1"/>
  <c r="V219" i="148"/>
  <c r="AE219" i="148" s="1"/>
  <c r="AN219" i="148" s="1"/>
  <c r="AW219" i="148" s="1"/>
  <c r="BF219" i="148" s="1"/>
  <c r="BO219" i="148" s="1"/>
  <c r="V212" i="148"/>
  <c r="AE212" i="148" s="1"/>
  <c r="AN212" i="148" s="1"/>
  <c r="AW212" i="148" s="1"/>
  <c r="BF212" i="148" s="1"/>
  <c r="BO212" i="148" s="1"/>
  <c r="V206" i="148"/>
  <c r="AE206" i="148" s="1"/>
  <c r="AN206" i="148" s="1"/>
  <c r="AW206" i="148" s="1"/>
  <c r="BF206" i="148" s="1"/>
  <c r="BO206" i="148" s="1"/>
  <c r="V204" i="148"/>
  <c r="AE204" i="148" s="1"/>
  <c r="AN204" i="148" s="1"/>
  <c r="AW204" i="148" s="1"/>
  <c r="BF204" i="148" s="1"/>
  <c r="BO204" i="148" s="1"/>
  <c r="V203" i="148"/>
  <c r="AE203" i="148" s="1"/>
  <c r="AN203" i="148" s="1"/>
  <c r="AW203" i="148" s="1"/>
  <c r="BF203" i="148" s="1"/>
  <c r="BO203" i="148" s="1"/>
  <c r="V202" i="148"/>
  <c r="AE202" i="148" s="1"/>
  <c r="AN202" i="148" s="1"/>
  <c r="AW202" i="148" s="1"/>
  <c r="BF202" i="148" s="1"/>
  <c r="BO202" i="148" s="1"/>
  <c r="V199" i="148"/>
  <c r="AE199" i="148" s="1"/>
  <c r="AN199" i="148" s="1"/>
  <c r="AW199" i="148" s="1"/>
  <c r="BF199" i="148" s="1"/>
  <c r="BO199" i="148" s="1"/>
  <c r="V198" i="148"/>
  <c r="AE198" i="148" s="1"/>
  <c r="AN198" i="148" s="1"/>
  <c r="AW198" i="148" s="1"/>
  <c r="BF198" i="148" s="1"/>
  <c r="BO198" i="148" s="1"/>
  <c r="V186" i="148"/>
  <c r="AE186" i="148" s="1"/>
  <c r="AN186" i="148" s="1"/>
  <c r="AW186" i="148" s="1"/>
  <c r="BF186" i="148" s="1"/>
  <c r="BO186" i="148" s="1"/>
  <c r="V184" i="148"/>
  <c r="AE184" i="148" s="1"/>
  <c r="AN184" i="148" s="1"/>
  <c r="AW184" i="148" s="1"/>
  <c r="BF184" i="148" s="1"/>
  <c r="BO184" i="148" s="1"/>
  <c r="V183" i="148"/>
  <c r="AE183" i="148" s="1"/>
  <c r="AN183" i="148" s="1"/>
  <c r="AW183" i="148" s="1"/>
  <c r="BF183" i="148" s="1"/>
  <c r="BO183" i="148" s="1"/>
  <c r="V182" i="148"/>
  <c r="AE182" i="148" s="1"/>
  <c r="AN182" i="148" s="1"/>
  <c r="AW182" i="148" s="1"/>
  <c r="BF182" i="148" s="1"/>
  <c r="BO182" i="148" s="1"/>
  <c r="V179" i="148"/>
  <c r="AE179" i="148" s="1"/>
  <c r="AN179" i="148" s="1"/>
  <c r="AW179" i="148" s="1"/>
  <c r="BF179" i="148" s="1"/>
  <c r="BO179" i="148" s="1"/>
  <c r="V178" i="148"/>
  <c r="AE178" i="148" s="1"/>
  <c r="AN178" i="148" s="1"/>
  <c r="AW178" i="148" s="1"/>
  <c r="BF178" i="148" s="1"/>
  <c r="BO178" i="148" s="1"/>
  <c r="V177" i="148"/>
  <c r="AE177" i="148" s="1"/>
  <c r="AN177" i="148" s="1"/>
  <c r="AW177" i="148" s="1"/>
  <c r="BF177" i="148" s="1"/>
  <c r="BO177" i="148" s="1"/>
  <c r="V176" i="148"/>
  <c r="AE176" i="148" s="1"/>
  <c r="AN176" i="148" s="1"/>
  <c r="AW176" i="148" s="1"/>
  <c r="BF176" i="148" s="1"/>
  <c r="BO176" i="148" s="1"/>
  <c r="V175" i="148"/>
  <c r="AE175" i="148" s="1"/>
  <c r="AN175" i="148" s="1"/>
  <c r="AW175" i="148" s="1"/>
  <c r="BF175" i="148" s="1"/>
  <c r="BO175" i="148" s="1"/>
  <c r="V174" i="148"/>
  <c r="AE174" i="148" s="1"/>
  <c r="AN174" i="148" s="1"/>
  <c r="AW174" i="148" s="1"/>
  <c r="BF174" i="148" s="1"/>
  <c r="BO174" i="148" s="1"/>
  <c r="V172" i="148"/>
  <c r="AE172" i="148" s="1"/>
  <c r="AN172" i="148" s="1"/>
  <c r="AW172" i="148" s="1"/>
  <c r="BF172" i="148" s="1"/>
  <c r="BO172" i="148" s="1"/>
  <c r="V171" i="148"/>
  <c r="AE171" i="148" s="1"/>
  <c r="AN171" i="148" s="1"/>
  <c r="AW171" i="148" s="1"/>
  <c r="BF171" i="148" s="1"/>
  <c r="BO171" i="148" s="1"/>
  <c r="V170" i="148"/>
  <c r="AE170" i="148" s="1"/>
  <c r="AN170" i="148" s="1"/>
  <c r="AW170" i="148" s="1"/>
  <c r="BF170" i="148" s="1"/>
  <c r="BO170" i="148" s="1"/>
  <c r="V167" i="148"/>
  <c r="AE167" i="148" s="1"/>
  <c r="AN167" i="148" s="1"/>
  <c r="AW167" i="148" s="1"/>
  <c r="BF167" i="148" s="1"/>
  <c r="BO167" i="148" s="1"/>
  <c r="V158" i="148"/>
  <c r="AE158" i="148" s="1"/>
  <c r="AN158" i="148" s="1"/>
  <c r="AW158" i="148" s="1"/>
  <c r="BF158" i="148" s="1"/>
  <c r="BO158" i="148" s="1"/>
  <c r="V157" i="148"/>
  <c r="AE157" i="148" s="1"/>
  <c r="AN157" i="148" s="1"/>
  <c r="AW157" i="148" s="1"/>
  <c r="BF157" i="148" s="1"/>
  <c r="BO157" i="148" s="1"/>
  <c r="V156" i="148"/>
  <c r="AE156" i="148" s="1"/>
  <c r="AN156" i="148" s="1"/>
  <c r="AW156" i="148" s="1"/>
  <c r="BF156" i="148" s="1"/>
  <c r="BO156" i="148" s="1"/>
  <c r="V155" i="148"/>
  <c r="AE155" i="148" s="1"/>
  <c r="AN155" i="148" s="1"/>
  <c r="AW155" i="148" s="1"/>
  <c r="BF155" i="148" s="1"/>
  <c r="BO155" i="148" s="1"/>
  <c r="V154" i="148"/>
  <c r="AE154" i="148" s="1"/>
  <c r="AN154" i="148" s="1"/>
  <c r="AW154" i="148" s="1"/>
  <c r="BF154" i="148" s="1"/>
  <c r="BO154" i="148" s="1"/>
  <c r="V152" i="148"/>
  <c r="AE152" i="148" s="1"/>
  <c r="AN152" i="148" s="1"/>
  <c r="AW152" i="148" s="1"/>
  <c r="BF152" i="148" s="1"/>
  <c r="BO152" i="148" s="1"/>
  <c r="V151" i="148"/>
  <c r="AE151" i="148" s="1"/>
  <c r="AN151" i="148" s="1"/>
  <c r="AW151" i="148" s="1"/>
  <c r="BF151" i="148" s="1"/>
  <c r="BO151" i="148" s="1"/>
  <c r="V150" i="148"/>
  <c r="AE150" i="148" s="1"/>
  <c r="AN150" i="148" s="1"/>
  <c r="AW150" i="148" s="1"/>
  <c r="BF150" i="148" s="1"/>
  <c r="BO150" i="148" s="1"/>
  <c r="V149" i="148"/>
  <c r="AE149" i="148" s="1"/>
  <c r="AN149" i="148" s="1"/>
  <c r="AW149" i="148" s="1"/>
  <c r="BF149" i="148" s="1"/>
  <c r="BO149" i="148" s="1"/>
  <c r="V139" i="148"/>
  <c r="AE139" i="148" s="1"/>
  <c r="AN139" i="148" s="1"/>
  <c r="AW139" i="148" s="1"/>
  <c r="BF139" i="148" s="1"/>
  <c r="BO139" i="148" s="1"/>
  <c r="V138" i="148"/>
  <c r="AE138" i="148" s="1"/>
  <c r="AN138" i="148" s="1"/>
  <c r="AW138" i="148" s="1"/>
  <c r="BF138" i="148" s="1"/>
  <c r="BO138" i="148" s="1"/>
  <c r="V137" i="148"/>
  <c r="AE137" i="148" s="1"/>
  <c r="AN137" i="148" s="1"/>
  <c r="AW137" i="148" s="1"/>
  <c r="BF137" i="148" s="1"/>
  <c r="BO137" i="148" s="1"/>
  <c r="V136" i="148"/>
  <c r="AE136" i="148" s="1"/>
  <c r="AN136" i="148" s="1"/>
  <c r="AW136" i="148" s="1"/>
  <c r="BF136" i="148" s="1"/>
  <c r="BO136" i="148" s="1"/>
  <c r="V135" i="148"/>
  <c r="AE135" i="148" s="1"/>
  <c r="AN135" i="148" s="1"/>
  <c r="AW135" i="148" s="1"/>
  <c r="BF135" i="148" s="1"/>
  <c r="BO135" i="148" s="1"/>
  <c r="V134" i="148"/>
  <c r="AE134" i="148" s="1"/>
  <c r="AN134" i="148" s="1"/>
  <c r="AW134" i="148" s="1"/>
  <c r="BF134" i="148" s="1"/>
  <c r="BO134" i="148" s="1"/>
  <c r="V132" i="148"/>
  <c r="AE132" i="148" s="1"/>
  <c r="AN132" i="148" s="1"/>
  <c r="AW132" i="148" s="1"/>
  <c r="BF132" i="148" s="1"/>
  <c r="BO132" i="148" s="1"/>
  <c r="V131" i="148"/>
  <c r="AE131" i="148" s="1"/>
  <c r="AN131" i="148" s="1"/>
  <c r="AW131" i="148" s="1"/>
  <c r="BF131" i="148" s="1"/>
  <c r="BO131" i="148" s="1"/>
  <c r="V130" i="148"/>
  <c r="AE130" i="148" s="1"/>
  <c r="AN130" i="148" s="1"/>
  <c r="AW130" i="148" s="1"/>
  <c r="BF130" i="148" s="1"/>
  <c r="BO130" i="148" s="1"/>
  <c r="V129" i="148"/>
  <c r="AE129" i="148" s="1"/>
  <c r="AN129" i="148" s="1"/>
  <c r="AW129" i="148" s="1"/>
  <c r="BF129" i="148" s="1"/>
  <c r="BO129" i="148" s="1"/>
  <c r="V128" i="148"/>
  <c r="AE128" i="148" s="1"/>
  <c r="AN128" i="148" s="1"/>
  <c r="AW128" i="148" s="1"/>
  <c r="BF128" i="148" s="1"/>
  <c r="BO128" i="148" s="1"/>
  <c r="V127" i="148"/>
  <c r="AE127" i="148" s="1"/>
  <c r="AN127" i="148" s="1"/>
  <c r="AW127" i="148" s="1"/>
  <c r="BF127" i="148" s="1"/>
  <c r="BO127" i="148" s="1"/>
  <c r="V126" i="148"/>
  <c r="AE126" i="148" s="1"/>
  <c r="AN126" i="148" s="1"/>
  <c r="AW126" i="148" s="1"/>
  <c r="BF126" i="148" s="1"/>
  <c r="BO126" i="148" s="1"/>
  <c r="V125" i="148"/>
  <c r="AE125" i="148" s="1"/>
  <c r="AN125" i="148" s="1"/>
  <c r="AW125" i="148" s="1"/>
  <c r="BF125" i="148" s="1"/>
  <c r="BO125" i="148" s="1"/>
  <c r="AE124" i="148"/>
  <c r="AN124" i="148" s="1"/>
  <c r="AW124" i="148" s="1"/>
  <c r="BF124" i="148" s="1"/>
  <c r="BO124" i="148" s="1"/>
  <c r="V124" i="148"/>
  <c r="V123" i="148"/>
  <c r="AE123" i="148" s="1"/>
  <c r="AN123" i="148" s="1"/>
  <c r="AW123" i="148" s="1"/>
  <c r="BF123" i="148" s="1"/>
  <c r="BO123" i="148" s="1"/>
  <c r="V122" i="148"/>
  <c r="AE122" i="148" s="1"/>
  <c r="AN122" i="148" s="1"/>
  <c r="AW122" i="148" s="1"/>
  <c r="BF122" i="148" s="1"/>
  <c r="BO122" i="148" s="1"/>
  <c r="AE121" i="148"/>
  <c r="AN121" i="148" s="1"/>
  <c r="AW121" i="148" s="1"/>
  <c r="BF121" i="148" s="1"/>
  <c r="BO121" i="148" s="1"/>
  <c r="V121" i="148"/>
  <c r="V120" i="148"/>
  <c r="AE120" i="148" s="1"/>
  <c r="AN120" i="148" s="1"/>
  <c r="AW120" i="148" s="1"/>
  <c r="BF120" i="148" s="1"/>
  <c r="BO120" i="148" s="1"/>
  <c r="V119" i="148"/>
  <c r="AE119" i="148" s="1"/>
  <c r="AN119" i="148" s="1"/>
  <c r="AW119" i="148" s="1"/>
  <c r="BF119" i="148" s="1"/>
  <c r="BO119" i="148" s="1"/>
  <c r="V118" i="148"/>
  <c r="AE118" i="148" s="1"/>
  <c r="AN118" i="148" s="1"/>
  <c r="AW118" i="148" s="1"/>
  <c r="BF118" i="148" s="1"/>
  <c r="BO118" i="148" s="1"/>
  <c r="V117" i="148"/>
  <c r="AE117" i="148" s="1"/>
  <c r="AN117" i="148" s="1"/>
  <c r="AW117" i="148" s="1"/>
  <c r="BF117" i="148" s="1"/>
  <c r="BO117" i="148" s="1"/>
  <c r="V116" i="148"/>
  <c r="AE116" i="148" s="1"/>
  <c r="AN116" i="148" s="1"/>
  <c r="AW116" i="148" s="1"/>
  <c r="BF116" i="148" s="1"/>
  <c r="BO116" i="148" s="1"/>
  <c r="V115" i="148"/>
  <c r="AE115" i="148" s="1"/>
  <c r="AN115" i="148" s="1"/>
  <c r="AW115" i="148" s="1"/>
  <c r="BF115" i="148" s="1"/>
  <c r="BO115" i="148" s="1"/>
  <c r="V114" i="148"/>
  <c r="AE114" i="148" s="1"/>
  <c r="AN114" i="148" s="1"/>
  <c r="AW114" i="148" s="1"/>
  <c r="BF114" i="148" s="1"/>
  <c r="BO114" i="148" s="1"/>
  <c r="V113" i="148"/>
  <c r="AE113" i="148" s="1"/>
  <c r="AN113" i="148" s="1"/>
  <c r="AW113" i="148" s="1"/>
  <c r="BF113" i="148" s="1"/>
  <c r="BO113" i="148" s="1"/>
  <c r="V112" i="148"/>
  <c r="AE112" i="148" s="1"/>
  <c r="AN112" i="148" s="1"/>
  <c r="AW112" i="148" s="1"/>
  <c r="BF112" i="148" s="1"/>
  <c r="BO112" i="148" s="1"/>
  <c r="V111" i="148"/>
  <c r="AE111" i="148" s="1"/>
  <c r="AN111" i="148" s="1"/>
  <c r="AW111" i="148" s="1"/>
  <c r="BF111" i="148" s="1"/>
  <c r="BO111" i="148" s="1"/>
  <c r="V110" i="148"/>
  <c r="AE110" i="148" s="1"/>
  <c r="AN110" i="148" s="1"/>
  <c r="AW110" i="148" s="1"/>
  <c r="BF110" i="148" s="1"/>
  <c r="BO110" i="148" s="1"/>
  <c r="V109" i="148"/>
  <c r="AE109" i="148" s="1"/>
  <c r="AN109" i="148" s="1"/>
  <c r="AW109" i="148" s="1"/>
  <c r="BF109" i="148" s="1"/>
  <c r="BO109" i="148" s="1"/>
  <c r="V108" i="148"/>
  <c r="AE108" i="148" s="1"/>
  <c r="AN108" i="148" s="1"/>
  <c r="AW108" i="148" s="1"/>
  <c r="BF108" i="148" s="1"/>
  <c r="BO108" i="148" s="1"/>
  <c r="V107" i="148"/>
  <c r="AE107" i="148" s="1"/>
  <c r="AN107" i="148" s="1"/>
  <c r="AW107" i="148" s="1"/>
  <c r="BF107" i="148" s="1"/>
  <c r="BO107" i="148" s="1"/>
  <c r="V106" i="148"/>
  <c r="AE106" i="148" s="1"/>
  <c r="AN106" i="148" s="1"/>
  <c r="AW106" i="148" s="1"/>
  <c r="BF106" i="148" s="1"/>
  <c r="BO106" i="148" s="1"/>
  <c r="V105" i="148"/>
  <c r="AE105" i="148" s="1"/>
  <c r="AN105" i="148" s="1"/>
  <c r="AW105" i="148" s="1"/>
  <c r="BF105" i="148" s="1"/>
  <c r="BO105" i="148" s="1"/>
  <c r="V104" i="148"/>
  <c r="AE104" i="148" s="1"/>
  <c r="AN104" i="148" s="1"/>
  <c r="AW104" i="148" s="1"/>
  <c r="BF104" i="148" s="1"/>
  <c r="BO104" i="148" s="1"/>
  <c r="V103" i="148"/>
  <c r="AE103" i="148" s="1"/>
  <c r="AN103" i="148" s="1"/>
  <c r="AW103" i="148" s="1"/>
  <c r="BF103" i="148" s="1"/>
  <c r="BO103" i="148" s="1"/>
  <c r="V102" i="148"/>
  <c r="AE102" i="148" s="1"/>
  <c r="AN102" i="148" s="1"/>
  <c r="AW102" i="148" s="1"/>
  <c r="BF102" i="148" s="1"/>
  <c r="BO102" i="148" s="1"/>
  <c r="V101" i="148"/>
  <c r="AE101" i="148" s="1"/>
  <c r="AN101" i="148" s="1"/>
  <c r="AW101" i="148" s="1"/>
  <c r="BF101" i="148" s="1"/>
  <c r="BO101" i="148" s="1"/>
  <c r="AE100" i="148"/>
  <c r="AN100" i="148" s="1"/>
  <c r="AW100" i="148" s="1"/>
  <c r="BF100" i="148" s="1"/>
  <c r="BO100" i="148" s="1"/>
  <c r="V100" i="148"/>
  <c r="V99" i="148"/>
  <c r="AE99" i="148" s="1"/>
  <c r="AN99" i="148" s="1"/>
  <c r="AW99" i="148" s="1"/>
  <c r="BF99" i="148" s="1"/>
  <c r="BO99" i="148" s="1"/>
  <c r="V98" i="148"/>
  <c r="AE98" i="148" s="1"/>
  <c r="AN98" i="148" s="1"/>
  <c r="AW98" i="148" s="1"/>
  <c r="BF98" i="148" s="1"/>
  <c r="BO98" i="148" s="1"/>
  <c r="V97" i="148"/>
  <c r="AE97" i="148" s="1"/>
  <c r="AN97" i="148" s="1"/>
  <c r="AW97" i="148" s="1"/>
  <c r="BF97" i="148" s="1"/>
  <c r="BO97" i="148" s="1"/>
  <c r="V96" i="148"/>
  <c r="AE96" i="148" s="1"/>
  <c r="AN96" i="148" s="1"/>
  <c r="AW96" i="148" s="1"/>
  <c r="BF96" i="148" s="1"/>
  <c r="BO96" i="148" s="1"/>
  <c r="V95" i="148"/>
  <c r="AE95" i="148" s="1"/>
  <c r="AN95" i="148" s="1"/>
  <c r="AW95" i="148" s="1"/>
  <c r="BF95" i="148" s="1"/>
  <c r="BO95" i="148" s="1"/>
  <c r="V94" i="148"/>
  <c r="AE94" i="148" s="1"/>
  <c r="AN94" i="148" s="1"/>
  <c r="AW94" i="148" s="1"/>
  <c r="BF94" i="148" s="1"/>
  <c r="BO94" i="148" s="1"/>
  <c r="V93" i="148"/>
  <c r="AE93" i="148" s="1"/>
  <c r="AN93" i="148" s="1"/>
  <c r="AW93" i="148" s="1"/>
  <c r="BF93" i="148" s="1"/>
  <c r="BO93" i="148" s="1"/>
  <c r="V92" i="148"/>
  <c r="AE92" i="148" s="1"/>
  <c r="AN92" i="148" s="1"/>
  <c r="AW92" i="148" s="1"/>
  <c r="BF92" i="148" s="1"/>
  <c r="BO92" i="148" s="1"/>
  <c r="V91" i="148"/>
  <c r="AE91" i="148" s="1"/>
  <c r="AN91" i="148" s="1"/>
  <c r="AW91" i="148" s="1"/>
  <c r="BF91" i="148" s="1"/>
  <c r="BO91" i="148" s="1"/>
  <c r="V90" i="148"/>
  <c r="AE90" i="148" s="1"/>
  <c r="AN90" i="148" s="1"/>
  <c r="AW90" i="148" s="1"/>
  <c r="BF90" i="148" s="1"/>
  <c r="BO90" i="148" s="1"/>
  <c r="V89" i="148"/>
  <c r="AE89" i="148" s="1"/>
  <c r="AN89" i="148" s="1"/>
  <c r="AW89" i="148" s="1"/>
  <c r="BF89" i="148" s="1"/>
  <c r="BO89" i="148" s="1"/>
  <c r="V88" i="148"/>
  <c r="AE88" i="148" s="1"/>
  <c r="AN88" i="148" s="1"/>
  <c r="AW88" i="148" s="1"/>
  <c r="BF88" i="148" s="1"/>
  <c r="BO88" i="148" s="1"/>
  <c r="V87" i="148"/>
  <c r="AE87" i="148" s="1"/>
  <c r="AN87" i="148" s="1"/>
  <c r="AW87" i="148" s="1"/>
  <c r="BF87" i="148" s="1"/>
  <c r="BO87" i="148" s="1"/>
  <c r="V86" i="148"/>
  <c r="AE86" i="148" s="1"/>
  <c r="AN86" i="148" s="1"/>
  <c r="AW86" i="148" s="1"/>
  <c r="BF86" i="148" s="1"/>
  <c r="BO86" i="148" s="1"/>
  <c r="V85" i="148"/>
  <c r="AE85" i="148" s="1"/>
  <c r="AN85" i="148" s="1"/>
  <c r="AW85" i="148" s="1"/>
  <c r="BF85" i="148" s="1"/>
  <c r="BO85" i="148" s="1"/>
  <c r="AE84" i="148"/>
  <c r="AN84" i="148" s="1"/>
  <c r="AW84" i="148" s="1"/>
  <c r="BF84" i="148" s="1"/>
  <c r="BO84" i="148" s="1"/>
  <c r="V84" i="148"/>
  <c r="V83" i="148"/>
  <c r="AE83" i="148" s="1"/>
  <c r="AN83" i="148" s="1"/>
  <c r="AW83" i="148" s="1"/>
  <c r="BF83" i="148" s="1"/>
  <c r="BO83" i="148" s="1"/>
  <c r="V82" i="148"/>
  <c r="AE82" i="148" s="1"/>
  <c r="AN82" i="148" s="1"/>
  <c r="AW82" i="148" s="1"/>
  <c r="BF82" i="148" s="1"/>
  <c r="BO82" i="148" s="1"/>
  <c r="AE81" i="148"/>
  <c r="AN81" i="148" s="1"/>
  <c r="AW81" i="148" s="1"/>
  <c r="BF81" i="148" s="1"/>
  <c r="BO81" i="148" s="1"/>
  <c r="V81" i="148"/>
  <c r="L81" i="148"/>
  <c r="U81" i="148" s="1"/>
  <c r="AD81" i="148" s="1"/>
  <c r="AM81" i="148" s="1"/>
  <c r="AV81" i="148" s="1"/>
  <c r="BE81" i="148" s="1"/>
  <c r="BN81" i="148" s="1"/>
  <c r="BN80" i="148"/>
  <c r="AE80" i="148"/>
  <c r="AN80" i="148" s="1"/>
  <c r="AW80" i="148" s="1"/>
  <c r="BF80" i="148" s="1"/>
  <c r="BO80" i="148" s="1"/>
  <c r="V80" i="148"/>
  <c r="L80" i="148"/>
  <c r="U80" i="148" s="1"/>
  <c r="AD80" i="148" s="1"/>
  <c r="AM80" i="148" s="1"/>
  <c r="AV80" i="148" s="1"/>
  <c r="BE80" i="148" s="1"/>
  <c r="V79" i="148"/>
  <c r="AE79" i="148" s="1"/>
  <c r="AN79" i="148" s="1"/>
  <c r="AW79" i="148" s="1"/>
  <c r="BF79" i="148" s="1"/>
  <c r="BO79" i="148" s="1"/>
  <c r="V78" i="148"/>
  <c r="AE78" i="148" s="1"/>
  <c r="AN78" i="148" s="1"/>
  <c r="AW78" i="148" s="1"/>
  <c r="BF78" i="148" s="1"/>
  <c r="BO78" i="148" s="1"/>
  <c r="V77" i="148"/>
  <c r="AE77" i="148" s="1"/>
  <c r="AN77" i="148" s="1"/>
  <c r="AW77" i="148" s="1"/>
  <c r="BF77" i="148" s="1"/>
  <c r="BO77" i="148" s="1"/>
  <c r="V76" i="148"/>
  <c r="AE76" i="148" s="1"/>
  <c r="AN76" i="148" s="1"/>
  <c r="AW76" i="148" s="1"/>
  <c r="BF76" i="148" s="1"/>
  <c r="BO76" i="148" s="1"/>
  <c r="V75" i="148"/>
  <c r="AE75" i="148" s="1"/>
  <c r="AN75" i="148" s="1"/>
  <c r="AW75" i="148" s="1"/>
  <c r="BF75" i="148" s="1"/>
  <c r="BO75" i="148" s="1"/>
  <c r="V74" i="148"/>
  <c r="AE74" i="148" s="1"/>
  <c r="AN74" i="148" s="1"/>
  <c r="AW74" i="148" s="1"/>
  <c r="BF74" i="148" s="1"/>
  <c r="BO74" i="148" s="1"/>
  <c r="V73" i="148"/>
  <c r="AE73" i="148" s="1"/>
  <c r="AN73" i="148" s="1"/>
  <c r="AW73" i="148" s="1"/>
  <c r="BF73" i="148" s="1"/>
  <c r="BO73" i="148" s="1"/>
  <c r="AE72" i="148"/>
  <c r="AN72" i="148" s="1"/>
  <c r="AW72" i="148" s="1"/>
  <c r="BF72" i="148" s="1"/>
  <c r="BO72" i="148" s="1"/>
  <c r="V72" i="148"/>
  <c r="V71" i="148"/>
  <c r="AE71" i="148" s="1"/>
  <c r="AN71" i="148" s="1"/>
  <c r="AW71" i="148" s="1"/>
  <c r="BF71" i="148" s="1"/>
  <c r="BO71" i="148" s="1"/>
  <c r="V70" i="148"/>
  <c r="AE70" i="148" s="1"/>
  <c r="AN70" i="148" s="1"/>
  <c r="AW70" i="148" s="1"/>
  <c r="BF70" i="148" s="1"/>
  <c r="BO70" i="148" s="1"/>
  <c r="AE69" i="148"/>
  <c r="AN69" i="148" s="1"/>
  <c r="AW69" i="148" s="1"/>
  <c r="BF69" i="148" s="1"/>
  <c r="BO69" i="148" s="1"/>
  <c r="V69" i="148"/>
  <c r="V68" i="148"/>
  <c r="AE68" i="148" s="1"/>
  <c r="AN68" i="148" s="1"/>
  <c r="AW68" i="148" s="1"/>
  <c r="BF68" i="148" s="1"/>
  <c r="BO68" i="148" s="1"/>
  <c r="V67" i="148"/>
  <c r="AE67" i="148" s="1"/>
  <c r="AN67" i="148" s="1"/>
  <c r="AW67" i="148" s="1"/>
  <c r="BF67" i="148" s="1"/>
  <c r="BO67" i="148" s="1"/>
  <c r="V66" i="148"/>
  <c r="AE66" i="148" s="1"/>
  <c r="AN66" i="148" s="1"/>
  <c r="AW66" i="148" s="1"/>
  <c r="BF66" i="148" s="1"/>
  <c r="BO66" i="148" s="1"/>
  <c r="V65" i="148"/>
  <c r="AE65" i="148" s="1"/>
  <c r="AN65" i="148" s="1"/>
  <c r="AW65" i="148" s="1"/>
  <c r="BF65" i="148" s="1"/>
  <c r="BO65" i="148" s="1"/>
  <c r="V64" i="148"/>
  <c r="AE64" i="148" s="1"/>
  <c r="AN64" i="148" s="1"/>
  <c r="AW64" i="148" s="1"/>
  <c r="BF64" i="148" s="1"/>
  <c r="BO64" i="148" s="1"/>
  <c r="V63" i="148"/>
  <c r="AE63" i="148" s="1"/>
  <c r="AN63" i="148" s="1"/>
  <c r="AW63" i="148" s="1"/>
  <c r="BF63" i="148" s="1"/>
  <c r="BO63" i="148" s="1"/>
  <c r="V62" i="148"/>
  <c r="AE62" i="148" s="1"/>
  <c r="AN62" i="148" s="1"/>
  <c r="AW62" i="148" s="1"/>
  <c r="BF62" i="148" s="1"/>
  <c r="BO62" i="148" s="1"/>
  <c r="V61" i="148"/>
  <c r="AE61" i="148" s="1"/>
  <c r="AN61" i="148" s="1"/>
  <c r="AW61" i="148" s="1"/>
  <c r="BF61" i="148" s="1"/>
  <c r="BO61" i="148" s="1"/>
  <c r="V60" i="148"/>
  <c r="AE60" i="148" s="1"/>
  <c r="AN60" i="148" s="1"/>
  <c r="AW60" i="148" s="1"/>
  <c r="BF60" i="148" s="1"/>
  <c r="BO60" i="148" s="1"/>
  <c r="V59" i="148"/>
  <c r="AE59" i="148" s="1"/>
  <c r="AN59" i="148" s="1"/>
  <c r="AW59" i="148" s="1"/>
  <c r="BF59" i="148" s="1"/>
  <c r="BO59" i="148" s="1"/>
  <c r="V58" i="148"/>
  <c r="AE58" i="148" s="1"/>
  <c r="AN58" i="148" s="1"/>
  <c r="AW58" i="148" s="1"/>
  <c r="BF58" i="148" s="1"/>
  <c r="BO58" i="148" s="1"/>
  <c r="V57" i="148"/>
  <c r="AE57" i="148" s="1"/>
  <c r="AN57" i="148" s="1"/>
  <c r="AW57" i="148" s="1"/>
  <c r="BF57" i="148" s="1"/>
  <c r="BO57" i="148" s="1"/>
  <c r="V56" i="148"/>
  <c r="AE56" i="148" s="1"/>
  <c r="AN56" i="148" s="1"/>
  <c r="AW56" i="148" s="1"/>
  <c r="BF56" i="148" s="1"/>
  <c r="BO56" i="148" s="1"/>
  <c r="V55" i="148"/>
  <c r="AE55" i="148" s="1"/>
  <c r="AN55" i="148" s="1"/>
  <c r="AW55" i="148" s="1"/>
  <c r="BF55" i="148" s="1"/>
  <c r="BO55" i="148" s="1"/>
  <c r="V54" i="148"/>
  <c r="AE54" i="148" s="1"/>
  <c r="AN54" i="148" s="1"/>
  <c r="AW54" i="148" s="1"/>
  <c r="BF54" i="148" s="1"/>
  <c r="BO54" i="148" s="1"/>
  <c r="V53" i="148"/>
  <c r="AE53" i="148" s="1"/>
  <c r="AN53" i="148" s="1"/>
  <c r="AW53" i="148" s="1"/>
  <c r="BF53" i="148" s="1"/>
  <c r="BO53" i="148" s="1"/>
  <c r="AE52" i="148"/>
  <c r="AN52" i="148" s="1"/>
  <c r="AW52" i="148" s="1"/>
  <c r="BF52" i="148" s="1"/>
  <c r="BO52" i="148" s="1"/>
  <c r="V52" i="148"/>
  <c r="V51" i="148"/>
  <c r="AE51" i="148" s="1"/>
  <c r="AN51" i="148" s="1"/>
  <c r="AW51" i="148" s="1"/>
  <c r="BF51" i="148" s="1"/>
  <c r="BO51" i="148" s="1"/>
  <c r="V50" i="148"/>
  <c r="AE50" i="148" s="1"/>
  <c r="AN50" i="148" s="1"/>
  <c r="AW50" i="148" s="1"/>
  <c r="BF50" i="148" s="1"/>
  <c r="BO50" i="148" s="1"/>
  <c r="AE49" i="148"/>
  <c r="AN49" i="148" s="1"/>
  <c r="AW49" i="148" s="1"/>
  <c r="BF49" i="148" s="1"/>
  <c r="BO49" i="148" s="1"/>
  <c r="V49" i="148"/>
  <c r="V48" i="148"/>
  <c r="AE48" i="148" s="1"/>
  <c r="AN48" i="148" s="1"/>
  <c r="AW48" i="148" s="1"/>
  <c r="BF48" i="148" s="1"/>
  <c r="BO48" i="148" s="1"/>
  <c r="V47" i="148"/>
  <c r="AE47" i="148" s="1"/>
  <c r="AN47" i="148" s="1"/>
  <c r="AW47" i="148" s="1"/>
  <c r="BF47" i="148" s="1"/>
  <c r="BO47" i="148" s="1"/>
  <c r="V46" i="148"/>
  <c r="AE46" i="148" s="1"/>
  <c r="AN46" i="148" s="1"/>
  <c r="AW46" i="148" s="1"/>
  <c r="BF46" i="148" s="1"/>
  <c r="BO46" i="148" s="1"/>
  <c r="V45" i="148"/>
  <c r="AE45" i="148" s="1"/>
  <c r="AN45" i="148" s="1"/>
  <c r="AW45" i="148" s="1"/>
  <c r="BF45" i="148" s="1"/>
  <c r="BO45" i="148" s="1"/>
  <c r="AE44" i="148"/>
  <c r="AN44" i="148" s="1"/>
  <c r="AW44" i="148" s="1"/>
  <c r="BF44" i="148" s="1"/>
  <c r="BO44" i="148" s="1"/>
  <c r="V44" i="148"/>
  <c r="V43" i="148"/>
  <c r="AE43" i="148" s="1"/>
  <c r="AN43" i="148" s="1"/>
  <c r="AW43" i="148" s="1"/>
  <c r="BF43" i="148" s="1"/>
  <c r="BO43" i="148" s="1"/>
  <c r="V42" i="148"/>
  <c r="AE42" i="148" s="1"/>
  <c r="AN42" i="148" s="1"/>
  <c r="AW42" i="148" s="1"/>
  <c r="BF42" i="148" s="1"/>
  <c r="BO42" i="148" s="1"/>
  <c r="V41" i="148"/>
  <c r="AE41" i="148" s="1"/>
  <c r="AN41" i="148" s="1"/>
  <c r="AW41" i="148" s="1"/>
  <c r="BF41" i="148" s="1"/>
  <c r="BO41" i="148" s="1"/>
  <c r="V40" i="148"/>
  <c r="AE40" i="148" s="1"/>
  <c r="AN40" i="148" s="1"/>
  <c r="AW40" i="148" s="1"/>
  <c r="BF40" i="148" s="1"/>
  <c r="BO40" i="148" s="1"/>
  <c r="V39" i="148"/>
  <c r="AE39" i="148" s="1"/>
  <c r="AN39" i="148" s="1"/>
  <c r="AW39" i="148" s="1"/>
  <c r="BF39" i="148" s="1"/>
  <c r="BO39" i="148" s="1"/>
  <c r="V38" i="148"/>
  <c r="AE38" i="148" s="1"/>
  <c r="AN38" i="148" s="1"/>
  <c r="AW38" i="148" s="1"/>
  <c r="BF38" i="148" s="1"/>
  <c r="BO38" i="148" s="1"/>
  <c r="V37" i="148"/>
  <c r="AE37" i="148" s="1"/>
  <c r="AN37" i="148" s="1"/>
  <c r="AW37" i="148" s="1"/>
  <c r="BF37" i="148" s="1"/>
  <c r="BO37" i="148" s="1"/>
  <c r="V36" i="148"/>
  <c r="AE36" i="148" s="1"/>
  <c r="AN36" i="148" s="1"/>
  <c r="AW36" i="148" s="1"/>
  <c r="BF36" i="148" s="1"/>
  <c r="BO36" i="148" s="1"/>
  <c r="V35" i="148"/>
  <c r="AE35" i="148" s="1"/>
  <c r="AN35" i="148" s="1"/>
  <c r="AW35" i="148" s="1"/>
  <c r="BF35" i="148" s="1"/>
  <c r="BO35" i="148" s="1"/>
  <c r="V34" i="148"/>
  <c r="AE34" i="148" s="1"/>
  <c r="AN34" i="148" s="1"/>
  <c r="AW34" i="148" s="1"/>
  <c r="BF34" i="148" s="1"/>
  <c r="BO34" i="148" s="1"/>
  <c r="V33" i="148"/>
  <c r="AE33" i="148" s="1"/>
  <c r="AN33" i="148" s="1"/>
  <c r="AW33" i="148" s="1"/>
  <c r="BF33" i="148" s="1"/>
  <c r="BO33" i="148" s="1"/>
  <c r="V32" i="148"/>
  <c r="AE32" i="148" s="1"/>
  <c r="AN32" i="148" s="1"/>
  <c r="AW32" i="148" s="1"/>
  <c r="BF32" i="148" s="1"/>
  <c r="BO32" i="148" s="1"/>
  <c r="L18" i="148"/>
  <c r="K18" i="148"/>
  <c r="J18" i="148"/>
  <c r="I18" i="148"/>
  <c r="H18" i="148"/>
  <c r="G18" i="148"/>
  <c r="F18" i="148"/>
  <c r="C18" i="148"/>
  <c r="L464" i="148" s="1"/>
  <c r="L465" i="148" s="1"/>
  <c r="L17" i="148"/>
  <c r="K17" i="148"/>
  <c r="J17" i="148"/>
  <c r="I17" i="148"/>
  <c r="H17" i="148"/>
  <c r="G17" i="148"/>
  <c r="F17" i="148"/>
  <c r="C17" i="148"/>
  <c r="L416" i="148" s="1"/>
  <c r="L16" i="148"/>
  <c r="K16" i="148"/>
  <c r="J16" i="148"/>
  <c r="I16" i="148"/>
  <c r="G20" i="148" s="1"/>
  <c r="H16" i="148"/>
  <c r="G16" i="148"/>
  <c r="F16" i="148"/>
  <c r="C16" i="148"/>
  <c r="L15" i="148"/>
  <c r="K15" i="148"/>
  <c r="J15" i="148"/>
  <c r="I15" i="148"/>
  <c r="H15" i="148"/>
  <c r="G15" i="148"/>
  <c r="F15" i="148"/>
  <c r="C15" i="148"/>
  <c r="L14" i="148"/>
  <c r="K14" i="148"/>
  <c r="J14" i="148"/>
  <c r="I14" i="148"/>
  <c r="H14" i="148"/>
  <c r="G14" i="148"/>
  <c r="F14" i="148"/>
  <c r="C14" i="148"/>
  <c r="L272" i="148" s="1"/>
  <c r="L13" i="148"/>
  <c r="K13" i="148"/>
  <c r="J13" i="148"/>
  <c r="I13" i="148"/>
  <c r="H13" i="148"/>
  <c r="G13" i="148"/>
  <c r="F13" i="148"/>
  <c r="C13" i="148"/>
  <c r="L224" i="148" s="1"/>
  <c r="L225" i="148" s="1"/>
  <c r="L226" i="148" s="1"/>
  <c r="L227" i="148" s="1"/>
  <c r="U227" i="148" s="1"/>
  <c r="AD227" i="148" s="1"/>
  <c r="AM227" i="148" s="1"/>
  <c r="AV227" i="148" s="1"/>
  <c r="BE227" i="148" s="1"/>
  <c r="BN227" i="148" s="1"/>
  <c r="L12" i="148"/>
  <c r="K12" i="148"/>
  <c r="J12" i="148"/>
  <c r="I12" i="148"/>
  <c r="H12" i="148"/>
  <c r="G12" i="148"/>
  <c r="F12" i="148"/>
  <c r="C12" i="148"/>
  <c r="L176" i="148" s="1"/>
  <c r="L11" i="148"/>
  <c r="K11" i="148"/>
  <c r="J11" i="148"/>
  <c r="I11" i="148"/>
  <c r="H11" i="148"/>
  <c r="G11" i="148"/>
  <c r="F11" i="148"/>
  <c r="C11" i="148"/>
  <c r="L128" i="148" s="1"/>
  <c r="L10" i="148"/>
  <c r="K10" i="148"/>
  <c r="J10" i="148"/>
  <c r="I10" i="148"/>
  <c r="H10" i="148"/>
  <c r="G10" i="148"/>
  <c r="F10" i="148"/>
  <c r="C10" i="148"/>
  <c r="L9" i="148"/>
  <c r="K9" i="148"/>
  <c r="J9" i="148"/>
  <c r="I9" i="148"/>
  <c r="H9" i="148"/>
  <c r="G9" i="148"/>
  <c r="F9" i="148"/>
  <c r="C9" i="148"/>
  <c r="L32" i="148" s="1"/>
  <c r="L33" i="148" s="1"/>
  <c r="E8" i="148"/>
  <c r="K259" i="149"/>
  <c r="J259" i="149"/>
  <c r="I259" i="149"/>
  <c r="H259" i="149"/>
  <c r="G259" i="149"/>
  <c r="F259" i="149"/>
  <c r="E259" i="149"/>
  <c r="K258" i="149"/>
  <c r="J258" i="149"/>
  <c r="I258" i="149"/>
  <c r="H258" i="149"/>
  <c r="G258" i="149"/>
  <c r="F258" i="149"/>
  <c r="E258" i="149"/>
  <c r="K257" i="149"/>
  <c r="J257" i="149"/>
  <c r="I257" i="149"/>
  <c r="H257" i="149"/>
  <c r="G257" i="149"/>
  <c r="F257" i="149"/>
  <c r="E257" i="149"/>
  <c r="K256" i="149"/>
  <c r="J256" i="149"/>
  <c r="I256" i="149"/>
  <c r="H256" i="149"/>
  <c r="G256" i="149"/>
  <c r="F256" i="149"/>
  <c r="E256" i="149"/>
  <c r="AK255" i="149"/>
  <c r="AJ255" i="149"/>
  <c r="AI255" i="149"/>
  <c r="AH255" i="149"/>
  <c r="AG255" i="149"/>
  <c r="AF255" i="149"/>
  <c r="AE255" i="149"/>
  <c r="K255" i="149"/>
  <c r="J255" i="149"/>
  <c r="I255" i="149"/>
  <c r="H255" i="149"/>
  <c r="G255" i="149"/>
  <c r="F255" i="149"/>
  <c r="E255" i="149"/>
  <c r="K254" i="149"/>
  <c r="J254" i="149"/>
  <c r="I254" i="149"/>
  <c r="H254" i="149"/>
  <c r="G254" i="149"/>
  <c r="F254" i="149"/>
  <c r="E254" i="149"/>
  <c r="K253" i="149"/>
  <c r="J253" i="149"/>
  <c r="I253" i="149"/>
  <c r="H253" i="149"/>
  <c r="G253" i="149"/>
  <c r="F253" i="149"/>
  <c r="E253" i="149"/>
  <c r="K252" i="149"/>
  <c r="J252" i="149"/>
  <c r="I252" i="149"/>
  <c r="H252" i="149"/>
  <c r="G252" i="149"/>
  <c r="F252" i="149"/>
  <c r="E252" i="149"/>
  <c r="K251" i="149"/>
  <c r="J251" i="149"/>
  <c r="I251" i="149"/>
  <c r="H251" i="149"/>
  <c r="G251" i="149"/>
  <c r="F251" i="149"/>
  <c r="E251" i="149"/>
  <c r="K250" i="149"/>
  <c r="J250" i="149"/>
  <c r="I250" i="149"/>
  <c r="H250" i="149"/>
  <c r="G250" i="149"/>
  <c r="F250" i="149"/>
  <c r="E250" i="149"/>
  <c r="AK249" i="149"/>
  <c r="AJ249" i="149"/>
  <c r="AI249" i="149"/>
  <c r="AH249" i="149"/>
  <c r="AG249" i="149"/>
  <c r="AF249" i="149"/>
  <c r="AE249" i="149"/>
  <c r="AK248" i="149"/>
  <c r="AJ248" i="149"/>
  <c r="AI248" i="149"/>
  <c r="AH248" i="149"/>
  <c r="AG248" i="149"/>
  <c r="AF248" i="149"/>
  <c r="AE248" i="149"/>
  <c r="AK247" i="149"/>
  <c r="AJ247" i="149"/>
  <c r="AI247" i="149"/>
  <c r="AH247" i="149"/>
  <c r="AG247" i="149"/>
  <c r="AF247" i="149"/>
  <c r="AE247" i="149"/>
  <c r="AK246" i="149"/>
  <c r="AJ246" i="149"/>
  <c r="AI246" i="149"/>
  <c r="AH246" i="149"/>
  <c r="AG246" i="149"/>
  <c r="AF246" i="149"/>
  <c r="AE246" i="149"/>
  <c r="AK245" i="149"/>
  <c r="AJ245" i="149"/>
  <c r="AI245" i="149"/>
  <c r="AH245" i="149"/>
  <c r="AG245" i="149"/>
  <c r="AF245" i="149"/>
  <c r="AE245" i="149"/>
  <c r="AK244" i="149"/>
  <c r="AJ244" i="149"/>
  <c r="AI244" i="149"/>
  <c r="AH244" i="149"/>
  <c r="AG244" i="149"/>
  <c r="AF244" i="149"/>
  <c r="AE244" i="149"/>
  <c r="AK243" i="149"/>
  <c r="AJ243" i="149"/>
  <c r="AI243" i="149"/>
  <c r="AH243" i="149"/>
  <c r="AG243" i="149"/>
  <c r="AF243" i="149"/>
  <c r="AE243" i="149"/>
  <c r="AK242" i="149"/>
  <c r="AJ242" i="149"/>
  <c r="AI242" i="149"/>
  <c r="AH242" i="149"/>
  <c r="AG242" i="149"/>
  <c r="AF242" i="149"/>
  <c r="AE242" i="149"/>
  <c r="AK241" i="149"/>
  <c r="AJ241" i="149"/>
  <c r="AI241" i="149"/>
  <c r="AH241" i="149"/>
  <c r="AG241" i="149"/>
  <c r="AF241" i="149"/>
  <c r="AE241" i="149"/>
  <c r="AK240" i="149"/>
  <c r="AJ240" i="149"/>
  <c r="AI240" i="149"/>
  <c r="AH240" i="149"/>
  <c r="AG240" i="149"/>
  <c r="AF240" i="149"/>
  <c r="AE240" i="149"/>
  <c r="AK233" i="149"/>
  <c r="AJ233" i="149"/>
  <c r="AI233" i="149"/>
  <c r="AH233" i="149"/>
  <c r="AG233" i="149"/>
  <c r="AF233" i="149"/>
  <c r="AE233" i="149"/>
  <c r="K233" i="149"/>
  <c r="J233" i="149"/>
  <c r="I233" i="149"/>
  <c r="H233" i="149"/>
  <c r="G233" i="149"/>
  <c r="F233" i="149"/>
  <c r="E233" i="149"/>
  <c r="AK232" i="149"/>
  <c r="AJ232" i="149"/>
  <c r="AI232" i="149"/>
  <c r="AH232" i="149"/>
  <c r="AG232" i="149"/>
  <c r="AF232" i="149"/>
  <c r="AE232" i="149"/>
  <c r="K232" i="149"/>
  <c r="J232" i="149"/>
  <c r="I232" i="149"/>
  <c r="H232" i="149"/>
  <c r="G232" i="149"/>
  <c r="F232" i="149"/>
  <c r="E232" i="149"/>
  <c r="AK231" i="149"/>
  <c r="AJ231" i="149"/>
  <c r="AI231" i="149"/>
  <c r="AH231" i="149"/>
  <c r="AG231" i="149"/>
  <c r="AF231" i="149"/>
  <c r="AE231" i="149"/>
  <c r="K231" i="149"/>
  <c r="J231" i="149"/>
  <c r="I231" i="149"/>
  <c r="H231" i="149"/>
  <c r="G231" i="149"/>
  <c r="F231" i="149"/>
  <c r="E231" i="149"/>
  <c r="AK230" i="149"/>
  <c r="AI230" i="149"/>
  <c r="AH230" i="149"/>
  <c r="AG230" i="149"/>
  <c r="AE230" i="149"/>
  <c r="K230" i="149"/>
  <c r="J230" i="149"/>
  <c r="I230" i="149"/>
  <c r="H230" i="149"/>
  <c r="G230" i="149"/>
  <c r="F230" i="149"/>
  <c r="E230" i="149"/>
  <c r="AI229" i="149"/>
  <c r="AH229" i="149"/>
  <c r="AG229" i="149"/>
  <c r="AF229" i="149"/>
  <c r="K229" i="149"/>
  <c r="J229" i="149"/>
  <c r="I229" i="149"/>
  <c r="H229" i="149"/>
  <c r="G229" i="149"/>
  <c r="F229" i="149"/>
  <c r="E229" i="149"/>
  <c r="AK228" i="149"/>
  <c r="AJ228" i="149"/>
  <c r="AI228" i="149"/>
  <c r="AH228" i="149"/>
  <c r="AG228" i="149"/>
  <c r="AF228" i="149"/>
  <c r="AE228" i="149"/>
  <c r="K228" i="149"/>
  <c r="J228" i="149"/>
  <c r="I228" i="149"/>
  <c r="H228" i="149"/>
  <c r="G228" i="149"/>
  <c r="F228" i="149"/>
  <c r="E228" i="149"/>
  <c r="AK227" i="149"/>
  <c r="AJ227" i="149"/>
  <c r="AI227" i="149"/>
  <c r="AH227" i="149"/>
  <c r="AG227" i="149"/>
  <c r="AF227" i="149"/>
  <c r="K227" i="149"/>
  <c r="J227" i="149"/>
  <c r="I227" i="149"/>
  <c r="H227" i="149"/>
  <c r="G227" i="149"/>
  <c r="F227" i="149"/>
  <c r="E227" i="149"/>
  <c r="AI226" i="149"/>
  <c r="AG226" i="149"/>
  <c r="AE226" i="149"/>
  <c r="K226" i="149"/>
  <c r="J226" i="149"/>
  <c r="I226" i="149"/>
  <c r="H226" i="149"/>
  <c r="G226" i="149"/>
  <c r="F226" i="149"/>
  <c r="E226" i="149"/>
  <c r="AK225" i="149"/>
  <c r="AJ225" i="149"/>
  <c r="AI225" i="149"/>
  <c r="AH225" i="149"/>
  <c r="AG225" i="149"/>
  <c r="AF225" i="149"/>
  <c r="AE225" i="149"/>
  <c r="K225" i="149"/>
  <c r="J225" i="149"/>
  <c r="I225" i="149"/>
  <c r="H225" i="149"/>
  <c r="G225" i="149"/>
  <c r="F225" i="149"/>
  <c r="E225" i="149"/>
  <c r="AJ224" i="149"/>
  <c r="AI224" i="149"/>
  <c r="AH224" i="149"/>
  <c r="AG224" i="149"/>
  <c r="AF224" i="149"/>
  <c r="K224" i="149"/>
  <c r="J224" i="149"/>
  <c r="I224" i="149"/>
  <c r="H224" i="149"/>
  <c r="G224" i="149"/>
  <c r="F224" i="149"/>
  <c r="E224" i="149"/>
  <c r="K220" i="149"/>
  <c r="J220" i="149"/>
  <c r="I220" i="149"/>
  <c r="H220" i="149"/>
  <c r="G220" i="149"/>
  <c r="F220" i="149"/>
  <c r="E220" i="149"/>
  <c r="AK218" i="149"/>
  <c r="AJ218" i="149"/>
  <c r="AI218" i="149"/>
  <c r="AH218" i="149"/>
  <c r="AG218" i="149"/>
  <c r="AF218" i="149"/>
  <c r="AE218" i="149"/>
  <c r="K218" i="149"/>
  <c r="J218" i="149"/>
  <c r="I218" i="149"/>
  <c r="H218" i="149"/>
  <c r="G218" i="149"/>
  <c r="F218" i="149"/>
  <c r="E218" i="149"/>
  <c r="AK217" i="149"/>
  <c r="AJ217" i="149"/>
  <c r="AI217" i="149"/>
  <c r="AH217" i="149"/>
  <c r="AG217" i="149"/>
  <c r="AF217" i="149"/>
  <c r="AE217" i="149"/>
  <c r="K217" i="149"/>
  <c r="J217" i="149"/>
  <c r="I217" i="149"/>
  <c r="H217" i="149"/>
  <c r="G217" i="149"/>
  <c r="F217" i="149"/>
  <c r="E217" i="149"/>
  <c r="AK216" i="149"/>
  <c r="AJ216" i="149"/>
  <c r="AI216" i="149"/>
  <c r="AH216" i="149"/>
  <c r="AG216" i="149"/>
  <c r="AF216" i="149"/>
  <c r="AE216" i="149"/>
  <c r="K216" i="149"/>
  <c r="J216" i="149"/>
  <c r="I216" i="149"/>
  <c r="H216" i="149"/>
  <c r="G216" i="149"/>
  <c r="F216" i="149"/>
  <c r="E216" i="149"/>
  <c r="AK215" i="149"/>
  <c r="AJ215" i="149"/>
  <c r="AI215" i="149"/>
  <c r="AH215" i="149"/>
  <c r="AG215" i="149"/>
  <c r="AF215" i="149"/>
  <c r="AE215" i="149"/>
  <c r="K215" i="149"/>
  <c r="J215" i="149"/>
  <c r="I215" i="149"/>
  <c r="H215" i="149"/>
  <c r="G215" i="149"/>
  <c r="F215" i="149"/>
  <c r="E215" i="149"/>
  <c r="AK214" i="149"/>
  <c r="AJ214" i="149"/>
  <c r="AI214" i="149"/>
  <c r="AH214" i="149"/>
  <c r="AG214" i="149"/>
  <c r="AF214" i="149"/>
  <c r="AE214" i="149"/>
  <c r="K214" i="149"/>
  <c r="J214" i="149"/>
  <c r="I214" i="149"/>
  <c r="H214" i="149"/>
  <c r="G214" i="149"/>
  <c r="F214" i="149"/>
  <c r="E214" i="149"/>
  <c r="AK213" i="149"/>
  <c r="AJ213" i="149"/>
  <c r="AI213" i="149"/>
  <c r="AH213" i="149"/>
  <c r="AG213" i="149"/>
  <c r="AF213" i="149"/>
  <c r="AE213" i="149"/>
  <c r="K213" i="149"/>
  <c r="J213" i="149"/>
  <c r="I213" i="149"/>
  <c r="H213" i="149"/>
  <c r="G213" i="149"/>
  <c r="F213" i="149"/>
  <c r="E213" i="149"/>
  <c r="AK212" i="149"/>
  <c r="AJ212" i="149"/>
  <c r="AI212" i="149"/>
  <c r="AH212" i="149"/>
  <c r="AG212" i="149"/>
  <c r="AF212" i="149"/>
  <c r="AE212" i="149"/>
  <c r="K212" i="149"/>
  <c r="J212" i="149"/>
  <c r="I212" i="149"/>
  <c r="H212" i="149"/>
  <c r="G212" i="149"/>
  <c r="F212" i="149"/>
  <c r="E212" i="149"/>
  <c r="AK211" i="149"/>
  <c r="AJ211" i="149"/>
  <c r="AI211" i="149"/>
  <c r="AH211" i="149"/>
  <c r="AG211" i="149"/>
  <c r="AF211" i="149"/>
  <c r="AE211" i="149"/>
  <c r="K211" i="149"/>
  <c r="J211" i="149"/>
  <c r="I211" i="149"/>
  <c r="H211" i="149"/>
  <c r="G211" i="149"/>
  <c r="F211" i="149"/>
  <c r="E211" i="149"/>
  <c r="AK210" i="149"/>
  <c r="AJ210" i="149"/>
  <c r="AI210" i="149"/>
  <c r="AH210" i="149"/>
  <c r="AG210" i="149"/>
  <c r="AF210" i="149"/>
  <c r="AE210" i="149"/>
  <c r="K210" i="149"/>
  <c r="J210" i="149"/>
  <c r="I210" i="149"/>
  <c r="H210" i="149"/>
  <c r="G210" i="149"/>
  <c r="F210" i="149"/>
  <c r="E210" i="149"/>
  <c r="K209" i="149"/>
  <c r="J209" i="149"/>
  <c r="I209" i="149"/>
  <c r="H209" i="149"/>
  <c r="G209" i="149"/>
  <c r="F209" i="149"/>
  <c r="E209" i="149"/>
  <c r="AK206" i="149"/>
  <c r="AJ206" i="149"/>
  <c r="AI206" i="149"/>
  <c r="AH206" i="149"/>
  <c r="AG206" i="149"/>
  <c r="AF206" i="149"/>
  <c r="AE206" i="149"/>
  <c r="K206" i="149"/>
  <c r="J206" i="149"/>
  <c r="I206" i="149"/>
  <c r="H206" i="149"/>
  <c r="G206" i="149"/>
  <c r="F206" i="149"/>
  <c r="E206" i="149"/>
  <c r="AK205" i="149"/>
  <c r="AJ205" i="149"/>
  <c r="AI205" i="149"/>
  <c r="AH205" i="149"/>
  <c r="AG205" i="149"/>
  <c r="AF205" i="149"/>
  <c r="AE205" i="149"/>
  <c r="K205" i="149"/>
  <c r="J205" i="149"/>
  <c r="I205" i="149"/>
  <c r="H205" i="149"/>
  <c r="G205" i="149"/>
  <c r="F205" i="149"/>
  <c r="E205" i="149"/>
  <c r="AK204" i="149"/>
  <c r="AJ204" i="149"/>
  <c r="AI204" i="149"/>
  <c r="AH204" i="149"/>
  <c r="AG204" i="149"/>
  <c r="AF204" i="149"/>
  <c r="AE204" i="149"/>
  <c r="K204" i="149"/>
  <c r="J204" i="149"/>
  <c r="I204" i="149"/>
  <c r="H204" i="149"/>
  <c r="G204" i="149"/>
  <c r="F204" i="149"/>
  <c r="E204" i="149"/>
  <c r="AK203" i="149"/>
  <c r="AI203" i="149"/>
  <c r="AH203" i="149"/>
  <c r="AG203" i="149"/>
  <c r="AE203" i="149"/>
  <c r="K203" i="149"/>
  <c r="J203" i="149"/>
  <c r="I203" i="149"/>
  <c r="H203" i="149"/>
  <c r="G203" i="149"/>
  <c r="F203" i="149"/>
  <c r="E203" i="149"/>
  <c r="AI202" i="149"/>
  <c r="AH202" i="149"/>
  <c r="AG202" i="149"/>
  <c r="AF202" i="149"/>
  <c r="K202" i="149"/>
  <c r="J202" i="149"/>
  <c r="I202" i="149"/>
  <c r="H202" i="149"/>
  <c r="G202" i="149"/>
  <c r="F202" i="149"/>
  <c r="E202" i="149"/>
  <c r="AK201" i="149"/>
  <c r="AJ201" i="149"/>
  <c r="AI201" i="149"/>
  <c r="AH201" i="149"/>
  <c r="AG201" i="149"/>
  <c r="AF201" i="149"/>
  <c r="AE201" i="149"/>
  <c r="K201" i="149"/>
  <c r="J201" i="149"/>
  <c r="I201" i="149"/>
  <c r="H201" i="149"/>
  <c r="G201" i="149"/>
  <c r="F201" i="149"/>
  <c r="E201" i="149"/>
  <c r="AK200" i="149"/>
  <c r="AJ200" i="149"/>
  <c r="AI200" i="149"/>
  <c r="AH200" i="149"/>
  <c r="AG200" i="149"/>
  <c r="AF200" i="149"/>
  <c r="K200" i="149"/>
  <c r="J200" i="149"/>
  <c r="I200" i="149"/>
  <c r="H200" i="149"/>
  <c r="G200" i="149"/>
  <c r="F200" i="149"/>
  <c r="E200" i="149"/>
  <c r="AI199" i="149"/>
  <c r="AG199" i="149"/>
  <c r="AE199" i="149"/>
  <c r="K199" i="149"/>
  <c r="J199" i="149"/>
  <c r="I199" i="149"/>
  <c r="H199" i="149"/>
  <c r="G199" i="149"/>
  <c r="F199" i="149"/>
  <c r="E199" i="149"/>
  <c r="AK198" i="149"/>
  <c r="AJ198" i="149"/>
  <c r="AI198" i="149"/>
  <c r="AH198" i="149"/>
  <c r="AG198" i="149"/>
  <c r="AF198" i="149"/>
  <c r="AE198" i="149"/>
  <c r="K198" i="149"/>
  <c r="J198" i="149"/>
  <c r="I198" i="149"/>
  <c r="H198" i="149"/>
  <c r="G198" i="149"/>
  <c r="F198" i="149"/>
  <c r="E198" i="149"/>
  <c r="AJ197" i="149"/>
  <c r="AI197" i="149"/>
  <c r="AH197" i="149"/>
  <c r="AG197" i="149"/>
  <c r="AF197" i="149"/>
  <c r="K197" i="149"/>
  <c r="J197" i="149"/>
  <c r="I197" i="149"/>
  <c r="H197" i="149"/>
  <c r="G197" i="149"/>
  <c r="F197" i="149"/>
  <c r="E197" i="149"/>
  <c r="K193" i="149"/>
  <c r="J193" i="149"/>
  <c r="I193" i="149"/>
  <c r="H193" i="149"/>
  <c r="G193" i="149"/>
  <c r="F193" i="149"/>
  <c r="E193" i="149"/>
  <c r="AK191" i="149"/>
  <c r="AJ191" i="149"/>
  <c r="AI191" i="149"/>
  <c r="AH191" i="149"/>
  <c r="AG191" i="149"/>
  <c r="AF191" i="149"/>
  <c r="AE191" i="149"/>
  <c r="K191" i="149"/>
  <c r="J191" i="149"/>
  <c r="I191" i="149"/>
  <c r="H191" i="149"/>
  <c r="G191" i="149"/>
  <c r="F191" i="149"/>
  <c r="E191" i="149"/>
  <c r="AK190" i="149"/>
  <c r="AJ190" i="149"/>
  <c r="AI190" i="149"/>
  <c r="AH190" i="149"/>
  <c r="AG190" i="149"/>
  <c r="AF190" i="149"/>
  <c r="AE190" i="149"/>
  <c r="K190" i="149"/>
  <c r="J190" i="149"/>
  <c r="I190" i="149"/>
  <c r="H190" i="149"/>
  <c r="G190" i="149"/>
  <c r="F190" i="149"/>
  <c r="E190" i="149"/>
  <c r="AK189" i="149"/>
  <c r="AJ189" i="149"/>
  <c r="AI189" i="149"/>
  <c r="AH189" i="149"/>
  <c r="AG189" i="149"/>
  <c r="AF189" i="149"/>
  <c r="AE189" i="149"/>
  <c r="K189" i="149"/>
  <c r="J189" i="149"/>
  <c r="I189" i="149"/>
  <c r="H189" i="149"/>
  <c r="G189" i="149"/>
  <c r="F189" i="149"/>
  <c r="E189" i="149"/>
  <c r="AK188" i="149"/>
  <c r="AI188" i="149"/>
  <c r="AH188" i="149"/>
  <c r="AG188" i="149"/>
  <c r="AE188" i="149"/>
  <c r="K188" i="149"/>
  <c r="J188" i="149"/>
  <c r="I188" i="149"/>
  <c r="H188" i="149"/>
  <c r="G188" i="149"/>
  <c r="F188" i="149"/>
  <c r="E188" i="149"/>
  <c r="AI187" i="149"/>
  <c r="AH187" i="149"/>
  <c r="AG187" i="149"/>
  <c r="AF187" i="149"/>
  <c r="K187" i="149"/>
  <c r="J187" i="149"/>
  <c r="I187" i="149"/>
  <c r="H187" i="149"/>
  <c r="G187" i="149"/>
  <c r="F187" i="149"/>
  <c r="E187" i="149"/>
  <c r="AK186" i="149"/>
  <c r="AJ186" i="149"/>
  <c r="AI186" i="149"/>
  <c r="AH186" i="149"/>
  <c r="AG186" i="149"/>
  <c r="AF186" i="149"/>
  <c r="AE186" i="149"/>
  <c r="K186" i="149"/>
  <c r="J186" i="149"/>
  <c r="I186" i="149"/>
  <c r="H186" i="149"/>
  <c r="G186" i="149"/>
  <c r="F186" i="149"/>
  <c r="E186" i="149"/>
  <c r="AK185" i="149"/>
  <c r="AJ185" i="149"/>
  <c r="AI185" i="149"/>
  <c r="AH185" i="149"/>
  <c r="AG185" i="149"/>
  <c r="AF185" i="149"/>
  <c r="K185" i="149"/>
  <c r="J185" i="149"/>
  <c r="I185" i="149"/>
  <c r="H185" i="149"/>
  <c r="G185" i="149"/>
  <c r="F185" i="149"/>
  <c r="E185" i="149"/>
  <c r="AI184" i="149"/>
  <c r="AG184" i="149"/>
  <c r="AE184" i="149"/>
  <c r="K184" i="149"/>
  <c r="J184" i="149"/>
  <c r="I184" i="149"/>
  <c r="H184" i="149"/>
  <c r="G184" i="149"/>
  <c r="F184" i="149"/>
  <c r="E184" i="149"/>
  <c r="AK183" i="149"/>
  <c r="AJ183" i="149"/>
  <c r="AI183" i="149"/>
  <c r="AH183" i="149"/>
  <c r="AG183" i="149"/>
  <c r="AF183" i="149"/>
  <c r="AE183" i="149"/>
  <c r="K183" i="149"/>
  <c r="J183" i="149"/>
  <c r="I183" i="149"/>
  <c r="H183" i="149"/>
  <c r="G183" i="149"/>
  <c r="F183" i="149"/>
  <c r="E183" i="149"/>
  <c r="AJ182" i="149"/>
  <c r="AI182" i="149"/>
  <c r="AH182" i="149"/>
  <c r="AG182" i="149"/>
  <c r="AF182" i="149"/>
  <c r="K182" i="149"/>
  <c r="J182" i="149"/>
  <c r="I182" i="149"/>
  <c r="H182" i="149"/>
  <c r="G182" i="149"/>
  <c r="F182" i="149"/>
  <c r="E182" i="149"/>
  <c r="AK179" i="149"/>
  <c r="AJ179" i="149"/>
  <c r="AI179" i="149"/>
  <c r="AH179" i="149"/>
  <c r="AG179" i="149"/>
  <c r="AF179" i="149"/>
  <c r="AE179" i="149"/>
  <c r="K179" i="149"/>
  <c r="J179" i="149"/>
  <c r="I179" i="149"/>
  <c r="H179" i="149"/>
  <c r="G179" i="149"/>
  <c r="F179" i="149"/>
  <c r="E179" i="149"/>
  <c r="AK178" i="149"/>
  <c r="AJ178" i="149"/>
  <c r="AI178" i="149"/>
  <c r="AH178" i="149"/>
  <c r="AG178" i="149"/>
  <c r="AF178" i="149"/>
  <c r="AE178" i="149"/>
  <c r="K178" i="149"/>
  <c r="J178" i="149"/>
  <c r="I178" i="149"/>
  <c r="H178" i="149"/>
  <c r="G178" i="149"/>
  <c r="F178" i="149"/>
  <c r="E178" i="149"/>
  <c r="AK177" i="149"/>
  <c r="AJ177" i="149"/>
  <c r="AI177" i="149"/>
  <c r="AH177" i="149"/>
  <c r="AG177" i="149"/>
  <c r="AF177" i="149"/>
  <c r="AE177" i="149"/>
  <c r="K177" i="149"/>
  <c r="J177" i="149"/>
  <c r="I177" i="149"/>
  <c r="H177" i="149"/>
  <c r="G177" i="149"/>
  <c r="F177" i="149"/>
  <c r="E177" i="149"/>
  <c r="AK176" i="149"/>
  <c r="AJ176" i="149"/>
  <c r="AI176" i="149"/>
  <c r="AH176" i="149"/>
  <c r="AG176" i="149"/>
  <c r="AF176" i="149"/>
  <c r="AE176" i="149"/>
  <c r="K176" i="149"/>
  <c r="J176" i="149"/>
  <c r="I176" i="149"/>
  <c r="H176" i="149"/>
  <c r="G176" i="149"/>
  <c r="F176" i="149"/>
  <c r="E176" i="149"/>
  <c r="AK175" i="149"/>
  <c r="AJ175" i="149"/>
  <c r="AI175" i="149"/>
  <c r="AH175" i="149"/>
  <c r="AG175" i="149"/>
  <c r="AF175" i="149"/>
  <c r="AE175" i="149"/>
  <c r="K175" i="149"/>
  <c r="J175" i="149"/>
  <c r="I175" i="149"/>
  <c r="H175" i="149"/>
  <c r="G175" i="149"/>
  <c r="F175" i="149"/>
  <c r="E175" i="149"/>
  <c r="AK174" i="149"/>
  <c r="AJ174" i="149"/>
  <c r="AI174" i="149"/>
  <c r="AH174" i="149"/>
  <c r="AG174" i="149"/>
  <c r="AF174" i="149"/>
  <c r="AE174" i="149"/>
  <c r="K174" i="149"/>
  <c r="J174" i="149"/>
  <c r="I174" i="149"/>
  <c r="H174" i="149"/>
  <c r="G174" i="149"/>
  <c r="F174" i="149"/>
  <c r="E174" i="149"/>
  <c r="AK173" i="149"/>
  <c r="AJ173" i="149"/>
  <c r="AI173" i="149"/>
  <c r="AH173" i="149"/>
  <c r="AG173" i="149"/>
  <c r="AF173" i="149"/>
  <c r="AE173" i="149"/>
  <c r="K173" i="149"/>
  <c r="J173" i="149"/>
  <c r="I173" i="149"/>
  <c r="H173" i="149"/>
  <c r="G173" i="149"/>
  <c r="F173" i="149"/>
  <c r="E173" i="149"/>
  <c r="AK172" i="149"/>
  <c r="AJ172" i="149"/>
  <c r="AH172" i="149"/>
  <c r="AG172" i="149"/>
  <c r="AE172" i="149"/>
  <c r="K172" i="149"/>
  <c r="J172" i="149"/>
  <c r="I172" i="149"/>
  <c r="H172" i="149"/>
  <c r="G172" i="149"/>
  <c r="F172" i="149"/>
  <c r="E172" i="149"/>
  <c r="AK171" i="149"/>
  <c r="AJ171" i="149"/>
  <c r="AH171" i="149"/>
  <c r="AG171" i="149"/>
  <c r="AE171" i="149"/>
  <c r="K171" i="149"/>
  <c r="J171" i="149"/>
  <c r="I171" i="149"/>
  <c r="H171" i="149"/>
  <c r="G171" i="149"/>
  <c r="F171" i="149"/>
  <c r="E171" i="149"/>
  <c r="AK170" i="149"/>
  <c r="AJ170" i="149"/>
  <c r="AH170" i="149"/>
  <c r="AG170" i="149"/>
  <c r="K170" i="149"/>
  <c r="J170" i="149"/>
  <c r="I170" i="149"/>
  <c r="H170" i="149"/>
  <c r="G170" i="149"/>
  <c r="F170" i="149"/>
  <c r="E170" i="149"/>
  <c r="K166" i="149"/>
  <c r="J166" i="149"/>
  <c r="I166" i="149"/>
  <c r="H166" i="149"/>
  <c r="G166" i="149"/>
  <c r="F166" i="149"/>
  <c r="E166" i="149"/>
  <c r="AK164" i="149"/>
  <c r="AJ164" i="149"/>
  <c r="AI164" i="149"/>
  <c r="AH164" i="149"/>
  <c r="AG164" i="149"/>
  <c r="AF164" i="149"/>
  <c r="AE164" i="149"/>
  <c r="K164" i="149"/>
  <c r="J164" i="149"/>
  <c r="I164" i="149"/>
  <c r="H164" i="149"/>
  <c r="G164" i="149"/>
  <c r="F164" i="149"/>
  <c r="E164" i="149"/>
  <c r="AK163" i="149"/>
  <c r="AJ163" i="149"/>
  <c r="AI163" i="149"/>
  <c r="AH163" i="149"/>
  <c r="AG163" i="149"/>
  <c r="AF163" i="149"/>
  <c r="AE163" i="149"/>
  <c r="K163" i="149"/>
  <c r="J163" i="149"/>
  <c r="I163" i="149"/>
  <c r="H163" i="149"/>
  <c r="G163" i="149"/>
  <c r="F163" i="149"/>
  <c r="E163" i="149"/>
  <c r="AK162" i="149"/>
  <c r="AJ162" i="149"/>
  <c r="AI162" i="149"/>
  <c r="AH162" i="149"/>
  <c r="AG162" i="149"/>
  <c r="AF162" i="149"/>
  <c r="AE162" i="149"/>
  <c r="K162" i="149"/>
  <c r="J162" i="149"/>
  <c r="I162" i="149"/>
  <c r="H162" i="149"/>
  <c r="G162" i="149"/>
  <c r="F162" i="149"/>
  <c r="E162" i="149"/>
  <c r="AK161" i="149"/>
  <c r="AJ161" i="149"/>
  <c r="AI161" i="149"/>
  <c r="AH161" i="149"/>
  <c r="AG161" i="149"/>
  <c r="AF161" i="149"/>
  <c r="AE161" i="149"/>
  <c r="K161" i="149"/>
  <c r="J161" i="149"/>
  <c r="I161" i="149"/>
  <c r="H161" i="149"/>
  <c r="G161" i="149"/>
  <c r="F161" i="149"/>
  <c r="E161" i="149"/>
  <c r="AK160" i="149"/>
  <c r="AJ160" i="149"/>
  <c r="AI160" i="149"/>
  <c r="AH160" i="149"/>
  <c r="AG160" i="149"/>
  <c r="AF160" i="149"/>
  <c r="AE160" i="149"/>
  <c r="K160" i="149"/>
  <c r="J160" i="149"/>
  <c r="I160" i="149"/>
  <c r="H160" i="149"/>
  <c r="G160" i="149"/>
  <c r="F160" i="149"/>
  <c r="E160" i="149"/>
  <c r="AK159" i="149"/>
  <c r="AJ159" i="149"/>
  <c r="AI159" i="149"/>
  <c r="AH159" i="149"/>
  <c r="AG159" i="149"/>
  <c r="AF159" i="149"/>
  <c r="AE159" i="149"/>
  <c r="K159" i="149"/>
  <c r="J159" i="149"/>
  <c r="I159" i="149"/>
  <c r="H159" i="149"/>
  <c r="G159" i="149"/>
  <c r="F159" i="149"/>
  <c r="E159" i="149"/>
  <c r="AK158" i="149"/>
  <c r="AJ158" i="149"/>
  <c r="AI158" i="149"/>
  <c r="AH158" i="149"/>
  <c r="AG158" i="149"/>
  <c r="AF158" i="149"/>
  <c r="AE158" i="149"/>
  <c r="K158" i="149"/>
  <c r="J158" i="149"/>
  <c r="I158" i="149"/>
  <c r="H158" i="149"/>
  <c r="G158" i="149"/>
  <c r="F158" i="149"/>
  <c r="E158" i="149"/>
  <c r="AK157" i="149"/>
  <c r="AJ157" i="149"/>
  <c r="AH157" i="149"/>
  <c r="AG157" i="149"/>
  <c r="AE157" i="149"/>
  <c r="K157" i="149"/>
  <c r="J157" i="149"/>
  <c r="I157" i="149"/>
  <c r="H157" i="149"/>
  <c r="G157" i="149"/>
  <c r="F157" i="149"/>
  <c r="E157" i="149"/>
  <c r="AK156" i="149"/>
  <c r="AJ156" i="149"/>
  <c r="AH156" i="149"/>
  <c r="AG156" i="149"/>
  <c r="AE156" i="149"/>
  <c r="K156" i="149"/>
  <c r="J156" i="149"/>
  <c r="I156" i="149"/>
  <c r="H156" i="149"/>
  <c r="G156" i="149"/>
  <c r="F156" i="149"/>
  <c r="E156" i="149"/>
  <c r="AK155" i="149"/>
  <c r="AJ155" i="149"/>
  <c r="AH155" i="149"/>
  <c r="AG155" i="149"/>
  <c r="K155" i="149"/>
  <c r="J155" i="149"/>
  <c r="I155" i="149"/>
  <c r="H155" i="149"/>
  <c r="G155" i="149"/>
  <c r="F155" i="149"/>
  <c r="E155" i="149"/>
  <c r="AK152" i="149"/>
  <c r="AJ152" i="149"/>
  <c r="AI152" i="149"/>
  <c r="AH152" i="149"/>
  <c r="AG152" i="149"/>
  <c r="AF152" i="149"/>
  <c r="AE152" i="149"/>
  <c r="K152" i="149"/>
  <c r="J152" i="149"/>
  <c r="I152" i="149"/>
  <c r="H152" i="149"/>
  <c r="G152" i="149"/>
  <c r="F152" i="149"/>
  <c r="E152" i="149"/>
  <c r="AK151" i="149"/>
  <c r="AJ151" i="149"/>
  <c r="AI151" i="149"/>
  <c r="AH151" i="149"/>
  <c r="AG151" i="149"/>
  <c r="AF151" i="149"/>
  <c r="AE151" i="149"/>
  <c r="K151" i="149"/>
  <c r="J151" i="149"/>
  <c r="I151" i="149"/>
  <c r="H151" i="149"/>
  <c r="G151" i="149"/>
  <c r="F151" i="149"/>
  <c r="E151" i="149"/>
  <c r="AK150" i="149"/>
  <c r="AJ150" i="149"/>
  <c r="AI150" i="149"/>
  <c r="AH150" i="149"/>
  <c r="AG150" i="149"/>
  <c r="AF150" i="149"/>
  <c r="AE150" i="149"/>
  <c r="K150" i="149"/>
  <c r="J150" i="149"/>
  <c r="I150" i="149"/>
  <c r="H150" i="149"/>
  <c r="G150" i="149"/>
  <c r="F150" i="149"/>
  <c r="E150" i="149"/>
  <c r="AK149" i="149"/>
  <c r="AJ149" i="149"/>
  <c r="AI149" i="149"/>
  <c r="AH149" i="149"/>
  <c r="AG149" i="149"/>
  <c r="AF149" i="149"/>
  <c r="AE149" i="149"/>
  <c r="K149" i="149"/>
  <c r="J149" i="149"/>
  <c r="I149" i="149"/>
  <c r="H149" i="149"/>
  <c r="G149" i="149"/>
  <c r="F149" i="149"/>
  <c r="E149" i="149"/>
  <c r="AK148" i="149"/>
  <c r="AJ148" i="149"/>
  <c r="AI148" i="149"/>
  <c r="AH148" i="149"/>
  <c r="AG148" i="149"/>
  <c r="AF148" i="149"/>
  <c r="AE148" i="149"/>
  <c r="K148" i="149"/>
  <c r="J148" i="149"/>
  <c r="I148" i="149"/>
  <c r="H148" i="149"/>
  <c r="G148" i="149"/>
  <c r="F148" i="149"/>
  <c r="E148" i="149"/>
  <c r="AK147" i="149"/>
  <c r="AJ147" i="149"/>
  <c r="AI147" i="149"/>
  <c r="AH147" i="149"/>
  <c r="AG147" i="149"/>
  <c r="AF147" i="149"/>
  <c r="AE147" i="149"/>
  <c r="K147" i="149"/>
  <c r="J147" i="149"/>
  <c r="I147" i="149"/>
  <c r="H147" i="149"/>
  <c r="G147" i="149"/>
  <c r="F147" i="149"/>
  <c r="E147" i="149"/>
  <c r="AK146" i="149"/>
  <c r="AJ146" i="149"/>
  <c r="AI146" i="149"/>
  <c r="AH146" i="149"/>
  <c r="AG146" i="149"/>
  <c r="AF146" i="149"/>
  <c r="AE146" i="149"/>
  <c r="K146" i="149"/>
  <c r="J146" i="149"/>
  <c r="I146" i="149"/>
  <c r="H146" i="149"/>
  <c r="G146" i="149"/>
  <c r="F146" i="149"/>
  <c r="E146" i="149"/>
  <c r="AJ145" i="149"/>
  <c r="AI145" i="149"/>
  <c r="AH145" i="149"/>
  <c r="AG145" i="149"/>
  <c r="AF145" i="149"/>
  <c r="K145" i="149"/>
  <c r="J145" i="149"/>
  <c r="I145" i="149"/>
  <c r="H145" i="149"/>
  <c r="G145" i="149"/>
  <c r="F145" i="149"/>
  <c r="E145" i="149"/>
  <c r="AK144" i="149"/>
  <c r="AJ144" i="149"/>
  <c r="AI144" i="149"/>
  <c r="AH144" i="149"/>
  <c r="AG144" i="149"/>
  <c r="AF144" i="149"/>
  <c r="AE144" i="149"/>
  <c r="K144" i="149"/>
  <c r="J144" i="149"/>
  <c r="I144" i="149"/>
  <c r="H144" i="149"/>
  <c r="G144" i="149"/>
  <c r="F144" i="149"/>
  <c r="E144" i="149"/>
  <c r="AK143" i="149"/>
  <c r="AJ143" i="149"/>
  <c r="AI143" i="149"/>
  <c r="AH143" i="149"/>
  <c r="AG143" i="149"/>
  <c r="AF143" i="149"/>
  <c r="K143" i="149"/>
  <c r="J143" i="149"/>
  <c r="I143" i="149"/>
  <c r="H143" i="149"/>
  <c r="G143" i="149"/>
  <c r="F143" i="149"/>
  <c r="E143" i="149"/>
  <c r="K139" i="149"/>
  <c r="J139" i="149"/>
  <c r="I139" i="149"/>
  <c r="H139" i="149"/>
  <c r="G139" i="149"/>
  <c r="F139" i="149"/>
  <c r="E139" i="149"/>
  <c r="AK137" i="149"/>
  <c r="AJ137" i="149"/>
  <c r="AI137" i="149"/>
  <c r="AH137" i="149"/>
  <c r="AG137" i="149"/>
  <c r="AF137" i="149"/>
  <c r="AE137" i="149"/>
  <c r="K137" i="149"/>
  <c r="J137" i="149"/>
  <c r="I137" i="149"/>
  <c r="H137" i="149"/>
  <c r="G137" i="149"/>
  <c r="F137" i="149"/>
  <c r="E137" i="149"/>
  <c r="AK136" i="149"/>
  <c r="AJ136" i="149"/>
  <c r="AI136" i="149"/>
  <c r="AH136" i="149"/>
  <c r="AG136" i="149"/>
  <c r="AF136" i="149"/>
  <c r="AE136" i="149"/>
  <c r="K136" i="149"/>
  <c r="J136" i="149"/>
  <c r="I136" i="149"/>
  <c r="H136" i="149"/>
  <c r="G136" i="149"/>
  <c r="F136" i="149"/>
  <c r="E136" i="149"/>
  <c r="AK135" i="149"/>
  <c r="AJ135" i="149"/>
  <c r="AI135" i="149"/>
  <c r="AH135" i="149"/>
  <c r="AG135" i="149"/>
  <c r="AF135" i="149"/>
  <c r="AE135" i="149"/>
  <c r="K135" i="149"/>
  <c r="J135" i="149"/>
  <c r="I135" i="149"/>
  <c r="H135" i="149"/>
  <c r="G135" i="149"/>
  <c r="F135" i="149"/>
  <c r="E135" i="149"/>
  <c r="AK134" i="149"/>
  <c r="AJ134" i="149"/>
  <c r="AI134" i="149"/>
  <c r="AH134" i="149"/>
  <c r="AG134" i="149"/>
  <c r="AF134" i="149"/>
  <c r="AE134" i="149"/>
  <c r="K134" i="149"/>
  <c r="J134" i="149"/>
  <c r="I134" i="149"/>
  <c r="H134" i="149"/>
  <c r="G134" i="149"/>
  <c r="F134" i="149"/>
  <c r="E134" i="149"/>
  <c r="AK133" i="149"/>
  <c r="AJ133" i="149"/>
  <c r="AI133" i="149"/>
  <c r="AH133" i="149"/>
  <c r="AG133" i="149"/>
  <c r="AF133" i="149"/>
  <c r="AE133" i="149"/>
  <c r="K133" i="149"/>
  <c r="J133" i="149"/>
  <c r="I133" i="149"/>
  <c r="H133" i="149"/>
  <c r="G133" i="149"/>
  <c r="F133" i="149"/>
  <c r="E133" i="149"/>
  <c r="AK132" i="149"/>
  <c r="AJ132" i="149"/>
  <c r="AI132" i="149"/>
  <c r="AH132" i="149"/>
  <c r="AG132" i="149"/>
  <c r="AF132" i="149"/>
  <c r="AE132" i="149"/>
  <c r="K132" i="149"/>
  <c r="J132" i="149"/>
  <c r="I132" i="149"/>
  <c r="H132" i="149"/>
  <c r="G132" i="149"/>
  <c r="F132" i="149"/>
  <c r="E132" i="149"/>
  <c r="AK131" i="149"/>
  <c r="AJ131" i="149"/>
  <c r="AI131" i="149"/>
  <c r="AH131" i="149"/>
  <c r="AG131" i="149"/>
  <c r="AF131" i="149"/>
  <c r="AE131" i="149"/>
  <c r="K131" i="149"/>
  <c r="J131" i="149"/>
  <c r="I131" i="149"/>
  <c r="H131" i="149"/>
  <c r="G131" i="149"/>
  <c r="F131" i="149"/>
  <c r="E131" i="149"/>
  <c r="AJ130" i="149"/>
  <c r="AI130" i="149"/>
  <c r="AH130" i="149"/>
  <c r="AG130" i="149"/>
  <c r="AF130" i="149"/>
  <c r="K130" i="149"/>
  <c r="J130" i="149"/>
  <c r="I130" i="149"/>
  <c r="H130" i="149"/>
  <c r="G130" i="149"/>
  <c r="F130" i="149"/>
  <c r="E130" i="149"/>
  <c r="AK129" i="149"/>
  <c r="AJ129" i="149"/>
  <c r="AI129" i="149"/>
  <c r="AH129" i="149"/>
  <c r="AG129" i="149"/>
  <c r="AF129" i="149"/>
  <c r="AE129" i="149"/>
  <c r="K129" i="149"/>
  <c r="J129" i="149"/>
  <c r="I129" i="149"/>
  <c r="H129" i="149"/>
  <c r="G129" i="149"/>
  <c r="F129" i="149"/>
  <c r="E129" i="149"/>
  <c r="AK128" i="149"/>
  <c r="AJ128" i="149"/>
  <c r="AI128" i="149"/>
  <c r="AH128" i="149"/>
  <c r="AG128" i="149"/>
  <c r="AF128" i="149"/>
  <c r="K128" i="149"/>
  <c r="J128" i="149"/>
  <c r="I128" i="149"/>
  <c r="H128" i="149"/>
  <c r="G128" i="149"/>
  <c r="F128" i="149"/>
  <c r="E128" i="149"/>
  <c r="AK125" i="149"/>
  <c r="AJ125" i="149"/>
  <c r="AI125" i="149"/>
  <c r="AH125" i="149"/>
  <c r="AG125" i="149"/>
  <c r="AF125" i="149"/>
  <c r="AE125" i="149"/>
  <c r="K125" i="149"/>
  <c r="J125" i="149"/>
  <c r="I125" i="149"/>
  <c r="H125" i="149"/>
  <c r="G125" i="149"/>
  <c r="F125" i="149"/>
  <c r="E125" i="149"/>
  <c r="AK124" i="149"/>
  <c r="AJ124" i="149"/>
  <c r="AI124" i="149"/>
  <c r="AH124" i="149"/>
  <c r="AG124" i="149"/>
  <c r="AF124" i="149"/>
  <c r="AE124" i="149"/>
  <c r="K124" i="149"/>
  <c r="J124" i="149"/>
  <c r="I124" i="149"/>
  <c r="H124" i="149"/>
  <c r="G124" i="149"/>
  <c r="F124" i="149"/>
  <c r="E124" i="149"/>
  <c r="AK123" i="149"/>
  <c r="AJ123" i="149"/>
  <c r="AI123" i="149"/>
  <c r="AH123" i="149"/>
  <c r="AG123" i="149"/>
  <c r="AF123" i="149"/>
  <c r="AE123" i="149"/>
  <c r="K123" i="149"/>
  <c r="J123" i="149"/>
  <c r="I123" i="149"/>
  <c r="H123" i="149"/>
  <c r="G123" i="149"/>
  <c r="F123" i="149"/>
  <c r="E123" i="149"/>
  <c r="AI122" i="149"/>
  <c r="AH122" i="149"/>
  <c r="AG122" i="149"/>
  <c r="AF122" i="149"/>
  <c r="K122" i="149"/>
  <c r="J122" i="149"/>
  <c r="I122" i="149"/>
  <c r="H122" i="149"/>
  <c r="G122" i="149"/>
  <c r="F122" i="149"/>
  <c r="E122" i="149"/>
  <c r="AI121" i="149"/>
  <c r="AH121" i="149"/>
  <c r="AG121" i="149"/>
  <c r="AF121" i="149"/>
  <c r="K121" i="149"/>
  <c r="J121" i="149"/>
  <c r="I121" i="149"/>
  <c r="H121" i="149"/>
  <c r="G121" i="149"/>
  <c r="F121" i="149"/>
  <c r="E121" i="149"/>
  <c r="AJ120" i="149"/>
  <c r="AI120" i="149"/>
  <c r="AH120" i="149"/>
  <c r="AG120" i="149"/>
  <c r="AF120" i="149"/>
  <c r="K120" i="149"/>
  <c r="J120" i="149"/>
  <c r="I120" i="149"/>
  <c r="H120" i="149"/>
  <c r="G120" i="149"/>
  <c r="F120" i="149"/>
  <c r="E120" i="149"/>
  <c r="AK119" i="149"/>
  <c r="AJ119" i="149"/>
  <c r="AI119" i="149"/>
  <c r="AH119" i="149"/>
  <c r="AG119" i="149"/>
  <c r="AF119" i="149"/>
  <c r="K119" i="149"/>
  <c r="J119" i="149"/>
  <c r="I119" i="149"/>
  <c r="H119" i="149"/>
  <c r="G119" i="149"/>
  <c r="F119" i="149"/>
  <c r="E119" i="149"/>
  <c r="AI118" i="149"/>
  <c r="AH118" i="149"/>
  <c r="AG118" i="149"/>
  <c r="AF118" i="149"/>
  <c r="K118" i="149"/>
  <c r="J118" i="149"/>
  <c r="I118" i="149"/>
  <c r="H118" i="149"/>
  <c r="G118" i="149"/>
  <c r="F118" i="149"/>
  <c r="E118" i="149"/>
  <c r="AI117" i="149"/>
  <c r="AG117" i="149"/>
  <c r="AF117" i="149"/>
  <c r="K117" i="149"/>
  <c r="J117" i="149"/>
  <c r="I117" i="149"/>
  <c r="H117" i="149"/>
  <c r="G117" i="149"/>
  <c r="F117" i="149"/>
  <c r="E117" i="149"/>
  <c r="AI116" i="149"/>
  <c r="AH116" i="149"/>
  <c r="AG116" i="149"/>
  <c r="AF116" i="149"/>
  <c r="K116" i="149"/>
  <c r="J116" i="149"/>
  <c r="I116" i="149"/>
  <c r="H116" i="149"/>
  <c r="G116" i="149"/>
  <c r="F116" i="149"/>
  <c r="E116" i="149"/>
  <c r="K112" i="149"/>
  <c r="J112" i="149"/>
  <c r="I112" i="149"/>
  <c r="H112" i="149"/>
  <c r="G112" i="149"/>
  <c r="F112" i="149"/>
  <c r="E112" i="149"/>
  <c r="AK110" i="149"/>
  <c r="AJ110" i="149"/>
  <c r="AI110" i="149"/>
  <c r="AH110" i="149"/>
  <c r="AG110" i="149"/>
  <c r="AF110" i="149"/>
  <c r="AE110" i="149"/>
  <c r="K110" i="149"/>
  <c r="J110" i="149"/>
  <c r="I110" i="149"/>
  <c r="H110" i="149"/>
  <c r="G110" i="149"/>
  <c r="F110" i="149"/>
  <c r="E110" i="149"/>
  <c r="AK109" i="149"/>
  <c r="AJ109" i="149"/>
  <c r="AI109" i="149"/>
  <c r="AH109" i="149"/>
  <c r="AG109" i="149"/>
  <c r="AF109" i="149"/>
  <c r="AE109" i="149"/>
  <c r="K109" i="149"/>
  <c r="J109" i="149"/>
  <c r="I109" i="149"/>
  <c r="H109" i="149"/>
  <c r="G109" i="149"/>
  <c r="F109" i="149"/>
  <c r="E109" i="149"/>
  <c r="AK108" i="149"/>
  <c r="AJ108" i="149"/>
  <c r="AI108" i="149"/>
  <c r="AH108" i="149"/>
  <c r="AG108" i="149"/>
  <c r="AF108" i="149"/>
  <c r="AE108" i="149"/>
  <c r="K108" i="149"/>
  <c r="J108" i="149"/>
  <c r="I108" i="149"/>
  <c r="H108" i="149"/>
  <c r="G108" i="149"/>
  <c r="F108" i="149"/>
  <c r="E108" i="149"/>
  <c r="AI107" i="149"/>
  <c r="AH107" i="149"/>
  <c r="AG107" i="149"/>
  <c r="AF107" i="149"/>
  <c r="O107" i="149"/>
  <c r="N107" i="149"/>
  <c r="K107" i="149"/>
  <c r="J107" i="149"/>
  <c r="I107" i="149"/>
  <c r="H107" i="149"/>
  <c r="G107" i="149"/>
  <c r="F107" i="149"/>
  <c r="E107" i="149"/>
  <c r="AI106" i="149"/>
  <c r="AH106" i="149"/>
  <c r="AG106" i="149"/>
  <c r="AF106" i="149"/>
  <c r="O106" i="149"/>
  <c r="N106" i="149"/>
  <c r="K106" i="149"/>
  <c r="J106" i="149"/>
  <c r="I106" i="149"/>
  <c r="H106" i="149"/>
  <c r="G106" i="149"/>
  <c r="F106" i="149"/>
  <c r="E106" i="149"/>
  <c r="AJ105" i="149"/>
  <c r="AI105" i="149"/>
  <c r="AH105" i="149"/>
  <c r="AG105" i="149"/>
  <c r="AF105" i="149"/>
  <c r="O105" i="149"/>
  <c r="N105" i="149"/>
  <c r="K105" i="149"/>
  <c r="J105" i="149"/>
  <c r="I105" i="149"/>
  <c r="H105" i="149"/>
  <c r="G105" i="149"/>
  <c r="F105" i="149"/>
  <c r="E105" i="149"/>
  <c r="AK104" i="149"/>
  <c r="AJ104" i="149"/>
  <c r="AI104" i="149"/>
  <c r="AH104" i="149"/>
  <c r="AG104" i="149"/>
  <c r="AF104" i="149"/>
  <c r="O104" i="149"/>
  <c r="N104" i="149"/>
  <c r="K104" i="149"/>
  <c r="J104" i="149"/>
  <c r="I104" i="149"/>
  <c r="H104" i="149"/>
  <c r="G104" i="149"/>
  <c r="F104" i="149"/>
  <c r="E104" i="149"/>
  <c r="AI103" i="149"/>
  <c r="AH103" i="149"/>
  <c r="AG103" i="149"/>
  <c r="AF103" i="149"/>
  <c r="O103" i="149"/>
  <c r="N103" i="149"/>
  <c r="K103" i="149"/>
  <c r="J103" i="149"/>
  <c r="I103" i="149"/>
  <c r="H103" i="149"/>
  <c r="G103" i="149"/>
  <c r="F103" i="149"/>
  <c r="E103" i="149"/>
  <c r="AI102" i="149"/>
  <c r="AG102" i="149"/>
  <c r="AF102" i="149"/>
  <c r="O102" i="149"/>
  <c r="N102" i="149"/>
  <c r="K102" i="149"/>
  <c r="J102" i="149"/>
  <c r="I102" i="149"/>
  <c r="H102" i="149"/>
  <c r="G102" i="149"/>
  <c r="F102" i="149"/>
  <c r="E102" i="149"/>
  <c r="AI101" i="149"/>
  <c r="AH101" i="149"/>
  <c r="AG101" i="149"/>
  <c r="AF101" i="149"/>
  <c r="O101" i="149"/>
  <c r="N101" i="149"/>
  <c r="K101" i="149"/>
  <c r="J101" i="149"/>
  <c r="I101" i="149"/>
  <c r="H101" i="149"/>
  <c r="G101" i="149"/>
  <c r="F101" i="149"/>
  <c r="E101" i="149"/>
  <c r="O100" i="149"/>
  <c r="N100" i="149"/>
  <c r="O99" i="149"/>
  <c r="N99" i="149"/>
  <c r="AK98" i="149"/>
  <c r="AJ98" i="149"/>
  <c r="AI98" i="149"/>
  <c r="AH98" i="149"/>
  <c r="AG98" i="149"/>
  <c r="AF98" i="149"/>
  <c r="AE98" i="149"/>
  <c r="O98" i="149"/>
  <c r="N98" i="149"/>
  <c r="K98" i="149"/>
  <c r="J98" i="149"/>
  <c r="I98" i="149"/>
  <c r="H98" i="149"/>
  <c r="G98" i="149"/>
  <c r="F98" i="149"/>
  <c r="E98" i="149"/>
  <c r="AK97" i="149"/>
  <c r="AJ97" i="149"/>
  <c r="AI97" i="149"/>
  <c r="AH97" i="149"/>
  <c r="AG97" i="149"/>
  <c r="AF97" i="149"/>
  <c r="AE97" i="149"/>
  <c r="K97" i="149"/>
  <c r="J97" i="149"/>
  <c r="I97" i="149"/>
  <c r="H97" i="149"/>
  <c r="G97" i="149"/>
  <c r="F97" i="149"/>
  <c r="E97" i="149"/>
  <c r="AK96" i="149"/>
  <c r="AJ96" i="149"/>
  <c r="AI96" i="149"/>
  <c r="AH96" i="149"/>
  <c r="AG96" i="149"/>
  <c r="AF96" i="149"/>
  <c r="AE96" i="149"/>
  <c r="R96" i="149"/>
  <c r="Q96" i="149"/>
  <c r="K96" i="149"/>
  <c r="J96" i="149"/>
  <c r="I96" i="149"/>
  <c r="H96" i="149"/>
  <c r="G96" i="149"/>
  <c r="F96" i="149"/>
  <c r="E96" i="149"/>
  <c r="AK95" i="149"/>
  <c r="AJ95" i="149"/>
  <c r="AI95" i="149"/>
  <c r="AH95" i="149"/>
  <c r="AG95" i="149"/>
  <c r="AF95" i="149"/>
  <c r="AE95" i="149"/>
  <c r="R95" i="149"/>
  <c r="Q95" i="149"/>
  <c r="K95" i="149"/>
  <c r="J95" i="149"/>
  <c r="I95" i="149"/>
  <c r="H95" i="149"/>
  <c r="G95" i="149"/>
  <c r="F95" i="149"/>
  <c r="E95" i="149"/>
  <c r="AK94" i="149"/>
  <c r="AJ94" i="149"/>
  <c r="AI94" i="149"/>
  <c r="AH94" i="149"/>
  <c r="AG94" i="149"/>
  <c r="AF94" i="149"/>
  <c r="R94" i="149"/>
  <c r="Q94" i="149"/>
  <c r="K94" i="149"/>
  <c r="J94" i="149"/>
  <c r="I94" i="149"/>
  <c r="H94" i="149"/>
  <c r="G94" i="149"/>
  <c r="F94" i="149"/>
  <c r="E94" i="149"/>
  <c r="AJ93" i="149"/>
  <c r="AI93" i="149"/>
  <c r="AH93" i="149"/>
  <c r="AG93" i="149"/>
  <c r="AF93" i="149"/>
  <c r="R93" i="149"/>
  <c r="Q93" i="149"/>
  <c r="K93" i="149"/>
  <c r="J93" i="149"/>
  <c r="I93" i="149"/>
  <c r="H93" i="149"/>
  <c r="G93" i="149"/>
  <c r="F93" i="149"/>
  <c r="E93" i="149"/>
  <c r="AK92" i="149"/>
  <c r="AJ92" i="149"/>
  <c r="AI92" i="149"/>
  <c r="AH92" i="149"/>
  <c r="AG92" i="149"/>
  <c r="AF92" i="149"/>
  <c r="AE92" i="149"/>
  <c r="R92" i="149"/>
  <c r="Q92" i="149"/>
  <c r="K92" i="149"/>
  <c r="J92" i="149"/>
  <c r="I92" i="149"/>
  <c r="H92" i="149"/>
  <c r="G92" i="149"/>
  <c r="F92" i="149"/>
  <c r="E92" i="149"/>
  <c r="AK91" i="149"/>
  <c r="AJ91" i="149"/>
  <c r="AI91" i="149"/>
  <c r="AH91" i="149"/>
  <c r="AG91" i="149"/>
  <c r="AF91" i="149"/>
  <c r="R91" i="149"/>
  <c r="Q91" i="149"/>
  <c r="K91" i="149"/>
  <c r="J91" i="149"/>
  <c r="I91" i="149"/>
  <c r="H91" i="149"/>
  <c r="G91" i="149"/>
  <c r="F91" i="149"/>
  <c r="E91" i="149"/>
  <c r="AJ90" i="149"/>
  <c r="AH90" i="149"/>
  <c r="AG90" i="149"/>
  <c r="R90" i="149"/>
  <c r="Q90" i="149"/>
  <c r="K90" i="149"/>
  <c r="J90" i="149"/>
  <c r="I90" i="149"/>
  <c r="H90" i="149"/>
  <c r="G90" i="149"/>
  <c r="F90" i="149"/>
  <c r="E90" i="149"/>
  <c r="AJ89" i="149"/>
  <c r="AH89" i="149"/>
  <c r="AG89" i="149"/>
  <c r="R89" i="149"/>
  <c r="Q89" i="149"/>
  <c r="K89" i="149"/>
  <c r="J89" i="149"/>
  <c r="I89" i="149"/>
  <c r="H89" i="149"/>
  <c r="G89" i="149"/>
  <c r="F89" i="149"/>
  <c r="E89" i="149"/>
  <c r="R88" i="149"/>
  <c r="Q88" i="149"/>
  <c r="R87" i="149"/>
  <c r="Q87" i="149"/>
  <c r="R86" i="149"/>
  <c r="Q86" i="149"/>
  <c r="R85" i="149"/>
  <c r="Q85" i="149"/>
  <c r="K85" i="149"/>
  <c r="J85" i="149"/>
  <c r="I85" i="149"/>
  <c r="H85" i="149"/>
  <c r="G85" i="149"/>
  <c r="F85" i="149"/>
  <c r="E85" i="149"/>
  <c r="R84" i="149"/>
  <c r="Q84" i="149"/>
  <c r="AK83" i="149"/>
  <c r="AJ83" i="149"/>
  <c r="AI83" i="149"/>
  <c r="AH83" i="149"/>
  <c r="AG83" i="149"/>
  <c r="AF83" i="149"/>
  <c r="AE83" i="149"/>
  <c r="R83" i="149"/>
  <c r="Q83" i="149"/>
  <c r="K83" i="149"/>
  <c r="J83" i="149"/>
  <c r="I83" i="149"/>
  <c r="H83" i="149"/>
  <c r="G83" i="149"/>
  <c r="F83" i="149"/>
  <c r="E83" i="149"/>
  <c r="AK82" i="149"/>
  <c r="AJ82" i="149"/>
  <c r="AI82" i="149"/>
  <c r="AH82" i="149"/>
  <c r="AG82" i="149"/>
  <c r="AF82" i="149"/>
  <c r="AE82" i="149"/>
  <c r="R82" i="149"/>
  <c r="Q82" i="149"/>
  <c r="K82" i="149"/>
  <c r="J82" i="149"/>
  <c r="I82" i="149"/>
  <c r="H82" i="149"/>
  <c r="G82" i="149"/>
  <c r="F82" i="149"/>
  <c r="E82" i="149"/>
  <c r="AK81" i="149"/>
  <c r="AJ81" i="149"/>
  <c r="AI81" i="149"/>
  <c r="AH81" i="149"/>
  <c r="AG81" i="149"/>
  <c r="AF81" i="149"/>
  <c r="AE81" i="149"/>
  <c r="R81" i="149"/>
  <c r="Q81" i="149"/>
  <c r="K81" i="149"/>
  <c r="J81" i="149"/>
  <c r="I81" i="149"/>
  <c r="H81" i="149"/>
  <c r="G81" i="149"/>
  <c r="F81" i="149"/>
  <c r="E81" i="149"/>
  <c r="AK80" i="149"/>
  <c r="AJ80" i="149"/>
  <c r="AI80" i="149"/>
  <c r="AH80" i="149"/>
  <c r="AG80" i="149"/>
  <c r="AF80" i="149"/>
  <c r="AE80" i="149"/>
  <c r="R80" i="149"/>
  <c r="Q80" i="149"/>
  <c r="K80" i="149"/>
  <c r="J80" i="149"/>
  <c r="I80" i="149"/>
  <c r="H80" i="149"/>
  <c r="G80" i="149"/>
  <c r="F80" i="149"/>
  <c r="E80" i="149"/>
  <c r="AK79" i="149"/>
  <c r="AJ79" i="149"/>
  <c r="AI79" i="149"/>
  <c r="AH79" i="149"/>
  <c r="AG79" i="149"/>
  <c r="AF79" i="149"/>
  <c r="R79" i="149"/>
  <c r="Q79" i="149"/>
  <c r="K79" i="149"/>
  <c r="J79" i="149"/>
  <c r="I79" i="149"/>
  <c r="H79" i="149"/>
  <c r="G79" i="149"/>
  <c r="F79" i="149"/>
  <c r="E79" i="149"/>
  <c r="AJ78" i="149"/>
  <c r="AI78" i="149"/>
  <c r="AH78" i="149"/>
  <c r="AG78" i="149"/>
  <c r="AF78" i="149"/>
  <c r="R78" i="149"/>
  <c r="Q78" i="149"/>
  <c r="K78" i="149"/>
  <c r="J78" i="149"/>
  <c r="I78" i="149"/>
  <c r="H78" i="149"/>
  <c r="G78" i="149"/>
  <c r="F78" i="149"/>
  <c r="E78" i="149"/>
  <c r="AK77" i="149"/>
  <c r="AJ77" i="149"/>
  <c r="AI77" i="149"/>
  <c r="AH77" i="149"/>
  <c r="AG77" i="149"/>
  <c r="AF77" i="149"/>
  <c r="AE77" i="149"/>
  <c r="R77" i="149"/>
  <c r="Q77" i="149"/>
  <c r="K77" i="149"/>
  <c r="J77" i="149"/>
  <c r="I77" i="149"/>
  <c r="H77" i="149"/>
  <c r="G77" i="149"/>
  <c r="F77" i="149"/>
  <c r="E77" i="149"/>
  <c r="AK76" i="149"/>
  <c r="AJ76" i="149"/>
  <c r="AI76" i="149"/>
  <c r="AH76" i="149"/>
  <c r="AG76" i="149"/>
  <c r="AF76" i="149"/>
  <c r="R76" i="149"/>
  <c r="Q76" i="149"/>
  <c r="K76" i="149"/>
  <c r="J76" i="149"/>
  <c r="I76" i="149"/>
  <c r="H76" i="149"/>
  <c r="G76" i="149"/>
  <c r="F76" i="149"/>
  <c r="E76" i="149"/>
  <c r="AJ75" i="149"/>
  <c r="AH75" i="149"/>
  <c r="AG75" i="149"/>
  <c r="R75" i="149"/>
  <c r="Q75" i="149"/>
  <c r="K75" i="149"/>
  <c r="J75" i="149"/>
  <c r="I75" i="149"/>
  <c r="H75" i="149"/>
  <c r="G75" i="149"/>
  <c r="F75" i="149"/>
  <c r="E75" i="149"/>
  <c r="AJ74" i="149"/>
  <c r="AH74" i="149"/>
  <c r="AG74" i="149"/>
  <c r="R74" i="149"/>
  <c r="Q74" i="149"/>
  <c r="K74" i="149"/>
  <c r="J74" i="149"/>
  <c r="I74" i="149"/>
  <c r="H74" i="149"/>
  <c r="G74" i="149"/>
  <c r="F74" i="149"/>
  <c r="E74" i="149"/>
  <c r="R73" i="149"/>
  <c r="Q73" i="149"/>
  <c r="R72" i="149"/>
  <c r="Q72" i="149"/>
  <c r="AK71" i="149"/>
  <c r="AJ71" i="149"/>
  <c r="AI71" i="149"/>
  <c r="AH71" i="149"/>
  <c r="AG71" i="149"/>
  <c r="AF71" i="149"/>
  <c r="AE71" i="149"/>
  <c r="R71" i="149"/>
  <c r="Q71" i="149"/>
  <c r="K71" i="149"/>
  <c r="J71" i="149"/>
  <c r="I71" i="149"/>
  <c r="H71" i="149"/>
  <c r="G71" i="149"/>
  <c r="F71" i="149"/>
  <c r="E71" i="149"/>
  <c r="AK70" i="149"/>
  <c r="AJ70" i="149"/>
  <c r="AI70" i="149"/>
  <c r="AH70" i="149"/>
  <c r="AG70" i="149"/>
  <c r="AF70" i="149"/>
  <c r="AE70" i="149"/>
  <c r="R70" i="149"/>
  <c r="Q70" i="149"/>
  <c r="K70" i="149"/>
  <c r="J70" i="149"/>
  <c r="I70" i="149"/>
  <c r="H70" i="149"/>
  <c r="G70" i="149"/>
  <c r="F70" i="149"/>
  <c r="E70" i="149"/>
  <c r="AJ69" i="149"/>
  <c r="AI69" i="149"/>
  <c r="AH69" i="149"/>
  <c r="AG69" i="149"/>
  <c r="AF69" i="149"/>
  <c r="AE69" i="149"/>
  <c r="R69" i="149"/>
  <c r="Q69" i="149"/>
  <c r="K69" i="149"/>
  <c r="J69" i="149"/>
  <c r="I69" i="149"/>
  <c r="H69" i="149"/>
  <c r="G69" i="149"/>
  <c r="F69" i="149"/>
  <c r="E69" i="149"/>
  <c r="AJ68" i="149"/>
  <c r="AI68" i="149"/>
  <c r="AH68" i="149"/>
  <c r="AG68" i="149"/>
  <c r="AE68" i="149"/>
  <c r="R68" i="149"/>
  <c r="Q68" i="149"/>
  <c r="K68" i="149"/>
  <c r="J68" i="149"/>
  <c r="I68" i="149"/>
  <c r="H68" i="149"/>
  <c r="G68" i="149"/>
  <c r="F68" i="149"/>
  <c r="E68" i="149"/>
  <c r="AI67" i="149"/>
  <c r="AG67" i="149"/>
  <c r="AF67" i="149"/>
  <c r="AE67" i="149"/>
  <c r="R67" i="149"/>
  <c r="Q67" i="149"/>
  <c r="K67" i="149"/>
  <c r="J67" i="149"/>
  <c r="I67" i="149"/>
  <c r="H67" i="149"/>
  <c r="G67" i="149"/>
  <c r="F67" i="149"/>
  <c r="E67" i="149"/>
  <c r="AK66" i="149"/>
  <c r="AJ66" i="149"/>
  <c r="AI66" i="149"/>
  <c r="AH66" i="149"/>
  <c r="AG66" i="149"/>
  <c r="AF66" i="149"/>
  <c r="AE66" i="149"/>
  <c r="R66" i="149"/>
  <c r="Q66" i="149"/>
  <c r="K66" i="149"/>
  <c r="J66" i="149"/>
  <c r="I66" i="149"/>
  <c r="H66" i="149"/>
  <c r="G66" i="149"/>
  <c r="F66" i="149"/>
  <c r="E66" i="149"/>
  <c r="AK65" i="149"/>
  <c r="AJ65" i="149"/>
  <c r="AI65" i="149"/>
  <c r="AH65" i="149"/>
  <c r="AG65" i="149"/>
  <c r="AF65" i="149"/>
  <c r="AE65" i="149"/>
  <c r="R65" i="149"/>
  <c r="Q65" i="149"/>
  <c r="K65" i="149"/>
  <c r="J65" i="149"/>
  <c r="I65" i="149"/>
  <c r="H65" i="149"/>
  <c r="G65" i="149"/>
  <c r="F65" i="149"/>
  <c r="E65" i="149"/>
  <c r="AI64" i="149"/>
  <c r="AG64" i="149"/>
  <c r="R64" i="149"/>
  <c r="Q64" i="149"/>
  <c r="K64" i="149"/>
  <c r="J64" i="149"/>
  <c r="I64" i="149"/>
  <c r="H64" i="149"/>
  <c r="G64" i="149"/>
  <c r="F64" i="149"/>
  <c r="E64" i="149"/>
  <c r="AI63" i="149"/>
  <c r="AG63" i="149"/>
  <c r="AF63" i="149"/>
  <c r="R63" i="149"/>
  <c r="Q63" i="149"/>
  <c r="K63" i="149"/>
  <c r="J63" i="149"/>
  <c r="I63" i="149"/>
  <c r="H63" i="149"/>
  <c r="G63" i="149"/>
  <c r="F63" i="149"/>
  <c r="E63" i="149"/>
  <c r="AI62" i="149"/>
  <c r="AG62" i="149"/>
  <c r="AF62" i="149"/>
  <c r="R62" i="149"/>
  <c r="Q62" i="149"/>
  <c r="K62" i="149"/>
  <c r="J62" i="149"/>
  <c r="I62" i="149"/>
  <c r="H62" i="149"/>
  <c r="G62" i="149"/>
  <c r="F62" i="149"/>
  <c r="E62" i="149"/>
  <c r="R61" i="149"/>
  <c r="Q61" i="149"/>
  <c r="R60" i="149"/>
  <c r="Q60" i="149"/>
  <c r="R59" i="149"/>
  <c r="Q59" i="149"/>
  <c r="R58" i="149"/>
  <c r="Q58" i="149"/>
  <c r="K58" i="149"/>
  <c r="J58" i="149"/>
  <c r="I58" i="149"/>
  <c r="H58" i="149"/>
  <c r="G58" i="149"/>
  <c r="F58" i="149"/>
  <c r="E58" i="149"/>
  <c r="R57" i="149"/>
  <c r="Q57" i="149"/>
  <c r="AK56" i="149"/>
  <c r="AJ56" i="149"/>
  <c r="AI56" i="149"/>
  <c r="AH56" i="149"/>
  <c r="AG56" i="149"/>
  <c r="AF56" i="149"/>
  <c r="AE56" i="149"/>
  <c r="R56" i="149"/>
  <c r="Q56" i="149"/>
  <c r="K56" i="149"/>
  <c r="J56" i="149"/>
  <c r="I56" i="149"/>
  <c r="H56" i="149"/>
  <c r="G56" i="149"/>
  <c r="F56" i="149"/>
  <c r="E56" i="149"/>
  <c r="AK55" i="149"/>
  <c r="AJ55" i="149"/>
  <c r="AI55" i="149"/>
  <c r="AH55" i="149"/>
  <c r="AG55" i="149"/>
  <c r="AF55" i="149"/>
  <c r="AE55" i="149"/>
  <c r="R55" i="149"/>
  <c r="Q55" i="149"/>
  <c r="K55" i="149"/>
  <c r="J55" i="149"/>
  <c r="I55" i="149"/>
  <c r="H55" i="149"/>
  <c r="G55" i="149"/>
  <c r="F55" i="149"/>
  <c r="E55" i="149"/>
  <c r="AJ54" i="149"/>
  <c r="AI54" i="149"/>
  <c r="AH54" i="149"/>
  <c r="AG54" i="149"/>
  <c r="AF54" i="149"/>
  <c r="AE54" i="149"/>
  <c r="R54" i="149"/>
  <c r="Q54" i="149"/>
  <c r="K54" i="149"/>
  <c r="J54" i="149"/>
  <c r="I54" i="149"/>
  <c r="H54" i="149"/>
  <c r="G54" i="149"/>
  <c r="F54" i="149"/>
  <c r="E54" i="149"/>
  <c r="AJ53" i="149"/>
  <c r="AI53" i="149"/>
  <c r="AH53" i="149"/>
  <c r="AG53" i="149"/>
  <c r="AE53" i="149"/>
  <c r="R53" i="149"/>
  <c r="Q53" i="149"/>
  <c r="K53" i="149"/>
  <c r="J53" i="149"/>
  <c r="I53" i="149"/>
  <c r="H53" i="149"/>
  <c r="G53" i="149"/>
  <c r="F53" i="149"/>
  <c r="E53" i="149"/>
  <c r="AI52" i="149"/>
  <c r="AG52" i="149"/>
  <c r="AF52" i="149"/>
  <c r="AE52" i="149"/>
  <c r="R52" i="149"/>
  <c r="Q52" i="149"/>
  <c r="K52" i="149"/>
  <c r="J52" i="149"/>
  <c r="I52" i="149"/>
  <c r="H52" i="149"/>
  <c r="G52" i="149"/>
  <c r="F52" i="149"/>
  <c r="E52" i="149"/>
  <c r="AK51" i="149"/>
  <c r="AJ51" i="149"/>
  <c r="AI51" i="149"/>
  <c r="AH51" i="149"/>
  <c r="AG51" i="149"/>
  <c r="AF51" i="149"/>
  <c r="AE51" i="149"/>
  <c r="R51" i="149"/>
  <c r="Q51" i="149"/>
  <c r="K51" i="149"/>
  <c r="J51" i="149"/>
  <c r="I51" i="149"/>
  <c r="H51" i="149"/>
  <c r="G51" i="149"/>
  <c r="F51" i="149"/>
  <c r="E51" i="149"/>
  <c r="AK50" i="149"/>
  <c r="AJ50" i="149"/>
  <c r="AI50" i="149"/>
  <c r="AH50" i="149"/>
  <c r="AG50" i="149"/>
  <c r="AF50" i="149"/>
  <c r="AE50" i="149"/>
  <c r="R50" i="149"/>
  <c r="Q50" i="149"/>
  <c r="K50" i="149"/>
  <c r="J50" i="149"/>
  <c r="I50" i="149"/>
  <c r="H50" i="149"/>
  <c r="G50" i="149"/>
  <c r="F50" i="149"/>
  <c r="E50" i="149"/>
  <c r="AI49" i="149"/>
  <c r="AG49" i="149"/>
  <c r="R49" i="149"/>
  <c r="Q49" i="149"/>
  <c r="K49" i="149"/>
  <c r="J49" i="149"/>
  <c r="I49" i="149"/>
  <c r="H49" i="149"/>
  <c r="G49" i="149"/>
  <c r="F49" i="149"/>
  <c r="E49" i="149"/>
  <c r="AI48" i="149"/>
  <c r="AG48" i="149"/>
  <c r="AF48" i="149"/>
  <c r="R48" i="149"/>
  <c r="Q48" i="149"/>
  <c r="K48" i="149"/>
  <c r="J48" i="149"/>
  <c r="I48" i="149"/>
  <c r="H48" i="149"/>
  <c r="G48" i="149"/>
  <c r="F48" i="149"/>
  <c r="E48" i="149"/>
  <c r="AI47" i="149"/>
  <c r="AG47" i="149"/>
  <c r="AF47" i="149"/>
  <c r="R47" i="149"/>
  <c r="Q47" i="149"/>
  <c r="K47" i="149"/>
  <c r="J47" i="149"/>
  <c r="I47" i="149"/>
  <c r="H47" i="149"/>
  <c r="G47" i="149"/>
  <c r="F47" i="149"/>
  <c r="E47" i="149"/>
  <c r="R46" i="149"/>
  <c r="Q46" i="149"/>
  <c r="R45" i="149"/>
  <c r="Q45" i="149"/>
  <c r="AK44" i="149"/>
  <c r="AJ44" i="149"/>
  <c r="AI44" i="149"/>
  <c r="AH44" i="149"/>
  <c r="AG44" i="149"/>
  <c r="AF44" i="149"/>
  <c r="AE44" i="149"/>
  <c r="R44" i="149"/>
  <c r="Q44" i="149"/>
  <c r="K44" i="149"/>
  <c r="J44" i="149"/>
  <c r="I44" i="149"/>
  <c r="H44" i="149"/>
  <c r="G44" i="149"/>
  <c r="F44" i="149"/>
  <c r="E44" i="149"/>
  <c r="AK43" i="149"/>
  <c r="AJ43" i="149"/>
  <c r="AI43" i="149"/>
  <c r="AG43" i="149"/>
  <c r="AF43" i="149"/>
  <c r="AE43" i="149"/>
  <c r="R43" i="149"/>
  <c r="Q43" i="149"/>
  <c r="K43" i="149"/>
  <c r="J43" i="149"/>
  <c r="I43" i="149"/>
  <c r="H43" i="149"/>
  <c r="G43" i="149"/>
  <c r="F43" i="149"/>
  <c r="E43" i="149"/>
  <c r="AK42" i="149"/>
  <c r="AJ42" i="149"/>
  <c r="AI42" i="149"/>
  <c r="AH42" i="149"/>
  <c r="AG42" i="149"/>
  <c r="AF42" i="149"/>
  <c r="AE42" i="149"/>
  <c r="R42" i="149"/>
  <c r="Q42" i="149"/>
  <c r="K42" i="149"/>
  <c r="J42" i="149"/>
  <c r="I42" i="149"/>
  <c r="H42" i="149"/>
  <c r="G42" i="149"/>
  <c r="F42" i="149"/>
  <c r="E42" i="149"/>
  <c r="AK41" i="149"/>
  <c r="AJ41" i="149"/>
  <c r="AI41" i="149"/>
  <c r="AH41" i="149"/>
  <c r="AG41" i="149"/>
  <c r="AF41" i="149"/>
  <c r="AE41" i="149"/>
  <c r="R41" i="149"/>
  <c r="Q41" i="149"/>
  <c r="K41" i="149"/>
  <c r="J41" i="149"/>
  <c r="I41" i="149"/>
  <c r="H41" i="149"/>
  <c r="G41" i="149"/>
  <c r="F41" i="149"/>
  <c r="E41" i="149"/>
  <c r="AK40" i="149"/>
  <c r="AJ40" i="149"/>
  <c r="AI40" i="149"/>
  <c r="AG40" i="149"/>
  <c r="AF40" i="149"/>
  <c r="R40" i="149"/>
  <c r="Q40" i="149"/>
  <c r="K40" i="149"/>
  <c r="J40" i="149"/>
  <c r="I40" i="149"/>
  <c r="H40" i="149"/>
  <c r="G40" i="149"/>
  <c r="F40" i="149"/>
  <c r="E40" i="149"/>
  <c r="AK39" i="149"/>
  <c r="AJ39" i="149"/>
  <c r="AI39" i="149"/>
  <c r="AH39" i="149"/>
  <c r="AG39" i="149"/>
  <c r="AF39" i="149"/>
  <c r="AE39" i="149"/>
  <c r="R39" i="149"/>
  <c r="Q39" i="149"/>
  <c r="K39" i="149"/>
  <c r="J39" i="149"/>
  <c r="I39" i="149"/>
  <c r="H39" i="149"/>
  <c r="G39" i="149"/>
  <c r="F39" i="149"/>
  <c r="E39" i="149"/>
  <c r="AK38" i="149"/>
  <c r="AJ38" i="149"/>
  <c r="AI38" i="149"/>
  <c r="AG38" i="149"/>
  <c r="AF38" i="149"/>
  <c r="R38" i="149"/>
  <c r="Q38" i="149"/>
  <c r="K38" i="149"/>
  <c r="J38" i="149"/>
  <c r="I38" i="149"/>
  <c r="H38" i="149"/>
  <c r="G38" i="149"/>
  <c r="F38" i="149"/>
  <c r="E38" i="149"/>
  <c r="AK37" i="149"/>
  <c r="AJ37" i="149"/>
  <c r="AH37" i="149"/>
  <c r="AG37" i="149"/>
  <c r="AF37" i="149"/>
  <c r="R37" i="149"/>
  <c r="Q37" i="149"/>
  <c r="K37" i="149"/>
  <c r="J37" i="149"/>
  <c r="I37" i="149"/>
  <c r="H37" i="149"/>
  <c r="G37" i="149"/>
  <c r="F37" i="149"/>
  <c r="E37" i="149"/>
  <c r="AK36" i="149"/>
  <c r="AJ36" i="149"/>
  <c r="AH36" i="149"/>
  <c r="AG36" i="149"/>
  <c r="AF36" i="149"/>
  <c r="R36" i="149"/>
  <c r="Q36" i="149"/>
  <c r="K36" i="149"/>
  <c r="J36" i="149"/>
  <c r="I36" i="149"/>
  <c r="H36" i="149"/>
  <c r="G36" i="149"/>
  <c r="F36" i="149"/>
  <c r="E36" i="149"/>
  <c r="AK35" i="149"/>
  <c r="AJ35" i="149"/>
  <c r="AG35" i="149"/>
  <c r="AF35" i="149"/>
  <c r="AE35" i="149"/>
  <c r="R35" i="149"/>
  <c r="Q35" i="149"/>
  <c r="K35" i="149"/>
  <c r="J35" i="149"/>
  <c r="I35" i="149"/>
  <c r="H35" i="149"/>
  <c r="G35" i="149"/>
  <c r="F35" i="149"/>
  <c r="E35" i="149"/>
  <c r="R34" i="149"/>
  <c r="Q34" i="149"/>
  <c r="R33" i="149"/>
  <c r="Q33" i="149"/>
  <c r="R32" i="149"/>
  <c r="Q32" i="149"/>
  <c r="R31" i="149"/>
  <c r="Q31" i="149"/>
  <c r="K31" i="149"/>
  <c r="J31" i="149"/>
  <c r="I31" i="149"/>
  <c r="H31" i="149"/>
  <c r="G31" i="149"/>
  <c r="F31" i="149"/>
  <c r="E31" i="149"/>
  <c r="R30" i="149"/>
  <c r="Q30" i="149"/>
  <c r="AK29" i="149"/>
  <c r="AJ29" i="149"/>
  <c r="AI29" i="149"/>
  <c r="AH29" i="149"/>
  <c r="AG29" i="149"/>
  <c r="AF29" i="149"/>
  <c r="AE29" i="149"/>
  <c r="R29" i="149"/>
  <c r="Q29" i="149"/>
  <c r="K29" i="149"/>
  <c r="J29" i="149"/>
  <c r="I29" i="149"/>
  <c r="H29" i="149"/>
  <c r="G29" i="149"/>
  <c r="F29" i="149"/>
  <c r="E29" i="149"/>
  <c r="AK28" i="149"/>
  <c r="AJ28" i="149"/>
  <c r="AI28" i="149"/>
  <c r="AG28" i="149"/>
  <c r="AF28" i="149"/>
  <c r="AE28" i="149"/>
  <c r="R28" i="149"/>
  <c r="Q28" i="149"/>
  <c r="K28" i="149"/>
  <c r="J28" i="149"/>
  <c r="I28" i="149"/>
  <c r="H28" i="149"/>
  <c r="G28" i="149"/>
  <c r="F28" i="149"/>
  <c r="E28" i="149"/>
  <c r="AK27" i="149"/>
  <c r="AJ27" i="149"/>
  <c r="AI27" i="149"/>
  <c r="AH27" i="149"/>
  <c r="AG27" i="149"/>
  <c r="AF27" i="149"/>
  <c r="AE27" i="149"/>
  <c r="R27" i="149"/>
  <c r="Q27" i="149"/>
  <c r="K27" i="149"/>
  <c r="J27" i="149"/>
  <c r="I27" i="149"/>
  <c r="H27" i="149"/>
  <c r="G27" i="149"/>
  <c r="F27" i="149"/>
  <c r="E27" i="149"/>
  <c r="AK26" i="149"/>
  <c r="AJ26" i="149"/>
  <c r="AI26" i="149"/>
  <c r="AH26" i="149"/>
  <c r="AG26" i="149"/>
  <c r="AF26" i="149"/>
  <c r="AE26" i="149"/>
  <c r="R26" i="149"/>
  <c r="Q26" i="149"/>
  <c r="K26" i="149"/>
  <c r="J26" i="149"/>
  <c r="I26" i="149"/>
  <c r="H26" i="149"/>
  <c r="G26" i="149"/>
  <c r="F26" i="149"/>
  <c r="E26" i="149"/>
  <c r="AK25" i="149"/>
  <c r="AJ25" i="149"/>
  <c r="AI25" i="149"/>
  <c r="AG25" i="149"/>
  <c r="AF25" i="149"/>
  <c r="R25" i="149"/>
  <c r="Q25" i="149"/>
  <c r="K25" i="149"/>
  <c r="J25" i="149"/>
  <c r="I25" i="149"/>
  <c r="H25" i="149"/>
  <c r="G25" i="149"/>
  <c r="F25" i="149"/>
  <c r="E25" i="149"/>
  <c r="AK24" i="149"/>
  <c r="AJ24" i="149"/>
  <c r="AI24" i="149"/>
  <c r="AH24" i="149"/>
  <c r="AG24" i="149"/>
  <c r="AF24" i="149"/>
  <c r="AE24" i="149"/>
  <c r="R24" i="149"/>
  <c r="Q24" i="149"/>
  <c r="K24" i="149"/>
  <c r="J24" i="149"/>
  <c r="I24" i="149"/>
  <c r="H24" i="149"/>
  <c r="G24" i="149"/>
  <c r="F24" i="149"/>
  <c r="E24" i="149"/>
  <c r="AK23" i="149"/>
  <c r="AJ23" i="149"/>
  <c r="AI23" i="149"/>
  <c r="AG23" i="149"/>
  <c r="AF23" i="149"/>
  <c r="R23" i="149"/>
  <c r="Q23" i="149"/>
  <c r="K23" i="149"/>
  <c r="J23" i="149"/>
  <c r="I23" i="149"/>
  <c r="H23" i="149"/>
  <c r="G23" i="149"/>
  <c r="F23" i="149"/>
  <c r="E23" i="149"/>
  <c r="AK22" i="149"/>
  <c r="AJ22" i="149"/>
  <c r="AH22" i="149"/>
  <c r="AG22" i="149"/>
  <c r="AF22" i="149"/>
  <c r="R22" i="149"/>
  <c r="Q22" i="149"/>
  <c r="K22" i="149"/>
  <c r="J22" i="149"/>
  <c r="I22" i="149"/>
  <c r="H22" i="149"/>
  <c r="G22" i="149"/>
  <c r="F22" i="149"/>
  <c r="E22" i="149"/>
  <c r="AK21" i="149"/>
  <c r="AJ21" i="149"/>
  <c r="AH21" i="149"/>
  <c r="AG21" i="149"/>
  <c r="AF21" i="149"/>
  <c r="R21" i="149"/>
  <c r="Q21" i="149"/>
  <c r="K21" i="149"/>
  <c r="J21" i="149"/>
  <c r="I21" i="149"/>
  <c r="H21" i="149"/>
  <c r="G21" i="149"/>
  <c r="F21" i="149"/>
  <c r="E21" i="149"/>
  <c r="AK20" i="149"/>
  <c r="AJ20" i="149"/>
  <c r="AG20" i="149"/>
  <c r="AF20" i="149"/>
  <c r="AE20" i="149"/>
  <c r="R20" i="149"/>
  <c r="Q20" i="149"/>
  <c r="K20" i="149"/>
  <c r="J20" i="149"/>
  <c r="I20" i="149"/>
  <c r="H20" i="149"/>
  <c r="G20" i="149"/>
  <c r="F20" i="149"/>
  <c r="E20" i="149"/>
  <c r="R19" i="149"/>
  <c r="Q19" i="149"/>
  <c r="R18" i="149"/>
  <c r="Q18" i="149"/>
  <c r="R17" i="149"/>
  <c r="Q17" i="149"/>
  <c r="K17" i="149"/>
  <c r="J17" i="149"/>
  <c r="I17" i="149"/>
  <c r="H17" i="149"/>
  <c r="G17" i="149"/>
  <c r="F17" i="149"/>
  <c r="E17" i="149"/>
  <c r="R16" i="149"/>
  <c r="Q16" i="149"/>
  <c r="K16" i="149"/>
  <c r="J16" i="149"/>
  <c r="I16" i="149"/>
  <c r="H16" i="149"/>
  <c r="G16" i="149"/>
  <c r="F16" i="149"/>
  <c r="E16" i="149"/>
  <c r="AE15" i="149"/>
  <c r="R15" i="149"/>
  <c r="Q15" i="149"/>
  <c r="K15" i="149"/>
  <c r="J15" i="149"/>
  <c r="I15" i="149"/>
  <c r="H15" i="149"/>
  <c r="G15" i="149"/>
  <c r="F15" i="149"/>
  <c r="E15" i="149"/>
  <c r="AE14" i="149"/>
  <c r="R14" i="149"/>
  <c r="Q14" i="149"/>
  <c r="K14" i="149"/>
  <c r="J14" i="149"/>
  <c r="I14" i="149"/>
  <c r="H14" i="149"/>
  <c r="G14" i="149"/>
  <c r="F14" i="149"/>
  <c r="E14" i="149"/>
  <c r="R13" i="149"/>
  <c r="Q13" i="149"/>
  <c r="K13" i="149"/>
  <c r="J13" i="149"/>
  <c r="I13" i="149"/>
  <c r="H13" i="149"/>
  <c r="G13" i="149"/>
  <c r="F13" i="149"/>
  <c r="E13" i="149"/>
  <c r="R12" i="149"/>
  <c r="Q12" i="149"/>
  <c r="R11" i="149"/>
  <c r="Q11" i="149"/>
  <c r="R10" i="149"/>
  <c r="Q10" i="149"/>
  <c r="R9" i="149"/>
  <c r="Q9" i="149"/>
  <c r="K9" i="149"/>
  <c r="J9" i="149"/>
  <c r="I9" i="149"/>
  <c r="H9" i="149"/>
  <c r="G9" i="149"/>
  <c r="F9" i="149"/>
  <c r="E9" i="149"/>
  <c r="R8" i="149"/>
  <c r="Q8" i="149"/>
  <c r="R7" i="149"/>
  <c r="Q7" i="149"/>
  <c r="K7" i="149"/>
  <c r="J7" i="149"/>
  <c r="I7" i="149"/>
  <c r="H7" i="149"/>
  <c r="G7" i="149"/>
  <c r="F7" i="149"/>
  <c r="E7" i="149"/>
  <c r="R6" i="149"/>
  <c r="Q6" i="149"/>
  <c r="K6" i="149"/>
  <c r="J6" i="149"/>
  <c r="I6" i="149"/>
  <c r="H6" i="149"/>
  <c r="G6" i="149"/>
  <c r="F6" i="149"/>
  <c r="E6" i="149"/>
  <c r="AE5" i="149"/>
  <c r="R5" i="149"/>
  <c r="Q5" i="149"/>
  <c r="K5" i="149"/>
  <c r="J5" i="149"/>
  <c r="I5" i="149"/>
  <c r="H5" i="149"/>
  <c r="G5" i="149"/>
  <c r="F5" i="149"/>
  <c r="E5" i="149"/>
  <c r="AE4" i="149"/>
  <c r="R4" i="149"/>
  <c r="Q4" i="149"/>
  <c r="K4" i="149"/>
  <c r="J4" i="149"/>
  <c r="I4" i="149"/>
  <c r="H4" i="149"/>
  <c r="G4" i="149"/>
  <c r="F4" i="149"/>
  <c r="E4" i="149"/>
  <c r="R3" i="149"/>
  <c r="Q3" i="149"/>
  <c r="K3" i="149"/>
  <c r="J3" i="149"/>
  <c r="I3" i="149"/>
  <c r="H3" i="149"/>
  <c r="G3" i="149"/>
  <c r="F3" i="149"/>
  <c r="E3" i="149"/>
  <c r="K114" i="150"/>
  <c r="J114" i="150"/>
  <c r="I114" i="150"/>
  <c r="H114" i="150"/>
  <c r="G114" i="150"/>
  <c r="F114" i="150"/>
  <c r="E114" i="150"/>
  <c r="K113" i="150"/>
  <c r="J113" i="150"/>
  <c r="I113" i="150"/>
  <c r="H113" i="150"/>
  <c r="G113" i="150"/>
  <c r="F113" i="150"/>
  <c r="E113" i="150"/>
  <c r="K112" i="150"/>
  <c r="J112" i="150"/>
  <c r="I112" i="150"/>
  <c r="H112" i="150"/>
  <c r="G112" i="150"/>
  <c r="F112" i="150"/>
  <c r="E112" i="150"/>
  <c r="K111" i="150"/>
  <c r="J111" i="150"/>
  <c r="I111" i="150"/>
  <c r="H111" i="150"/>
  <c r="G111" i="150"/>
  <c r="F111" i="150"/>
  <c r="E111" i="150"/>
  <c r="K110" i="150"/>
  <c r="J110" i="150"/>
  <c r="I110" i="150"/>
  <c r="H110" i="150"/>
  <c r="G110" i="150"/>
  <c r="F110" i="150"/>
  <c r="E110" i="150"/>
  <c r="K109" i="150"/>
  <c r="J109" i="150"/>
  <c r="I109" i="150"/>
  <c r="H109" i="150"/>
  <c r="G109" i="150"/>
  <c r="F109" i="150"/>
  <c r="E109" i="150"/>
  <c r="K108" i="150"/>
  <c r="J108" i="150"/>
  <c r="I108" i="150"/>
  <c r="H108" i="150"/>
  <c r="G108" i="150"/>
  <c r="F108" i="150"/>
  <c r="E108" i="150"/>
  <c r="K107" i="150"/>
  <c r="J107" i="150"/>
  <c r="I107" i="150"/>
  <c r="H107" i="150"/>
  <c r="G107" i="150"/>
  <c r="F107" i="150"/>
  <c r="E107" i="150"/>
  <c r="K106" i="150"/>
  <c r="J106" i="150"/>
  <c r="I106" i="150"/>
  <c r="H106" i="150"/>
  <c r="G106" i="150"/>
  <c r="F106" i="150"/>
  <c r="E106" i="150"/>
  <c r="K105" i="150"/>
  <c r="J105" i="150"/>
  <c r="I105" i="150"/>
  <c r="H105" i="150"/>
  <c r="G105" i="150"/>
  <c r="F105" i="150"/>
  <c r="E105" i="150"/>
  <c r="K91" i="150"/>
  <c r="J91" i="150"/>
  <c r="I91" i="150"/>
  <c r="H91" i="150"/>
  <c r="G91" i="150"/>
  <c r="F91" i="150"/>
  <c r="E91" i="150"/>
  <c r="K90" i="150"/>
  <c r="J90" i="150"/>
  <c r="I90" i="150"/>
  <c r="H90" i="150"/>
  <c r="G90" i="150"/>
  <c r="F90" i="150"/>
  <c r="E90" i="150"/>
  <c r="K89" i="150"/>
  <c r="J89" i="150"/>
  <c r="I89" i="150"/>
  <c r="H89" i="150"/>
  <c r="G89" i="150"/>
  <c r="F89" i="150"/>
  <c r="E89" i="150"/>
  <c r="K88" i="150"/>
  <c r="J88" i="150"/>
  <c r="I88" i="150"/>
  <c r="H88" i="150"/>
  <c r="G88" i="150"/>
  <c r="F88" i="150"/>
  <c r="E88" i="150"/>
  <c r="K87" i="150"/>
  <c r="J87" i="150"/>
  <c r="I87" i="150"/>
  <c r="H87" i="150"/>
  <c r="G87" i="150"/>
  <c r="F87" i="150"/>
  <c r="E87" i="150"/>
  <c r="K86" i="150"/>
  <c r="J86" i="150"/>
  <c r="I86" i="150"/>
  <c r="H86" i="150"/>
  <c r="G86" i="150"/>
  <c r="F86" i="150"/>
  <c r="E86" i="150"/>
  <c r="K85" i="150"/>
  <c r="J85" i="150"/>
  <c r="I85" i="150"/>
  <c r="H85" i="150"/>
  <c r="G85" i="150"/>
  <c r="F85" i="150"/>
  <c r="E85" i="150"/>
  <c r="K84" i="150"/>
  <c r="J84" i="150"/>
  <c r="I84" i="150"/>
  <c r="H84" i="150"/>
  <c r="G84" i="150"/>
  <c r="F84" i="150"/>
  <c r="E84" i="150"/>
  <c r="K83" i="150"/>
  <c r="J83" i="150"/>
  <c r="I83" i="150"/>
  <c r="H83" i="150"/>
  <c r="G83" i="150"/>
  <c r="F83" i="150"/>
  <c r="E83" i="150"/>
  <c r="K82" i="150"/>
  <c r="J82" i="150"/>
  <c r="I82" i="150"/>
  <c r="H82" i="150"/>
  <c r="G82" i="150"/>
  <c r="F82" i="150"/>
  <c r="E82" i="150"/>
  <c r="K79" i="150"/>
  <c r="J79" i="150"/>
  <c r="I79" i="150"/>
  <c r="H79" i="150"/>
  <c r="G79" i="150"/>
  <c r="F79" i="150"/>
  <c r="E79" i="150"/>
  <c r="K78" i="150"/>
  <c r="J78" i="150"/>
  <c r="I78" i="150"/>
  <c r="H78" i="150"/>
  <c r="G78" i="150"/>
  <c r="F78" i="150"/>
  <c r="E78" i="150"/>
  <c r="K77" i="150"/>
  <c r="J77" i="150"/>
  <c r="I77" i="150"/>
  <c r="H77" i="150"/>
  <c r="G77" i="150"/>
  <c r="F77" i="150"/>
  <c r="E77" i="150"/>
  <c r="K76" i="150"/>
  <c r="J76" i="150"/>
  <c r="I76" i="150"/>
  <c r="H76" i="150"/>
  <c r="G76" i="150"/>
  <c r="F76" i="150"/>
  <c r="E76" i="150"/>
  <c r="K75" i="150"/>
  <c r="J75" i="150"/>
  <c r="I75" i="150"/>
  <c r="H75" i="150"/>
  <c r="G75" i="150"/>
  <c r="F75" i="150"/>
  <c r="E75" i="150"/>
  <c r="K74" i="150"/>
  <c r="J74" i="150"/>
  <c r="I74" i="150"/>
  <c r="H74" i="150"/>
  <c r="G74" i="150"/>
  <c r="F74" i="150"/>
  <c r="E74" i="150"/>
  <c r="K73" i="150"/>
  <c r="J73" i="150"/>
  <c r="I73" i="150"/>
  <c r="H73" i="150"/>
  <c r="G73" i="150"/>
  <c r="F73" i="150"/>
  <c r="E73" i="150"/>
  <c r="K72" i="150"/>
  <c r="J72" i="150"/>
  <c r="I72" i="150"/>
  <c r="H72" i="150"/>
  <c r="G72" i="150"/>
  <c r="F72" i="150"/>
  <c r="E72" i="150"/>
  <c r="K71" i="150"/>
  <c r="J71" i="150"/>
  <c r="I71" i="150"/>
  <c r="H71" i="150"/>
  <c r="G71" i="150"/>
  <c r="F71" i="150"/>
  <c r="E71" i="150"/>
  <c r="K70" i="150"/>
  <c r="J70" i="150"/>
  <c r="I70" i="150"/>
  <c r="H70" i="150"/>
  <c r="G70" i="150"/>
  <c r="F70" i="150"/>
  <c r="E70" i="150"/>
  <c r="K67" i="150"/>
  <c r="J67" i="150"/>
  <c r="I67" i="150"/>
  <c r="H67" i="150"/>
  <c r="G67" i="150"/>
  <c r="F67" i="150"/>
  <c r="E67" i="150"/>
  <c r="K66" i="150"/>
  <c r="J66" i="150"/>
  <c r="I66" i="150"/>
  <c r="H66" i="150"/>
  <c r="G66" i="150"/>
  <c r="F66" i="150"/>
  <c r="E66" i="150"/>
  <c r="K65" i="150"/>
  <c r="J65" i="150"/>
  <c r="I65" i="150"/>
  <c r="H65" i="150"/>
  <c r="G65" i="150"/>
  <c r="F65" i="150"/>
  <c r="E65" i="150"/>
  <c r="K64" i="150"/>
  <c r="J64" i="150"/>
  <c r="I64" i="150"/>
  <c r="H64" i="150"/>
  <c r="G64" i="150"/>
  <c r="F64" i="150"/>
  <c r="E64" i="150"/>
  <c r="K63" i="150"/>
  <c r="J63" i="150"/>
  <c r="I63" i="150"/>
  <c r="H63" i="150"/>
  <c r="G63" i="150"/>
  <c r="F63" i="150"/>
  <c r="E63" i="150"/>
  <c r="K62" i="150"/>
  <c r="J62" i="150"/>
  <c r="I62" i="150"/>
  <c r="H62" i="150"/>
  <c r="G62" i="150"/>
  <c r="F62" i="150"/>
  <c r="E62" i="150"/>
  <c r="K61" i="150"/>
  <c r="J61" i="150"/>
  <c r="I61" i="150"/>
  <c r="H61" i="150"/>
  <c r="G61" i="150"/>
  <c r="F61" i="150"/>
  <c r="E61" i="150"/>
  <c r="K60" i="150"/>
  <c r="J60" i="150"/>
  <c r="I60" i="150"/>
  <c r="H60" i="150"/>
  <c r="G60" i="150"/>
  <c r="F60" i="150"/>
  <c r="E60" i="150"/>
  <c r="K59" i="150"/>
  <c r="J59" i="150"/>
  <c r="I59" i="150"/>
  <c r="H59" i="150"/>
  <c r="G59" i="150"/>
  <c r="F59" i="150"/>
  <c r="E59" i="150"/>
  <c r="K58" i="150"/>
  <c r="J58" i="150"/>
  <c r="I58" i="150"/>
  <c r="H58" i="150"/>
  <c r="G58" i="150"/>
  <c r="F58" i="150"/>
  <c r="E58" i="150"/>
  <c r="K55" i="150"/>
  <c r="J55" i="150"/>
  <c r="I55" i="150"/>
  <c r="H55" i="150"/>
  <c r="G55" i="150"/>
  <c r="F55" i="150"/>
  <c r="E55" i="150"/>
  <c r="K54" i="150"/>
  <c r="J54" i="150"/>
  <c r="I54" i="150"/>
  <c r="H54" i="150"/>
  <c r="G54" i="150"/>
  <c r="F54" i="150"/>
  <c r="E54" i="150"/>
  <c r="K53" i="150"/>
  <c r="J53" i="150"/>
  <c r="I53" i="150"/>
  <c r="H53" i="150"/>
  <c r="G53" i="150"/>
  <c r="F53" i="150"/>
  <c r="E53" i="150"/>
  <c r="K52" i="150"/>
  <c r="J52" i="150"/>
  <c r="I52" i="150"/>
  <c r="H52" i="150"/>
  <c r="G52" i="150"/>
  <c r="F52" i="150"/>
  <c r="E52" i="150"/>
  <c r="K51" i="150"/>
  <c r="J51" i="150"/>
  <c r="I51" i="150"/>
  <c r="H51" i="150"/>
  <c r="G51" i="150"/>
  <c r="F51" i="150"/>
  <c r="E51" i="150"/>
  <c r="K50" i="150"/>
  <c r="J50" i="150"/>
  <c r="I50" i="150"/>
  <c r="H50" i="150"/>
  <c r="G50" i="150"/>
  <c r="F50" i="150"/>
  <c r="E50" i="150"/>
  <c r="K49" i="150"/>
  <c r="J49" i="150"/>
  <c r="I49" i="150"/>
  <c r="H49" i="150"/>
  <c r="G49" i="150"/>
  <c r="F49" i="150"/>
  <c r="E49" i="150"/>
  <c r="K48" i="150"/>
  <c r="J48" i="150"/>
  <c r="I48" i="150"/>
  <c r="H48" i="150"/>
  <c r="G48" i="150"/>
  <c r="F48" i="150"/>
  <c r="E48" i="150"/>
  <c r="K47" i="150"/>
  <c r="J47" i="150"/>
  <c r="I47" i="150"/>
  <c r="H47" i="150"/>
  <c r="G47" i="150"/>
  <c r="F47" i="150"/>
  <c r="E47" i="150"/>
  <c r="K46" i="150"/>
  <c r="J46" i="150"/>
  <c r="I46" i="150"/>
  <c r="H46" i="150"/>
  <c r="G46" i="150"/>
  <c r="F46" i="150"/>
  <c r="E46" i="150"/>
  <c r="K43" i="150"/>
  <c r="J43" i="150"/>
  <c r="I43" i="150"/>
  <c r="H43" i="150"/>
  <c r="G43" i="150"/>
  <c r="F43" i="150"/>
  <c r="E43" i="150"/>
  <c r="K42" i="150"/>
  <c r="J42" i="150"/>
  <c r="I42" i="150"/>
  <c r="H42" i="150"/>
  <c r="G42" i="150"/>
  <c r="F42" i="150"/>
  <c r="E42" i="150"/>
  <c r="K41" i="150"/>
  <c r="J41" i="150"/>
  <c r="I41" i="150"/>
  <c r="H41" i="150"/>
  <c r="G41" i="150"/>
  <c r="F41" i="150"/>
  <c r="E41" i="150"/>
  <c r="K40" i="150"/>
  <c r="J40" i="150"/>
  <c r="I40" i="150"/>
  <c r="H40" i="150"/>
  <c r="G40" i="150"/>
  <c r="F40" i="150"/>
  <c r="E40" i="150"/>
  <c r="K39" i="150"/>
  <c r="J39" i="150"/>
  <c r="I39" i="150"/>
  <c r="H39" i="150"/>
  <c r="G39" i="150"/>
  <c r="F39" i="150"/>
  <c r="E39" i="150"/>
  <c r="K38" i="150"/>
  <c r="J38" i="150"/>
  <c r="I38" i="150"/>
  <c r="H38" i="150"/>
  <c r="G38" i="150"/>
  <c r="F38" i="150"/>
  <c r="E38" i="150"/>
  <c r="K37" i="150"/>
  <c r="J37" i="150"/>
  <c r="I37" i="150"/>
  <c r="H37" i="150"/>
  <c r="G37" i="150"/>
  <c r="F37" i="150"/>
  <c r="E37" i="150"/>
  <c r="K36" i="150"/>
  <c r="J36" i="150"/>
  <c r="I36" i="150"/>
  <c r="H36" i="150"/>
  <c r="G36" i="150"/>
  <c r="F36" i="150"/>
  <c r="E36" i="150"/>
  <c r="K35" i="150"/>
  <c r="J35" i="150"/>
  <c r="I35" i="150"/>
  <c r="H35" i="150"/>
  <c r="G35" i="150"/>
  <c r="F35" i="150"/>
  <c r="E35" i="150"/>
  <c r="K34" i="150"/>
  <c r="J34" i="150"/>
  <c r="I34" i="150"/>
  <c r="H34" i="150"/>
  <c r="G34" i="150"/>
  <c r="F34" i="150"/>
  <c r="E34" i="150"/>
  <c r="K31" i="150"/>
  <c r="J31" i="150"/>
  <c r="I31" i="150"/>
  <c r="H31" i="150"/>
  <c r="G31" i="150"/>
  <c r="F31" i="150"/>
  <c r="E31" i="150"/>
  <c r="K30" i="150"/>
  <c r="J30" i="150"/>
  <c r="I30" i="150"/>
  <c r="H30" i="150"/>
  <c r="G30" i="150"/>
  <c r="F30" i="150"/>
  <c r="E30" i="150"/>
  <c r="K29" i="150"/>
  <c r="J29" i="150"/>
  <c r="I29" i="150"/>
  <c r="H29" i="150"/>
  <c r="G29" i="150"/>
  <c r="F29" i="150"/>
  <c r="E29" i="150"/>
  <c r="K28" i="150"/>
  <c r="J28" i="150"/>
  <c r="I28" i="150"/>
  <c r="H28" i="150"/>
  <c r="G28" i="150"/>
  <c r="F28" i="150"/>
  <c r="E28" i="150"/>
  <c r="K27" i="150"/>
  <c r="J27" i="150"/>
  <c r="I27" i="150"/>
  <c r="H27" i="150"/>
  <c r="G27" i="150"/>
  <c r="F27" i="150"/>
  <c r="E27" i="150"/>
  <c r="K26" i="150"/>
  <c r="J26" i="150"/>
  <c r="I26" i="150"/>
  <c r="H26" i="150"/>
  <c r="G26" i="150"/>
  <c r="F26" i="150"/>
  <c r="E26" i="150"/>
  <c r="K25" i="150"/>
  <c r="J25" i="150"/>
  <c r="I25" i="150"/>
  <c r="H25" i="150"/>
  <c r="G25" i="150"/>
  <c r="F25" i="150"/>
  <c r="E25" i="150"/>
  <c r="K24" i="150"/>
  <c r="J24" i="150"/>
  <c r="I24" i="150"/>
  <c r="H24" i="150"/>
  <c r="G24" i="150"/>
  <c r="F24" i="150"/>
  <c r="E24" i="150"/>
  <c r="K23" i="150"/>
  <c r="J23" i="150"/>
  <c r="I23" i="150"/>
  <c r="H23" i="150"/>
  <c r="G23" i="150"/>
  <c r="F23" i="150"/>
  <c r="E23" i="150"/>
  <c r="K22" i="150"/>
  <c r="J22" i="150"/>
  <c r="I22" i="150"/>
  <c r="H22" i="150"/>
  <c r="G22" i="150"/>
  <c r="F22" i="150"/>
  <c r="E22" i="150"/>
  <c r="K19" i="150"/>
  <c r="J19" i="150"/>
  <c r="I19" i="150"/>
  <c r="H19" i="150"/>
  <c r="G19" i="150"/>
  <c r="F19" i="150"/>
  <c r="E19" i="150"/>
  <c r="K18" i="150"/>
  <c r="J18" i="150"/>
  <c r="I18" i="150"/>
  <c r="H18" i="150"/>
  <c r="G18" i="150"/>
  <c r="F18" i="150"/>
  <c r="E18" i="150"/>
  <c r="K17" i="150"/>
  <c r="J17" i="150"/>
  <c r="I17" i="150"/>
  <c r="H17" i="150"/>
  <c r="G17" i="150"/>
  <c r="F17" i="150"/>
  <c r="E17" i="150"/>
  <c r="K16" i="150"/>
  <c r="J16" i="150"/>
  <c r="I16" i="150"/>
  <c r="H16" i="150"/>
  <c r="G16" i="150"/>
  <c r="F16" i="150"/>
  <c r="E16" i="150"/>
  <c r="K15" i="150"/>
  <c r="J15" i="150"/>
  <c r="I15" i="150"/>
  <c r="H15" i="150"/>
  <c r="G15" i="150"/>
  <c r="F15" i="150"/>
  <c r="E15" i="150"/>
  <c r="K14" i="150"/>
  <c r="J14" i="150"/>
  <c r="I14" i="150"/>
  <c r="H14" i="150"/>
  <c r="G14" i="150"/>
  <c r="F14" i="150"/>
  <c r="E14" i="150"/>
  <c r="K13" i="150"/>
  <c r="J13" i="150"/>
  <c r="I13" i="150"/>
  <c r="H13" i="150"/>
  <c r="G13" i="150"/>
  <c r="F13" i="150"/>
  <c r="E13" i="150"/>
  <c r="K12" i="150"/>
  <c r="J12" i="150"/>
  <c r="I12" i="150"/>
  <c r="H12" i="150"/>
  <c r="G12" i="150"/>
  <c r="F12" i="150"/>
  <c r="E12" i="150"/>
  <c r="K11" i="150"/>
  <c r="J11" i="150"/>
  <c r="I11" i="150"/>
  <c r="H11" i="150"/>
  <c r="G11" i="150"/>
  <c r="F11" i="150"/>
  <c r="E11" i="150"/>
  <c r="K10" i="150"/>
  <c r="J10" i="150"/>
  <c r="I10" i="150"/>
  <c r="H10" i="150"/>
  <c r="G10" i="150"/>
  <c r="F10" i="150"/>
  <c r="E10" i="150"/>
  <c r="K7" i="150"/>
  <c r="J7" i="150"/>
  <c r="I7" i="150"/>
  <c r="H7" i="150"/>
  <c r="G7" i="150"/>
  <c r="F7" i="150"/>
  <c r="E7" i="150"/>
  <c r="K6" i="150"/>
  <c r="J6" i="150"/>
  <c r="I6" i="150"/>
  <c r="H6" i="150"/>
  <c r="G6" i="150"/>
  <c r="F6" i="150"/>
  <c r="E6" i="150"/>
  <c r="K5" i="150"/>
  <c r="J5" i="150"/>
  <c r="I5" i="150"/>
  <c r="H5" i="150"/>
  <c r="G5" i="150"/>
  <c r="F5" i="150"/>
  <c r="E5" i="150"/>
  <c r="K4" i="150"/>
  <c r="J4" i="150"/>
  <c r="I4" i="150"/>
  <c r="H4" i="150"/>
  <c r="G4" i="150"/>
  <c r="F4" i="150"/>
  <c r="E4" i="150"/>
  <c r="K3" i="150"/>
  <c r="J3" i="150"/>
  <c r="I3" i="150"/>
  <c r="H3" i="150"/>
  <c r="G3" i="150"/>
  <c r="F3" i="150"/>
  <c r="E3" i="150"/>
  <c r="L177" i="148" l="1"/>
  <c r="U176" i="148"/>
  <c r="AD176" i="148" s="1"/>
  <c r="AM176" i="148" s="1"/>
  <c r="AV176" i="148" s="1"/>
  <c r="BE176" i="148" s="1"/>
  <c r="BN176" i="148" s="1"/>
  <c r="U272" i="148"/>
  <c r="AD272" i="148" s="1"/>
  <c r="AM272" i="148" s="1"/>
  <c r="AV272" i="148" s="1"/>
  <c r="BE272" i="148" s="1"/>
  <c r="BN272" i="148" s="1"/>
  <c r="L273" i="148"/>
  <c r="M302" i="148"/>
  <c r="V254" i="148"/>
  <c r="AE254" i="148" s="1"/>
  <c r="AN254" i="148" s="1"/>
  <c r="AW254" i="148" s="1"/>
  <c r="BF254" i="148" s="1"/>
  <c r="BO254" i="148" s="1"/>
  <c r="L370" i="148"/>
  <c r="U369" i="148"/>
  <c r="AD369" i="148" s="1"/>
  <c r="AM369" i="148" s="1"/>
  <c r="AV369" i="148" s="1"/>
  <c r="BE369" i="148" s="1"/>
  <c r="BN369" i="148" s="1"/>
  <c r="L82" i="148"/>
  <c r="M417" i="148"/>
  <c r="V369" i="148"/>
  <c r="AE369" i="148" s="1"/>
  <c r="AN369" i="148" s="1"/>
  <c r="AW369" i="148" s="1"/>
  <c r="BF369" i="148" s="1"/>
  <c r="BO369" i="148" s="1"/>
  <c r="V161" i="148"/>
  <c r="AE161" i="148" s="1"/>
  <c r="AN161" i="148" s="1"/>
  <c r="AW161" i="148" s="1"/>
  <c r="BF161" i="148" s="1"/>
  <c r="BO161" i="148" s="1"/>
  <c r="M209" i="148"/>
  <c r="V141" i="148"/>
  <c r="AE141" i="148" s="1"/>
  <c r="AN141" i="148" s="1"/>
  <c r="AW141" i="148" s="1"/>
  <c r="BF141" i="148" s="1"/>
  <c r="BO141" i="148" s="1"/>
  <c r="M189" i="148"/>
  <c r="M295" i="148"/>
  <c r="V247" i="148"/>
  <c r="AE247" i="148" s="1"/>
  <c r="AN247" i="148" s="1"/>
  <c r="AW247" i="148" s="1"/>
  <c r="BF247" i="148" s="1"/>
  <c r="BO247" i="148" s="1"/>
  <c r="V196" i="148"/>
  <c r="AE196" i="148" s="1"/>
  <c r="AN196" i="148" s="1"/>
  <c r="AW196" i="148" s="1"/>
  <c r="BF196" i="148" s="1"/>
  <c r="BO196" i="148" s="1"/>
  <c r="M244" i="148"/>
  <c r="M243" i="148"/>
  <c r="M240" i="148"/>
  <c r="V192" i="148"/>
  <c r="AE192" i="148" s="1"/>
  <c r="AN192" i="148" s="1"/>
  <c r="AW192" i="148" s="1"/>
  <c r="BF192" i="148" s="1"/>
  <c r="BO192" i="148" s="1"/>
  <c r="U228" i="148"/>
  <c r="AD228" i="148" s="1"/>
  <c r="AM228" i="148" s="1"/>
  <c r="AV228" i="148" s="1"/>
  <c r="BE228" i="148" s="1"/>
  <c r="BN228" i="148" s="1"/>
  <c r="L229" i="148"/>
  <c r="L417" i="148"/>
  <c r="U416" i="148"/>
  <c r="AD416" i="148" s="1"/>
  <c r="AM416" i="148" s="1"/>
  <c r="AV416" i="148" s="1"/>
  <c r="BE416" i="148" s="1"/>
  <c r="BN416" i="148" s="1"/>
  <c r="V364" i="148"/>
  <c r="AE364" i="148" s="1"/>
  <c r="AN364" i="148" s="1"/>
  <c r="AW364" i="148" s="1"/>
  <c r="BF364" i="148" s="1"/>
  <c r="BO364" i="148" s="1"/>
  <c r="M412" i="148"/>
  <c r="V194" i="148"/>
  <c r="AE194" i="148" s="1"/>
  <c r="AN194" i="148" s="1"/>
  <c r="AW194" i="148" s="1"/>
  <c r="BF194" i="148" s="1"/>
  <c r="BO194" i="148" s="1"/>
  <c r="M242" i="148"/>
  <c r="L34" i="148"/>
  <c r="U33" i="148"/>
  <c r="AD33" i="148" s="1"/>
  <c r="AM33" i="148" s="1"/>
  <c r="AV33" i="148" s="1"/>
  <c r="BE33" i="148" s="1"/>
  <c r="BN33" i="148" s="1"/>
  <c r="U32" i="148"/>
  <c r="AD32" i="148" s="1"/>
  <c r="AM32" i="148" s="1"/>
  <c r="AV32" i="148" s="1"/>
  <c r="BE32" i="148" s="1"/>
  <c r="BN32" i="148" s="1"/>
  <c r="U368" i="148"/>
  <c r="AD368" i="148" s="1"/>
  <c r="AM368" i="148" s="1"/>
  <c r="AV368" i="148" s="1"/>
  <c r="BE368" i="148" s="1"/>
  <c r="BN368" i="148" s="1"/>
  <c r="L321" i="148"/>
  <c r="U320" i="148"/>
  <c r="AD320" i="148" s="1"/>
  <c r="AM320" i="148" s="1"/>
  <c r="AV320" i="148" s="1"/>
  <c r="BE320" i="148" s="1"/>
  <c r="BN320" i="148" s="1"/>
  <c r="U226" i="148"/>
  <c r="AD226" i="148" s="1"/>
  <c r="AM226" i="148" s="1"/>
  <c r="AV226" i="148" s="1"/>
  <c r="BE226" i="148" s="1"/>
  <c r="BN226" i="148" s="1"/>
  <c r="V224" i="148"/>
  <c r="AE224" i="148" s="1"/>
  <c r="AN224" i="148" s="1"/>
  <c r="AW224" i="148" s="1"/>
  <c r="BF224" i="148" s="1"/>
  <c r="BO224" i="148" s="1"/>
  <c r="M272" i="148"/>
  <c r="V193" i="148"/>
  <c r="AE193" i="148" s="1"/>
  <c r="AN193" i="148" s="1"/>
  <c r="AW193" i="148" s="1"/>
  <c r="BF193" i="148" s="1"/>
  <c r="BO193" i="148" s="1"/>
  <c r="M241" i="148"/>
  <c r="M221" i="148"/>
  <c r="V173" i="148"/>
  <c r="AE173" i="148" s="1"/>
  <c r="AN173" i="148" s="1"/>
  <c r="AW173" i="148" s="1"/>
  <c r="BF173" i="148" s="1"/>
  <c r="BO173" i="148" s="1"/>
  <c r="M201" i="148"/>
  <c r="V153" i="148"/>
  <c r="AE153" i="148" s="1"/>
  <c r="AN153" i="148" s="1"/>
  <c r="AW153" i="148" s="1"/>
  <c r="BF153" i="148" s="1"/>
  <c r="BO153" i="148" s="1"/>
  <c r="M181" i="148"/>
  <c r="V133" i="148"/>
  <c r="AE133" i="148" s="1"/>
  <c r="AN133" i="148" s="1"/>
  <c r="AW133" i="148" s="1"/>
  <c r="BF133" i="148" s="1"/>
  <c r="BO133" i="148" s="1"/>
  <c r="U224" i="148"/>
  <c r="AD224" i="148" s="1"/>
  <c r="AM224" i="148" s="1"/>
  <c r="AV224" i="148" s="1"/>
  <c r="BE224" i="148" s="1"/>
  <c r="BN224" i="148" s="1"/>
  <c r="M248" i="148"/>
  <c r="V200" i="148"/>
  <c r="AE200" i="148" s="1"/>
  <c r="AN200" i="148" s="1"/>
  <c r="AW200" i="148" s="1"/>
  <c r="BF200" i="148" s="1"/>
  <c r="BO200" i="148" s="1"/>
  <c r="M228" i="148"/>
  <c r="V180" i="148"/>
  <c r="AE180" i="148" s="1"/>
  <c r="AN180" i="148" s="1"/>
  <c r="AW180" i="148" s="1"/>
  <c r="BF180" i="148" s="1"/>
  <c r="BO180" i="148" s="1"/>
  <c r="M274" i="148"/>
  <c r="V226" i="148"/>
  <c r="AE226" i="148" s="1"/>
  <c r="AN226" i="148" s="1"/>
  <c r="AW226" i="148" s="1"/>
  <c r="BF226" i="148" s="1"/>
  <c r="BO226" i="148" s="1"/>
  <c r="U225" i="148"/>
  <c r="AD225" i="148" s="1"/>
  <c r="AM225" i="148" s="1"/>
  <c r="AV225" i="148" s="1"/>
  <c r="BE225" i="148" s="1"/>
  <c r="BN225" i="148" s="1"/>
  <c r="M341" i="148"/>
  <c r="V293" i="148"/>
  <c r="AE293" i="148" s="1"/>
  <c r="AN293" i="148" s="1"/>
  <c r="AW293" i="148" s="1"/>
  <c r="BF293" i="148" s="1"/>
  <c r="BO293" i="148" s="1"/>
  <c r="M423" i="148"/>
  <c r="V375" i="148"/>
  <c r="AE375" i="148" s="1"/>
  <c r="AN375" i="148" s="1"/>
  <c r="AW375" i="148" s="1"/>
  <c r="BF375" i="148" s="1"/>
  <c r="BO375" i="148" s="1"/>
  <c r="M271" i="148"/>
  <c r="V223" i="148"/>
  <c r="AE223" i="148" s="1"/>
  <c r="AN223" i="148" s="1"/>
  <c r="AW223" i="148" s="1"/>
  <c r="BF223" i="148" s="1"/>
  <c r="BO223" i="148" s="1"/>
  <c r="M419" i="148"/>
  <c r="V371" i="148"/>
  <c r="AE371" i="148" s="1"/>
  <c r="AN371" i="148" s="1"/>
  <c r="AW371" i="148" s="1"/>
  <c r="BF371" i="148" s="1"/>
  <c r="BO371" i="148" s="1"/>
  <c r="V218" i="148"/>
  <c r="AE218" i="148" s="1"/>
  <c r="AN218" i="148" s="1"/>
  <c r="AW218" i="148" s="1"/>
  <c r="BF218" i="148" s="1"/>
  <c r="BO218" i="148" s="1"/>
  <c r="M266" i="148"/>
  <c r="V282" i="148"/>
  <c r="AE282" i="148" s="1"/>
  <c r="AN282" i="148" s="1"/>
  <c r="AW282" i="148" s="1"/>
  <c r="BF282" i="148" s="1"/>
  <c r="BO282" i="148" s="1"/>
  <c r="M330" i="148"/>
  <c r="V165" i="148"/>
  <c r="AE165" i="148" s="1"/>
  <c r="AN165" i="148" s="1"/>
  <c r="AW165" i="148" s="1"/>
  <c r="BF165" i="148" s="1"/>
  <c r="BO165" i="148" s="1"/>
  <c r="M213" i="148"/>
  <c r="V280" i="148"/>
  <c r="AE280" i="148" s="1"/>
  <c r="AN280" i="148" s="1"/>
  <c r="AW280" i="148" s="1"/>
  <c r="BF280" i="148" s="1"/>
  <c r="BO280" i="148" s="1"/>
  <c r="M328" i="148"/>
  <c r="L466" i="148"/>
  <c r="U465" i="148"/>
  <c r="AD465" i="148" s="1"/>
  <c r="AM465" i="148" s="1"/>
  <c r="AV465" i="148" s="1"/>
  <c r="BE465" i="148" s="1"/>
  <c r="BN465" i="148" s="1"/>
  <c r="U128" i="148"/>
  <c r="AD128" i="148" s="1"/>
  <c r="AM128" i="148" s="1"/>
  <c r="AV128" i="148" s="1"/>
  <c r="BE128" i="148" s="1"/>
  <c r="BN128" i="148" s="1"/>
  <c r="L129" i="148"/>
  <c r="L130" i="148" s="1"/>
  <c r="U130" i="148" s="1"/>
  <c r="AD130" i="148" s="1"/>
  <c r="AM130" i="148" s="1"/>
  <c r="AV130" i="148" s="1"/>
  <c r="BE130" i="148" s="1"/>
  <c r="BN130" i="148" s="1"/>
  <c r="M422" i="148"/>
  <c r="V374" i="148"/>
  <c r="AE374" i="148" s="1"/>
  <c r="AN374" i="148" s="1"/>
  <c r="AW374" i="148" s="1"/>
  <c r="BF374" i="148" s="1"/>
  <c r="BO374" i="148" s="1"/>
  <c r="V188" i="148"/>
  <c r="AE188" i="148" s="1"/>
  <c r="AN188" i="148" s="1"/>
  <c r="AW188" i="148" s="1"/>
  <c r="BF188" i="148" s="1"/>
  <c r="BO188" i="148" s="1"/>
  <c r="M236" i="148"/>
  <c r="M329" i="148"/>
  <c r="V281" i="148"/>
  <c r="AE281" i="148" s="1"/>
  <c r="AN281" i="148" s="1"/>
  <c r="AW281" i="148" s="1"/>
  <c r="BF281" i="148" s="1"/>
  <c r="BO281" i="148" s="1"/>
  <c r="M294" i="148"/>
  <c r="V246" i="148"/>
  <c r="AE246" i="148" s="1"/>
  <c r="AN246" i="148" s="1"/>
  <c r="AW246" i="148" s="1"/>
  <c r="BF246" i="148" s="1"/>
  <c r="BO246" i="148" s="1"/>
  <c r="V169" i="148"/>
  <c r="AE169" i="148" s="1"/>
  <c r="AN169" i="148" s="1"/>
  <c r="AW169" i="148" s="1"/>
  <c r="BF169" i="148" s="1"/>
  <c r="BO169" i="148" s="1"/>
  <c r="M217" i="148"/>
  <c r="V245" i="148"/>
  <c r="AE245" i="148" s="1"/>
  <c r="AN245" i="148" s="1"/>
  <c r="AW245" i="148" s="1"/>
  <c r="BF245" i="148" s="1"/>
  <c r="BO245" i="148" s="1"/>
  <c r="V166" i="148"/>
  <c r="AE166" i="148" s="1"/>
  <c r="AN166" i="148" s="1"/>
  <c r="AW166" i="148" s="1"/>
  <c r="BF166" i="148" s="1"/>
  <c r="BO166" i="148" s="1"/>
  <c r="M214" i="148"/>
  <c r="M366" i="148"/>
  <c r="V318" i="148"/>
  <c r="AE318" i="148" s="1"/>
  <c r="AN318" i="148" s="1"/>
  <c r="AW318" i="148" s="1"/>
  <c r="BF318" i="148" s="1"/>
  <c r="BO318" i="148" s="1"/>
  <c r="V197" i="148"/>
  <c r="AE197" i="148" s="1"/>
  <c r="AN197" i="148" s="1"/>
  <c r="AW197" i="148" s="1"/>
  <c r="BF197" i="148" s="1"/>
  <c r="BO197" i="148" s="1"/>
  <c r="V363" i="148"/>
  <c r="AE363" i="148" s="1"/>
  <c r="AN363" i="148" s="1"/>
  <c r="AW363" i="148" s="1"/>
  <c r="BF363" i="148" s="1"/>
  <c r="BO363" i="148" s="1"/>
  <c r="M411" i="148"/>
  <c r="M346" i="148"/>
  <c r="V298" i="148"/>
  <c r="AE298" i="148" s="1"/>
  <c r="AN298" i="148" s="1"/>
  <c r="AW298" i="148" s="1"/>
  <c r="BF298" i="148" s="1"/>
  <c r="BO298" i="148" s="1"/>
  <c r="M208" i="148"/>
  <c r="V264" i="148"/>
  <c r="AE264" i="148" s="1"/>
  <c r="AN264" i="148" s="1"/>
  <c r="AW264" i="148" s="1"/>
  <c r="BF264" i="148" s="1"/>
  <c r="BO264" i="148" s="1"/>
  <c r="M312" i="148"/>
  <c r="V205" i="148"/>
  <c r="AE205" i="148" s="1"/>
  <c r="AN205" i="148" s="1"/>
  <c r="AW205" i="148" s="1"/>
  <c r="BF205" i="148" s="1"/>
  <c r="BO205" i="148" s="1"/>
  <c r="M253" i="148"/>
  <c r="V251" i="148"/>
  <c r="AE251" i="148" s="1"/>
  <c r="AN251" i="148" s="1"/>
  <c r="AW251" i="148" s="1"/>
  <c r="BF251" i="148" s="1"/>
  <c r="BO251" i="148" s="1"/>
  <c r="M299" i="148"/>
  <c r="M311" i="148"/>
  <c r="V300" i="148"/>
  <c r="AE300" i="148" s="1"/>
  <c r="AN300" i="148" s="1"/>
  <c r="AW300" i="148" s="1"/>
  <c r="BF300" i="148" s="1"/>
  <c r="BO300" i="148" s="1"/>
  <c r="M348" i="148"/>
  <c r="M307" i="148"/>
  <c r="V259" i="148"/>
  <c r="AE259" i="148" s="1"/>
  <c r="AN259" i="148" s="1"/>
  <c r="AW259" i="148" s="1"/>
  <c r="BF259" i="148" s="1"/>
  <c r="BO259" i="148" s="1"/>
  <c r="V239" i="148"/>
  <c r="AE239" i="148" s="1"/>
  <c r="AN239" i="148" s="1"/>
  <c r="AW239" i="148" s="1"/>
  <c r="BF239" i="148" s="1"/>
  <c r="BO239" i="148" s="1"/>
  <c r="M287" i="148"/>
  <c r="V235" i="148"/>
  <c r="AE235" i="148" s="1"/>
  <c r="AN235" i="148" s="1"/>
  <c r="AW235" i="148" s="1"/>
  <c r="BF235" i="148" s="1"/>
  <c r="BO235" i="148" s="1"/>
  <c r="M283" i="148"/>
  <c r="V162" i="148"/>
  <c r="AE162" i="148" s="1"/>
  <c r="AN162" i="148" s="1"/>
  <c r="AW162" i="148" s="1"/>
  <c r="BF162" i="148" s="1"/>
  <c r="BO162" i="148" s="1"/>
  <c r="M210" i="148"/>
  <c r="V142" i="148"/>
  <c r="AE142" i="148" s="1"/>
  <c r="AN142" i="148" s="1"/>
  <c r="AW142" i="148" s="1"/>
  <c r="BF142" i="148" s="1"/>
  <c r="BO142" i="148" s="1"/>
  <c r="M190" i="148"/>
  <c r="V159" i="148"/>
  <c r="AE159" i="148" s="1"/>
  <c r="AN159" i="148" s="1"/>
  <c r="AW159" i="148" s="1"/>
  <c r="BF159" i="148" s="1"/>
  <c r="BO159" i="148" s="1"/>
  <c r="M207" i="148"/>
  <c r="V260" i="148"/>
  <c r="AE260" i="148" s="1"/>
  <c r="AN260" i="148" s="1"/>
  <c r="AW260" i="148" s="1"/>
  <c r="BF260" i="148" s="1"/>
  <c r="BO260" i="148" s="1"/>
  <c r="N200" i="148"/>
  <c r="N248" i="148" s="1"/>
  <c r="N296" i="148" s="1"/>
  <c r="N344" i="148" s="1"/>
  <c r="N392" i="148" s="1"/>
  <c r="N440" i="148" s="1"/>
  <c r="N488" i="148" s="1"/>
  <c r="L131" i="148"/>
  <c r="M40" i="152"/>
  <c r="Q40" i="152" s="1"/>
  <c r="AA69" i="152"/>
  <c r="AE69" i="152" s="1"/>
  <c r="BU68" i="152"/>
  <c r="BV68" i="152"/>
  <c r="O39" i="152"/>
  <c r="AF80" i="148" s="1"/>
  <c r="AF128" i="148" s="1"/>
  <c r="AF176" i="148" s="1"/>
  <c r="AF224" i="148" s="1"/>
  <c r="AF272" i="148" s="1"/>
  <c r="AF320" i="148" s="1"/>
  <c r="AF368" i="148" s="1"/>
  <c r="AF416" i="148" s="1"/>
  <c r="AF464" i="148" s="1"/>
  <c r="P39" i="152"/>
  <c r="AF104" i="148" s="1"/>
  <c r="AF152" i="148" s="1"/>
  <c r="AF200" i="148" s="1"/>
  <c r="AF248" i="148" s="1"/>
  <c r="AF296" i="148" s="1"/>
  <c r="AF344" i="148" s="1"/>
  <c r="AF392" i="148" s="1"/>
  <c r="AF440" i="148" s="1"/>
  <c r="AF488" i="148" s="1"/>
  <c r="Q39" i="152"/>
  <c r="R40" i="152"/>
  <c r="M41" i="152"/>
  <c r="AC68" i="152"/>
  <c r="O68" i="152" s="1"/>
  <c r="W80" i="148" s="1"/>
  <c r="W128" i="148" s="1"/>
  <c r="W176" i="148" s="1"/>
  <c r="W224" i="148" s="1"/>
  <c r="W272" i="148" s="1"/>
  <c r="W320" i="148" s="1"/>
  <c r="W368" i="148" s="1"/>
  <c r="W416" i="148" s="1"/>
  <c r="W464" i="148" s="1"/>
  <c r="AD68" i="152"/>
  <c r="P68" i="152" s="1"/>
  <c r="AE68" i="152"/>
  <c r="Q68" i="152" s="1"/>
  <c r="P129" i="152"/>
  <c r="O129" i="152"/>
  <c r="Q129" i="152"/>
  <c r="M130" i="152"/>
  <c r="R129" i="152"/>
  <c r="BS70" i="152"/>
  <c r="BX69" i="152"/>
  <c r="BW69" i="152"/>
  <c r="BU69" i="152"/>
  <c r="P99" i="152"/>
  <c r="AX104" i="148" s="1"/>
  <c r="O99" i="152"/>
  <c r="AX80" i="148" s="1"/>
  <c r="R99" i="152"/>
  <c r="M100" i="152"/>
  <c r="Q99" i="152"/>
  <c r="O40" i="152"/>
  <c r="AF81" i="148" s="1"/>
  <c r="AF129" i="148" s="1"/>
  <c r="AF177" i="148" s="1"/>
  <c r="AF225" i="148" s="1"/>
  <c r="AF273" i="148" s="1"/>
  <c r="AF321" i="148" s="1"/>
  <c r="AF369" i="148" s="1"/>
  <c r="AF417" i="148" s="1"/>
  <c r="AF465" i="148" s="1"/>
  <c r="P40" i="152"/>
  <c r="AF105" i="148" s="1"/>
  <c r="AF153" i="148" s="1"/>
  <c r="AF201" i="148" s="1"/>
  <c r="AF249" i="148" s="1"/>
  <c r="AF297" i="148" s="1"/>
  <c r="AF345" i="148" s="1"/>
  <c r="AF393" i="148" s="1"/>
  <c r="AF441" i="148" s="1"/>
  <c r="AF489" i="148" s="1"/>
  <c r="AO69" i="152"/>
  <c r="AT68" i="152"/>
  <c r="R68" i="152" s="1"/>
  <c r="AS68" i="152"/>
  <c r="AQ68" i="152"/>
  <c r="M42" i="152"/>
  <c r="Q41" i="152"/>
  <c r="P41" i="152"/>
  <c r="AF106" i="148" s="1"/>
  <c r="AF154" i="148" s="1"/>
  <c r="AF202" i="148" s="1"/>
  <c r="AF250" i="148" s="1"/>
  <c r="AF298" i="148" s="1"/>
  <c r="AF346" i="148" s="1"/>
  <c r="AF394" i="148" s="1"/>
  <c r="AF442" i="148" s="1"/>
  <c r="AF490" i="148" s="1"/>
  <c r="R41" i="152"/>
  <c r="O41" i="152"/>
  <c r="AF82" i="148" s="1"/>
  <c r="AF130" i="148" s="1"/>
  <c r="AF178" i="148" s="1"/>
  <c r="AF226" i="148" s="1"/>
  <c r="AF274" i="148" s="1"/>
  <c r="AF322" i="148" s="1"/>
  <c r="AF370" i="148" s="1"/>
  <c r="AF418" i="148" s="1"/>
  <c r="AF466" i="148" s="1"/>
  <c r="M7" i="152"/>
  <c r="R6" i="152"/>
  <c r="Q6" i="152"/>
  <c r="O6" i="152"/>
  <c r="BX68" i="152"/>
  <c r="BW68" i="152"/>
  <c r="BD69" i="152"/>
  <c r="BI68" i="152"/>
  <c r="BH68" i="152"/>
  <c r="BF68" i="152"/>
  <c r="AA70" i="152"/>
  <c r="AF69" i="152"/>
  <c r="AC69" i="152"/>
  <c r="M284" i="148" l="1"/>
  <c r="V236" i="148"/>
  <c r="AE236" i="148" s="1"/>
  <c r="AN236" i="148" s="1"/>
  <c r="AW236" i="148" s="1"/>
  <c r="BF236" i="148" s="1"/>
  <c r="BO236" i="148" s="1"/>
  <c r="M389" i="148"/>
  <c r="V341" i="148"/>
  <c r="AE341" i="148" s="1"/>
  <c r="AN341" i="148" s="1"/>
  <c r="AW341" i="148" s="1"/>
  <c r="BF341" i="148" s="1"/>
  <c r="BO341" i="148" s="1"/>
  <c r="V242" i="148"/>
  <c r="AE242" i="148" s="1"/>
  <c r="AN242" i="148" s="1"/>
  <c r="AW242" i="148" s="1"/>
  <c r="BF242" i="148" s="1"/>
  <c r="BO242" i="148" s="1"/>
  <c r="M290" i="148"/>
  <c r="M465" i="148"/>
  <c r="V465" i="148" s="1"/>
  <c r="AE465" i="148" s="1"/>
  <c r="AN465" i="148" s="1"/>
  <c r="AW465" i="148" s="1"/>
  <c r="BF465" i="148" s="1"/>
  <c r="BO465" i="148" s="1"/>
  <c r="V417" i="148"/>
  <c r="AE417" i="148" s="1"/>
  <c r="AN417" i="148" s="1"/>
  <c r="AW417" i="148" s="1"/>
  <c r="BF417" i="148" s="1"/>
  <c r="BO417" i="148" s="1"/>
  <c r="V244" i="148"/>
  <c r="AE244" i="148" s="1"/>
  <c r="AN244" i="148" s="1"/>
  <c r="AW244" i="148" s="1"/>
  <c r="BF244" i="148" s="1"/>
  <c r="BO244" i="148" s="1"/>
  <c r="M292" i="148"/>
  <c r="M394" i="148"/>
  <c r="V346" i="148"/>
  <c r="AE346" i="148" s="1"/>
  <c r="AN346" i="148" s="1"/>
  <c r="AW346" i="148" s="1"/>
  <c r="BF346" i="148" s="1"/>
  <c r="BO346" i="148" s="1"/>
  <c r="V287" i="148"/>
  <c r="AE287" i="148" s="1"/>
  <c r="AN287" i="148" s="1"/>
  <c r="AW287" i="148" s="1"/>
  <c r="BF287" i="148" s="1"/>
  <c r="BO287" i="148" s="1"/>
  <c r="M335" i="148"/>
  <c r="M414" i="148"/>
  <c r="V366" i="148"/>
  <c r="AE366" i="148" s="1"/>
  <c r="AN366" i="148" s="1"/>
  <c r="AW366" i="148" s="1"/>
  <c r="BF366" i="148" s="1"/>
  <c r="BO366" i="148" s="1"/>
  <c r="V213" i="148"/>
  <c r="AE213" i="148" s="1"/>
  <c r="AN213" i="148" s="1"/>
  <c r="AW213" i="148" s="1"/>
  <c r="BF213" i="148" s="1"/>
  <c r="BO213" i="148" s="1"/>
  <c r="M261" i="148"/>
  <c r="M296" i="148"/>
  <c r="V248" i="148"/>
  <c r="AE248" i="148" s="1"/>
  <c r="AN248" i="148" s="1"/>
  <c r="AW248" i="148" s="1"/>
  <c r="BF248" i="148" s="1"/>
  <c r="BO248" i="148" s="1"/>
  <c r="L83" i="148"/>
  <c r="U82" i="148"/>
  <c r="AD82" i="148" s="1"/>
  <c r="AM82" i="148" s="1"/>
  <c r="AV82" i="148" s="1"/>
  <c r="BE82" i="148" s="1"/>
  <c r="BN82" i="148" s="1"/>
  <c r="M343" i="148"/>
  <c r="V295" i="148"/>
  <c r="AE295" i="148" s="1"/>
  <c r="AN295" i="148" s="1"/>
  <c r="AW295" i="148" s="1"/>
  <c r="BF295" i="148" s="1"/>
  <c r="BO295" i="148" s="1"/>
  <c r="V411" i="148"/>
  <c r="AE411" i="148" s="1"/>
  <c r="AN411" i="148" s="1"/>
  <c r="AW411" i="148" s="1"/>
  <c r="BF411" i="148" s="1"/>
  <c r="BO411" i="148" s="1"/>
  <c r="M459" i="148"/>
  <c r="M378" i="148"/>
  <c r="V330" i="148"/>
  <c r="AE330" i="148" s="1"/>
  <c r="AN330" i="148" s="1"/>
  <c r="AW330" i="148" s="1"/>
  <c r="BF330" i="148" s="1"/>
  <c r="BO330" i="148" s="1"/>
  <c r="U370" i="148"/>
  <c r="AD370" i="148" s="1"/>
  <c r="AM370" i="148" s="1"/>
  <c r="AV370" i="148" s="1"/>
  <c r="BE370" i="148" s="1"/>
  <c r="BN370" i="148" s="1"/>
  <c r="L371" i="148"/>
  <c r="M320" i="148"/>
  <c r="V272" i="148"/>
  <c r="AE272" i="148" s="1"/>
  <c r="AN272" i="148" s="1"/>
  <c r="AW272" i="148" s="1"/>
  <c r="BF272" i="148" s="1"/>
  <c r="BO272" i="148" s="1"/>
  <c r="M322" i="148"/>
  <c r="V274" i="148"/>
  <c r="AE274" i="148" s="1"/>
  <c r="AN274" i="148" s="1"/>
  <c r="AW274" i="148" s="1"/>
  <c r="BF274" i="148" s="1"/>
  <c r="BO274" i="148" s="1"/>
  <c r="M355" i="148"/>
  <c r="V307" i="148"/>
  <c r="AE307" i="148" s="1"/>
  <c r="AN307" i="148" s="1"/>
  <c r="AW307" i="148" s="1"/>
  <c r="BF307" i="148" s="1"/>
  <c r="BO307" i="148" s="1"/>
  <c r="M229" i="148"/>
  <c r="V181" i="148"/>
  <c r="AE181" i="148" s="1"/>
  <c r="AN181" i="148" s="1"/>
  <c r="AW181" i="148" s="1"/>
  <c r="BF181" i="148" s="1"/>
  <c r="BO181" i="148" s="1"/>
  <c r="L322" i="148"/>
  <c r="U321" i="148"/>
  <c r="AD321" i="148" s="1"/>
  <c r="AM321" i="148" s="1"/>
  <c r="AV321" i="148" s="1"/>
  <c r="BE321" i="148" s="1"/>
  <c r="BN321" i="148" s="1"/>
  <c r="M376" i="148"/>
  <c r="V328" i="148"/>
  <c r="AE328" i="148" s="1"/>
  <c r="AN328" i="148" s="1"/>
  <c r="AW328" i="148" s="1"/>
  <c r="BF328" i="148" s="1"/>
  <c r="BO328" i="148" s="1"/>
  <c r="M396" i="148"/>
  <c r="V348" i="148"/>
  <c r="AE348" i="148" s="1"/>
  <c r="AN348" i="148" s="1"/>
  <c r="AW348" i="148" s="1"/>
  <c r="BF348" i="148" s="1"/>
  <c r="BO348" i="148" s="1"/>
  <c r="M265" i="148"/>
  <c r="V217" i="148"/>
  <c r="AE217" i="148" s="1"/>
  <c r="AN217" i="148" s="1"/>
  <c r="AW217" i="148" s="1"/>
  <c r="BF217" i="148" s="1"/>
  <c r="BO217" i="148" s="1"/>
  <c r="M314" i="148"/>
  <c r="V266" i="148"/>
  <c r="AE266" i="148" s="1"/>
  <c r="AN266" i="148" s="1"/>
  <c r="AW266" i="148" s="1"/>
  <c r="BF266" i="148" s="1"/>
  <c r="BO266" i="148" s="1"/>
  <c r="L418" i="148"/>
  <c r="U417" i="148"/>
  <c r="AD417" i="148" s="1"/>
  <c r="AM417" i="148" s="1"/>
  <c r="AV417" i="148" s="1"/>
  <c r="BE417" i="148" s="1"/>
  <c r="BN417" i="148" s="1"/>
  <c r="V302" i="148"/>
  <c r="AE302" i="148" s="1"/>
  <c r="AN302" i="148" s="1"/>
  <c r="AW302" i="148" s="1"/>
  <c r="BF302" i="148" s="1"/>
  <c r="BO302" i="148" s="1"/>
  <c r="M350" i="148"/>
  <c r="V243" i="148"/>
  <c r="AE243" i="148" s="1"/>
  <c r="AN243" i="148" s="1"/>
  <c r="AW243" i="148" s="1"/>
  <c r="BF243" i="148" s="1"/>
  <c r="BO243" i="148" s="1"/>
  <c r="M291" i="148"/>
  <c r="M471" i="148"/>
  <c r="V471" i="148" s="1"/>
  <c r="AE471" i="148" s="1"/>
  <c r="AN471" i="148" s="1"/>
  <c r="AW471" i="148" s="1"/>
  <c r="BF471" i="148" s="1"/>
  <c r="BO471" i="148" s="1"/>
  <c r="V423" i="148"/>
  <c r="AE423" i="148" s="1"/>
  <c r="AN423" i="148" s="1"/>
  <c r="AW423" i="148" s="1"/>
  <c r="BF423" i="148" s="1"/>
  <c r="BO423" i="148" s="1"/>
  <c r="V207" i="148"/>
  <c r="AE207" i="148" s="1"/>
  <c r="AN207" i="148" s="1"/>
  <c r="AW207" i="148" s="1"/>
  <c r="BF207" i="148" s="1"/>
  <c r="BO207" i="148" s="1"/>
  <c r="M255" i="148"/>
  <c r="V422" i="148"/>
  <c r="AE422" i="148" s="1"/>
  <c r="AN422" i="148" s="1"/>
  <c r="AW422" i="148" s="1"/>
  <c r="BF422" i="148" s="1"/>
  <c r="BO422" i="148" s="1"/>
  <c r="M470" i="148"/>
  <c r="V470" i="148" s="1"/>
  <c r="AE470" i="148" s="1"/>
  <c r="AN470" i="148" s="1"/>
  <c r="AW470" i="148" s="1"/>
  <c r="BF470" i="148" s="1"/>
  <c r="BO470" i="148" s="1"/>
  <c r="M331" i="148"/>
  <c r="V283" i="148"/>
  <c r="AE283" i="148" s="1"/>
  <c r="AN283" i="148" s="1"/>
  <c r="AW283" i="148" s="1"/>
  <c r="BF283" i="148" s="1"/>
  <c r="BO283" i="148" s="1"/>
  <c r="V412" i="148"/>
  <c r="AE412" i="148" s="1"/>
  <c r="AN412" i="148" s="1"/>
  <c r="AW412" i="148" s="1"/>
  <c r="BF412" i="148" s="1"/>
  <c r="BO412" i="148" s="1"/>
  <c r="M460" i="148"/>
  <c r="V201" i="148"/>
  <c r="AE201" i="148" s="1"/>
  <c r="AN201" i="148" s="1"/>
  <c r="AW201" i="148" s="1"/>
  <c r="BF201" i="148" s="1"/>
  <c r="BO201" i="148" s="1"/>
  <c r="M249" i="148"/>
  <c r="L230" i="148"/>
  <c r="U229" i="148"/>
  <c r="AD229" i="148" s="1"/>
  <c r="AM229" i="148" s="1"/>
  <c r="AV229" i="148" s="1"/>
  <c r="BE229" i="148" s="1"/>
  <c r="BN229" i="148" s="1"/>
  <c r="L274" i="148"/>
  <c r="U273" i="148"/>
  <c r="AD273" i="148" s="1"/>
  <c r="AM273" i="148" s="1"/>
  <c r="AV273" i="148" s="1"/>
  <c r="BE273" i="148" s="1"/>
  <c r="BN273" i="148" s="1"/>
  <c r="V329" i="148"/>
  <c r="AE329" i="148" s="1"/>
  <c r="AN329" i="148" s="1"/>
  <c r="AW329" i="148" s="1"/>
  <c r="BF329" i="148" s="1"/>
  <c r="BO329" i="148" s="1"/>
  <c r="M377" i="148"/>
  <c r="V210" i="148"/>
  <c r="AE210" i="148" s="1"/>
  <c r="AN210" i="148" s="1"/>
  <c r="AW210" i="148" s="1"/>
  <c r="BF210" i="148" s="1"/>
  <c r="BO210" i="148" s="1"/>
  <c r="M258" i="148"/>
  <c r="M257" i="148"/>
  <c r="V209" i="148"/>
  <c r="AE209" i="148" s="1"/>
  <c r="AN209" i="148" s="1"/>
  <c r="AW209" i="148" s="1"/>
  <c r="BF209" i="148" s="1"/>
  <c r="BO209" i="148" s="1"/>
  <c r="L467" i="148"/>
  <c r="U466" i="148"/>
  <c r="AD466" i="148" s="1"/>
  <c r="AM466" i="148" s="1"/>
  <c r="AV466" i="148" s="1"/>
  <c r="BE466" i="148" s="1"/>
  <c r="BN466" i="148" s="1"/>
  <c r="V214" i="148"/>
  <c r="AE214" i="148" s="1"/>
  <c r="AN214" i="148" s="1"/>
  <c r="AW214" i="148" s="1"/>
  <c r="BF214" i="148" s="1"/>
  <c r="BO214" i="148" s="1"/>
  <c r="M262" i="148"/>
  <c r="V253" i="148"/>
  <c r="AE253" i="148" s="1"/>
  <c r="AN253" i="148" s="1"/>
  <c r="AW253" i="148" s="1"/>
  <c r="BF253" i="148" s="1"/>
  <c r="BO253" i="148" s="1"/>
  <c r="M301" i="148"/>
  <c r="V208" i="148"/>
  <c r="AE208" i="148" s="1"/>
  <c r="AN208" i="148" s="1"/>
  <c r="AW208" i="148" s="1"/>
  <c r="BF208" i="148" s="1"/>
  <c r="BO208" i="148" s="1"/>
  <c r="M256" i="148"/>
  <c r="V190" i="148"/>
  <c r="AE190" i="148" s="1"/>
  <c r="AN190" i="148" s="1"/>
  <c r="AW190" i="148" s="1"/>
  <c r="BF190" i="148" s="1"/>
  <c r="BO190" i="148" s="1"/>
  <c r="M238" i="148"/>
  <c r="V189" i="148"/>
  <c r="AE189" i="148" s="1"/>
  <c r="AN189" i="148" s="1"/>
  <c r="AW189" i="148" s="1"/>
  <c r="BF189" i="148" s="1"/>
  <c r="BO189" i="148" s="1"/>
  <c r="M237" i="148"/>
  <c r="L35" i="148"/>
  <c r="U34" i="148"/>
  <c r="AD34" i="148" s="1"/>
  <c r="AM34" i="148" s="1"/>
  <c r="AV34" i="148" s="1"/>
  <c r="BE34" i="148" s="1"/>
  <c r="BN34" i="148" s="1"/>
  <c r="V311" i="148"/>
  <c r="AE311" i="148" s="1"/>
  <c r="AN311" i="148" s="1"/>
  <c r="AW311" i="148" s="1"/>
  <c r="BF311" i="148" s="1"/>
  <c r="BO311" i="148" s="1"/>
  <c r="M359" i="148"/>
  <c r="M347" i="148"/>
  <c r="V299" i="148"/>
  <c r="AE299" i="148" s="1"/>
  <c r="AN299" i="148" s="1"/>
  <c r="AW299" i="148" s="1"/>
  <c r="BF299" i="148" s="1"/>
  <c r="BO299" i="148" s="1"/>
  <c r="M319" i="148"/>
  <c r="V271" i="148"/>
  <c r="AE271" i="148" s="1"/>
  <c r="AN271" i="148" s="1"/>
  <c r="AW271" i="148" s="1"/>
  <c r="BF271" i="148" s="1"/>
  <c r="BO271" i="148" s="1"/>
  <c r="V312" i="148"/>
  <c r="AE312" i="148" s="1"/>
  <c r="AN312" i="148" s="1"/>
  <c r="AW312" i="148" s="1"/>
  <c r="BF312" i="148" s="1"/>
  <c r="BO312" i="148" s="1"/>
  <c r="M360" i="148"/>
  <c r="M276" i="148"/>
  <c r="V228" i="148"/>
  <c r="AE228" i="148" s="1"/>
  <c r="AN228" i="148" s="1"/>
  <c r="AW228" i="148" s="1"/>
  <c r="BF228" i="148" s="1"/>
  <c r="BO228" i="148" s="1"/>
  <c r="U129" i="148"/>
  <c r="AD129" i="148" s="1"/>
  <c r="AM129" i="148" s="1"/>
  <c r="AV129" i="148" s="1"/>
  <c r="BE129" i="148" s="1"/>
  <c r="BN129" i="148" s="1"/>
  <c r="M342" i="148"/>
  <c r="V294" i="148"/>
  <c r="AE294" i="148" s="1"/>
  <c r="AN294" i="148" s="1"/>
  <c r="AW294" i="148" s="1"/>
  <c r="BF294" i="148" s="1"/>
  <c r="BO294" i="148" s="1"/>
  <c r="M467" i="148"/>
  <c r="V467" i="148" s="1"/>
  <c r="AE467" i="148" s="1"/>
  <c r="AN467" i="148" s="1"/>
  <c r="AW467" i="148" s="1"/>
  <c r="BF467" i="148" s="1"/>
  <c r="BO467" i="148" s="1"/>
  <c r="V419" i="148"/>
  <c r="AE419" i="148" s="1"/>
  <c r="AN419" i="148" s="1"/>
  <c r="AW419" i="148" s="1"/>
  <c r="BF419" i="148" s="1"/>
  <c r="BO419" i="148" s="1"/>
  <c r="V221" i="148"/>
  <c r="AE221" i="148" s="1"/>
  <c r="AN221" i="148" s="1"/>
  <c r="AW221" i="148" s="1"/>
  <c r="BF221" i="148" s="1"/>
  <c r="BO221" i="148" s="1"/>
  <c r="M269" i="148"/>
  <c r="V241" i="148"/>
  <c r="AE241" i="148" s="1"/>
  <c r="AN241" i="148" s="1"/>
  <c r="AW241" i="148" s="1"/>
  <c r="BF241" i="148" s="1"/>
  <c r="BO241" i="148" s="1"/>
  <c r="M289" i="148"/>
  <c r="V240" i="148"/>
  <c r="AE240" i="148" s="1"/>
  <c r="AN240" i="148" s="1"/>
  <c r="AW240" i="148" s="1"/>
  <c r="BF240" i="148" s="1"/>
  <c r="BO240" i="148" s="1"/>
  <c r="M288" i="148"/>
  <c r="L178" i="148"/>
  <c r="U177" i="148"/>
  <c r="AD177" i="148" s="1"/>
  <c r="AM177" i="148" s="1"/>
  <c r="AV177" i="148" s="1"/>
  <c r="BE177" i="148" s="1"/>
  <c r="BN177" i="148" s="1"/>
  <c r="U131" i="148"/>
  <c r="AD131" i="148" s="1"/>
  <c r="AM131" i="148" s="1"/>
  <c r="AV131" i="148" s="1"/>
  <c r="BE131" i="148" s="1"/>
  <c r="BN131" i="148" s="1"/>
  <c r="L132" i="148"/>
  <c r="AD69" i="152"/>
  <c r="W104" i="148"/>
  <c r="W152" i="148" s="1"/>
  <c r="W200" i="148" s="1"/>
  <c r="W248" i="148" s="1"/>
  <c r="W296" i="148" s="1"/>
  <c r="W344" i="148" s="1"/>
  <c r="W392" i="148" s="1"/>
  <c r="W440" i="148" s="1"/>
  <c r="W488" i="148" s="1"/>
  <c r="X6" i="152"/>
  <c r="BG56" i="148" s="1"/>
  <c r="Y6" i="152"/>
  <c r="Z6" i="152"/>
  <c r="BI69" i="152"/>
  <c r="BD70" i="152"/>
  <c r="BF69" i="152"/>
  <c r="BH69" i="152"/>
  <c r="BG69" i="152"/>
  <c r="AX128" i="148"/>
  <c r="BP80" i="148"/>
  <c r="R7" i="152"/>
  <c r="P7" i="152"/>
  <c r="O7" i="152"/>
  <c r="M8" i="152"/>
  <c r="Q7" i="152"/>
  <c r="P42" i="152"/>
  <c r="AF107" i="148" s="1"/>
  <c r="AF155" i="148" s="1"/>
  <c r="AF203" i="148" s="1"/>
  <c r="AF251" i="148" s="1"/>
  <c r="AF299" i="148" s="1"/>
  <c r="AF347" i="148" s="1"/>
  <c r="AF395" i="148" s="1"/>
  <c r="AF443" i="148" s="1"/>
  <c r="AF491" i="148" s="1"/>
  <c r="M43" i="152"/>
  <c r="R42" i="152"/>
  <c r="Q42" i="152"/>
  <c r="O42" i="152"/>
  <c r="AF83" i="148" s="1"/>
  <c r="AF131" i="148" s="1"/>
  <c r="AF179" i="148" s="1"/>
  <c r="AF227" i="148" s="1"/>
  <c r="AF275" i="148" s="1"/>
  <c r="AF323" i="148" s="1"/>
  <c r="AF371" i="148" s="1"/>
  <c r="AF419" i="148" s="1"/>
  <c r="AF467" i="148" s="1"/>
  <c r="BW70" i="152"/>
  <c r="BV70" i="152"/>
  <c r="BU70" i="152"/>
  <c r="BX70" i="152"/>
  <c r="BS71" i="152"/>
  <c r="M131" i="152"/>
  <c r="R130" i="152"/>
  <c r="Q130" i="152"/>
  <c r="P130" i="152"/>
  <c r="O130" i="152"/>
  <c r="P100" i="152"/>
  <c r="AX105" i="148" s="1"/>
  <c r="M101" i="152"/>
  <c r="R100" i="152"/>
  <c r="Q100" i="152"/>
  <c r="O100" i="152"/>
  <c r="AX81" i="148" s="1"/>
  <c r="W6" i="152"/>
  <c r="N80" i="148"/>
  <c r="AX152" i="148"/>
  <c r="BP104" i="148"/>
  <c r="AE70" i="152"/>
  <c r="AC70" i="152"/>
  <c r="AF70" i="152"/>
  <c r="AD70" i="152"/>
  <c r="AA71" i="152"/>
  <c r="AO70" i="152"/>
  <c r="AT69" i="152"/>
  <c r="R69" i="152" s="1"/>
  <c r="AR69" i="152"/>
  <c r="P69" i="152" s="1"/>
  <c r="W105" i="148" s="1"/>
  <c r="W153" i="148" s="1"/>
  <c r="W201" i="148" s="1"/>
  <c r="W249" i="148" s="1"/>
  <c r="W297" i="148" s="1"/>
  <c r="W345" i="148" s="1"/>
  <c r="W393" i="148" s="1"/>
  <c r="W441" i="148" s="1"/>
  <c r="W489" i="148" s="1"/>
  <c r="AQ69" i="152"/>
  <c r="O69" i="152" s="1"/>
  <c r="W81" i="148" s="1"/>
  <c r="W129" i="148" s="1"/>
  <c r="W177" i="148" s="1"/>
  <c r="W225" i="148" s="1"/>
  <c r="W273" i="148" s="1"/>
  <c r="W321" i="148" s="1"/>
  <c r="W369" i="148" s="1"/>
  <c r="W417" i="148" s="1"/>
  <c r="W465" i="148" s="1"/>
  <c r="AS69" i="152"/>
  <c r="Q69" i="152" s="1"/>
  <c r="V262" i="148" l="1"/>
  <c r="AE262" i="148" s="1"/>
  <c r="AN262" i="148" s="1"/>
  <c r="AW262" i="148" s="1"/>
  <c r="BF262" i="148" s="1"/>
  <c r="BO262" i="148" s="1"/>
  <c r="M310" i="148"/>
  <c r="M344" i="148"/>
  <c r="V296" i="148"/>
  <c r="AE296" i="148" s="1"/>
  <c r="AN296" i="148" s="1"/>
  <c r="AW296" i="148" s="1"/>
  <c r="BF296" i="148" s="1"/>
  <c r="BO296" i="148" s="1"/>
  <c r="N128" i="148"/>
  <c r="N176" i="148" s="1"/>
  <c r="N224" i="148" s="1"/>
  <c r="N272" i="148" s="1"/>
  <c r="N320" i="148" s="1"/>
  <c r="N368" i="148" s="1"/>
  <c r="N416" i="148" s="1"/>
  <c r="N464" i="148" s="1"/>
  <c r="M339" i="148"/>
  <c r="V291" i="148"/>
  <c r="AE291" i="148" s="1"/>
  <c r="AN291" i="148" s="1"/>
  <c r="AW291" i="148" s="1"/>
  <c r="BF291" i="148" s="1"/>
  <c r="BO291" i="148" s="1"/>
  <c r="V350" i="148"/>
  <c r="AE350" i="148" s="1"/>
  <c r="AN350" i="148" s="1"/>
  <c r="AW350" i="148" s="1"/>
  <c r="BF350" i="148" s="1"/>
  <c r="BO350" i="148" s="1"/>
  <c r="M398" i="148"/>
  <c r="M368" i="148"/>
  <c r="V320" i="148"/>
  <c r="AE320" i="148" s="1"/>
  <c r="AN320" i="148" s="1"/>
  <c r="AW320" i="148" s="1"/>
  <c r="BF320" i="148" s="1"/>
  <c r="BO320" i="148" s="1"/>
  <c r="V394" i="148"/>
  <c r="AE394" i="148" s="1"/>
  <c r="AN394" i="148" s="1"/>
  <c r="AW394" i="148" s="1"/>
  <c r="BF394" i="148" s="1"/>
  <c r="BO394" i="148" s="1"/>
  <c r="M442" i="148"/>
  <c r="L372" i="148"/>
  <c r="U371" i="148"/>
  <c r="AD371" i="148" s="1"/>
  <c r="AM371" i="148" s="1"/>
  <c r="AV371" i="148" s="1"/>
  <c r="BE371" i="148" s="1"/>
  <c r="BN371" i="148" s="1"/>
  <c r="V292" i="148"/>
  <c r="AE292" i="148" s="1"/>
  <c r="AN292" i="148" s="1"/>
  <c r="AW292" i="148" s="1"/>
  <c r="BF292" i="148" s="1"/>
  <c r="BO292" i="148" s="1"/>
  <c r="M340" i="148"/>
  <c r="U322" i="148"/>
  <c r="AD322" i="148" s="1"/>
  <c r="AM322" i="148" s="1"/>
  <c r="AV322" i="148" s="1"/>
  <c r="BE322" i="148" s="1"/>
  <c r="BN322" i="148" s="1"/>
  <c r="L323" i="148"/>
  <c r="U467" i="148"/>
  <c r="AD467" i="148" s="1"/>
  <c r="AM467" i="148" s="1"/>
  <c r="AV467" i="148" s="1"/>
  <c r="BE467" i="148" s="1"/>
  <c r="BN467" i="148" s="1"/>
  <c r="L468" i="148"/>
  <c r="M395" i="148"/>
  <c r="V347" i="148"/>
  <c r="AE347" i="148" s="1"/>
  <c r="AN347" i="148" s="1"/>
  <c r="AW347" i="148" s="1"/>
  <c r="BF347" i="148" s="1"/>
  <c r="BO347" i="148" s="1"/>
  <c r="V289" i="148"/>
  <c r="AE289" i="148" s="1"/>
  <c r="AN289" i="148" s="1"/>
  <c r="AW289" i="148" s="1"/>
  <c r="BF289" i="148" s="1"/>
  <c r="BO289" i="148" s="1"/>
  <c r="M337" i="148"/>
  <c r="U35" i="148"/>
  <c r="AD35" i="148" s="1"/>
  <c r="AM35" i="148" s="1"/>
  <c r="AV35" i="148" s="1"/>
  <c r="BE35" i="148" s="1"/>
  <c r="BN35" i="148" s="1"/>
  <c r="L36" i="148"/>
  <c r="L275" i="148"/>
  <c r="U274" i="148"/>
  <c r="AD274" i="148" s="1"/>
  <c r="AM274" i="148" s="1"/>
  <c r="AV274" i="148" s="1"/>
  <c r="BE274" i="148" s="1"/>
  <c r="BN274" i="148" s="1"/>
  <c r="L419" i="148"/>
  <c r="U418" i="148"/>
  <c r="AD418" i="148" s="1"/>
  <c r="AM418" i="148" s="1"/>
  <c r="AV418" i="148" s="1"/>
  <c r="BE418" i="148" s="1"/>
  <c r="BN418" i="148" s="1"/>
  <c r="M403" i="148"/>
  <c r="V355" i="148"/>
  <c r="AE355" i="148" s="1"/>
  <c r="AN355" i="148" s="1"/>
  <c r="AW355" i="148" s="1"/>
  <c r="BF355" i="148" s="1"/>
  <c r="BO355" i="148" s="1"/>
  <c r="V359" i="148"/>
  <c r="AE359" i="148" s="1"/>
  <c r="AN359" i="148" s="1"/>
  <c r="AW359" i="148" s="1"/>
  <c r="BF359" i="148" s="1"/>
  <c r="BO359" i="148" s="1"/>
  <c r="M407" i="148"/>
  <c r="M317" i="148"/>
  <c r="V269" i="148"/>
  <c r="AE269" i="148" s="1"/>
  <c r="AN269" i="148" s="1"/>
  <c r="AW269" i="148" s="1"/>
  <c r="BF269" i="148" s="1"/>
  <c r="BO269" i="148" s="1"/>
  <c r="L231" i="148"/>
  <c r="U230" i="148"/>
  <c r="AD230" i="148" s="1"/>
  <c r="AM230" i="148" s="1"/>
  <c r="AV230" i="148" s="1"/>
  <c r="BE230" i="148" s="1"/>
  <c r="BN230" i="148" s="1"/>
  <c r="M362" i="148"/>
  <c r="V314" i="148"/>
  <c r="AE314" i="148" s="1"/>
  <c r="AN314" i="148" s="1"/>
  <c r="AW314" i="148" s="1"/>
  <c r="BF314" i="148" s="1"/>
  <c r="BO314" i="148" s="1"/>
  <c r="M426" i="148"/>
  <c r="V378" i="148"/>
  <c r="AE378" i="148" s="1"/>
  <c r="AN378" i="148" s="1"/>
  <c r="AW378" i="148" s="1"/>
  <c r="BF378" i="148" s="1"/>
  <c r="BO378" i="148" s="1"/>
  <c r="V255" i="148"/>
  <c r="AE255" i="148" s="1"/>
  <c r="AN255" i="148" s="1"/>
  <c r="AW255" i="148" s="1"/>
  <c r="BF255" i="148" s="1"/>
  <c r="BO255" i="148" s="1"/>
  <c r="M303" i="148"/>
  <c r="M367" i="148"/>
  <c r="V319" i="148"/>
  <c r="AE319" i="148" s="1"/>
  <c r="AN319" i="148" s="1"/>
  <c r="AW319" i="148" s="1"/>
  <c r="BF319" i="148" s="1"/>
  <c r="BO319" i="148" s="1"/>
  <c r="V238" i="148"/>
  <c r="AE238" i="148" s="1"/>
  <c r="AN238" i="148" s="1"/>
  <c r="AW238" i="148" s="1"/>
  <c r="BF238" i="148" s="1"/>
  <c r="BO238" i="148" s="1"/>
  <c r="M286" i="148"/>
  <c r="M297" i="148"/>
  <c r="V249" i="148"/>
  <c r="AE249" i="148" s="1"/>
  <c r="AN249" i="148" s="1"/>
  <c r="AW249" i="148" s="1"/>
  <c r="BF249" i="148" s="1"/>
  <c r="BO249" i="148" s="1"/>
  <c r="M507" i="148"/>
  <c r="V507" i="148" s="1"/>
  <c r="AE507" i="148" s="1"/>
  <c r="AN507" i="148" s="1"/>
  <c r="AW507" i="148" s="1"/>
  <c r="BF507" i="148" s="1"/>
  <c r="BO507" i="148" s="1"/>
  <c r="V459" i="148"/>
  <c r="AE459" i="148" s="1"/>
  <c r="AN459" i="148" s="1"/>
  <c r="AW459" i="148" s="1"/>
  <c r="BF459" i="148" s="1"/>
  <c r="BO459" i="148" s="1"/>
  <c r="V290" i="148"/>
  <c r="AE290" i="148" s="1"/>
  <c r="AN290" i="148" s="1"/>
  <c r="AW290" i="148" s="1"/>
  <c r="BF290" i="148" s="1"/>
  <c r="BO290" i="148" s="1"/>
  <c r="M338" i="148"/>
  <c r="M277" i="148"/>
  <c r="V229" i="148"/>
  <c r="AE229" i="148" s="1"/>
  <c r="AN229" i="148" s="1"/>
  <c r="AW229" i="148" s="1"/>
  <c r="BF229" i="148" s="1"/>
  <c r="BO229" i="148" s="1"/>
  <c r="V237" i="148"/>
  <c r="AE237" i="148" s="1"/>
  <c r="AN237" i="148" s="1"/>
  <c r="AW237" i="148" s="1"/>
  <c r="BF237" i="148" s="1"/>
  <c r="BO237" i="148" s="1"/>
  <c r="M285" i="148"/>
  <c r="M313" i="148"/>
  <c r="V265" i="148"/>
  <c r="AE265" i="148" s="1"/>
  <c r="AN265" i="148" s="1"/>
  <c r="AW265" i="148" s="1"/>
  <c r="BF265" i="148" s="1"/>
  <c r="BO265" i="148" s="1"/>
  <c r="M336" i="148"/>
  <c r="V288" i="148"/>
  <c r="AE288" i="148" s="1"/>
  <c r="AN288" i="148" s="1"/>
  <c r="AW288" i="148" s="1"/>
  <c r="BF288" i="148" s="1"/>
  <c r="BO288" i="148" s="1"/>
  <c r="V396" i="148"/>
  <c r="AE396" i="148" s="1"/>
  <c r="AN396" i="148" s="1"/>
  <c r="AW396" i="148" s="1"/>
  <c r="BF396" i="148" s="1"/>
  <c r="BO396" i="148" s="1"/>
  <c r="M444" i="148"/>
  <c r="M391" i="148"/>
  <c r="V343" i="148"/>
  <c r="AE343" i="148" s="1"/>
  <c r="AN343" i="148" s="1"/>
  <c r="AW343" i="148" s="1"/>
  <c r="BF343" i="148" s="1"/>
  <c r="BO343" i="148" s="1"/>
  <c r="V389" i="148"/>
  <c r="AE389" i="148" s="1"/>
  <c r="AN389" i="148" s="1"/>
  <c r="AW389" i="148" s="1"/>
  <c r="BF389" i="148" s="1"/>
  <c r="BO389" i="148" s="1"/>
  <c r="M437" i="148"/>
  <c r="V257" i="148"/>
  <c r="AE257" i="148" s="1"/>
  <c r="AN257" i="148" s="1"/>
  <c r="AW257" i="148" s="1"/>
  <c r="BF257" i="148" s="1"/>
  <c r="BO257" i="148" s="1"/>
  <c r="M305" i="148"/>
  <c r="L179" i="148"/>
  <c r="U178" i="148"/>
  <c r="AD178" i="148" s="1"/>
  <c r="AM178" i="148" s="1"/>
  <c r="AV178" i="148" s="1"/>
  <c r="BE178" i="148" s="1"/>
  <c r="BN178" i="148" s="1"/>
  <c r="AO104" i="148"/>
  <c r="M324" i="148"/>
  <c r="V276" i="148"/>
  <c r="AE276" i="148" s="1"/>
  <c r="AN276" i="148" s="1"/>
  <c r="AW276" i="148" s="1"/>
  <c r="BF276" i="148" s="1"/>
  <c r="BO276" i="148" s="1"/>
  <c r="V360" i="148"/>
  <c r="AE360" i="148" s="1"/>
  <c r="AN360" i="148" s="1"/>
  <c r="AW360" i="148" s="1"/>
  <c r="BF360" i="148" s="1"/>
  <c r="BO360" i="148" s="1"/>
  <c r="M408" i="148"/>
  <c r="V261" i="148"/>
  <c r="AE261" i="148" s="1"/>
  <c r="AN261" i="148" s="1"/>
  <c r="AW261" i="148" s="1"/>
  <c r="BF261" i="148" s="1"/>
  <c r="BO261" i="148" s="1"/>
  <c r="M309" i="148"/>
  <c r="M462" i="148"/>
  <c r="V414" i="148"/>
  <c r="AE414" i="148" s="1"/>
  <c r="AN414" i="148" s="1"/>
  <c r="AW414" i="148" s="1"/>
  <c r="BF414" i="148" s="1"/>
  <c r="BO414" i="148" s="1"/>
  <c r="V258" i="148"/>
  <c r="AE258" i="148" s="1"/>
  <c r="AN258" i="148" s="1"/>
  <c r="AW258" i="148" s="1"/>
  <c r="BF258" i="148" s="1"/>
  <c r="BO258" i="148" s="1"/>
  <c r="M306" i="148"/>
  <c r="V335" i="148"/>
  <c r="AE335" i="148" s="1"/>
  <c r="AN335" i="148" s="1"/>
  <c r="AW335" i="148" s="1"/>
  <c r="BF335" i="148" s="1"/>
  <c r="BO335" i="148" s="1"/>
  <c r="M383" i="148"/>
  <c r="M370" i="148"/>
  <c r="V322" i="148"/>
  <c r="AE322" i="148" s="1"/>
  <c r="AN322" i="148" s="1"/>
  <c r="AW322" i="148" s="1"/>
  <c r="BF322" i="148" s="1"/>
  <c r="BO322" i="148" s="1"/>
  <c r="M425" i="148"/>
  <c r="V377" i="148"/>
  <c r="AE377" i="148" s="1"/>
  <c r="AN377" i="148" s="1"/>
  <c r="AW377" i="148" s="1"/>
  <c r="BF377" i="148" s="1"/>
  <c r="BO377" i="148" s="1"/>
  <c r="M304" i="148"/>
  <c r="V256" i="148"/>
  <c r="AE256" i="148" s="1"/>
  <c r="AN256" i="148" s="1"/>
  <c r="AW256" i="148" s="1"/>
  <c r="BF256" i="148" s="1"/>
  <c r="BO256" i="148" s="1"/>
  <c r="M508" i="148"/>
  <c r="V508" i="148" s="1"/>
  <c r="AE508" i="148" s="1"/>
  <c r="AN508" i="148" s="1"/>
  <c r="AW508" i="148" s="1"/>
  <c r="BF508" i="148" s="1"/>
  <c r="BO508" i="148" s="1"/>
  <c r="V460" i="148"/>
  <c r="AE460" i="148" s="1"/>
  <c r="AN460" i="148" s="1"/>
  <c r="AW460" i="148" s="1"/>
  <c r="BF460" i="148" s="1"/>
  <c r="BO460" i="148" s="1"/>
  <c r="M390" i="148"/>
  <c r="V342" i="148"/>
  <c r="AE342" i="148" s="1"/>
  <c r="AN342" i="148" s="1"/>
  <c r="AW342" i="148" s="1"/>
  <c r="BF342" i="148" s="1"/>
  <c r="BO342" i="148" s="1"/>
  <c r="V301" i="148"/>
  <c r="AE301" i="148" s="1"/>
  <c r="AN301" i="148" s="1"/>
  <c r="AW301" i="148" s="1"/>
  <c r="BF301" i="148" s="1"/>
  <c r="BO301" i="148" s="1"/>
  <c r="M349" i="148"/>
  <c r="M379" i="148"/>
  <c r="V331" i="148"/>
  <c r="AE331" i="148" s="1"/>
  <c r="AN331" i="148" s="1"/>
  <c r="AW331" i="148" s="1"/>
  <c r="BF331" i="148" s="1"/>
  <c r="BO331" i="148" s="1"/>
  <c r="V376" i="148"/>
  <c r="AE376" i="148" s="1"/>
  <c r="AN376" i="148" s="1"/>
  <c r="AW376" i="148" s="1"/>
  <c r="BF376" i="148" s="1"/>
  <c r="BO376" i="148" s="1"/>
  <c r="M424" i="148"/>
  <c r="L84" i="148"/>
  <c r="U83" i="148"/>
  <c r="AD83" i="148" s="1"/>
  <c r="AM83" i="148" s="1"/>
  <c r="AV83" i="148" s="1"/>
  <c r="BE83" i="148" s="1"/>
  <c r="BN83" i="148" s="1"/>
  <c r="M332" i="148"/>
  <c r="V284" i="148"/>
  <c r="AE284" i="148" s="1"/>
  <c r="AN284" i="148" s="1"/>
  <c r="AW284" i="148" s="1"/>
  <c r="BF284" i="148" s="1"/>
  <c r="BO284" i="148" s="1"/>
  <c r="L133" i="148"/>
  <c r="U132" i="148"/>
  <c r="AD132" i="148" s="1"/>
  <c r="AM132" i="148" s="1"/>
  <c r="AV132" i="148" s="1"/>
  <c r="BE132" i="148" s="1"/>
  <c r="BN132" i="148" s="1"/>
  <c r="Y7" i="152"/>
  <c r="AD71" i="152"/>
  <c r="AC71" i="152"/>
  <c r="AF71" i="152"/>
  <c r="AE71" i="152"/>
  <c r="AA72" i="152"/>
  <c r="AX153" i="148"/>
  <c r="BP105" i="148"/>
  <c r="P43" i="152"/>
  <c r="AF108" i="148" s="1"/>
  <c r="AF156" i="148" s="1"/>
  <c r="AF204" i="148" s="1"/>
  <c r="AF252" i="148" s="1"/>
  <c r="AF300" i="148" s="1"/>
  <c r="AF348" i="148" s="1"/>
  <c r="AF396" i="148" s="1"/>
  <c r="AF444" i="148" s="1"/>
  <c r="AF492" i="148" s="1"/>
  <c r="Q43" i="152"/>
  <c r="O43" i="152"/>
  <c r="AF84" i="148" s="1"/>
  <c r="AF132" i="148" s="1"/>
  <c r="AF180" i="148" s="1"/>
  <c r="AF228" i="148" s="1"/>
  <c r="AF276" i="148" s="1"/>
  <c r="AF324" i="148" s="1"/>
  <c r="AF372" i="148" s="1"/>
  <c r="AF420" i="148" s="1"/>
  <c r="AF468" i="148" s="1"/>
  <c r="R43" i="152"/>
  <c r="M44" i="152"/>
  <c r="W7" i="152"/>
  <c r="N81" i="148"/>
  <c r="O70" i="152"/>
  <c r="W82" i="148" s="1"/>
  <c r="W130" i="148" s="1"/>
  <c r="W178" i="148" s="1"/>
  <c r="W226" i="148" s="1"/>
  <c r="W274" i="148" s="1"/>
  <c r="W322" i="148" s="1"/>
  <c r="W370" i="148" s="1"/>
  <c r="W418" i="148" s="1"/>
  <c r="W466" i="148" s="1"/>
  <c r="AX200" i="148"/>
  <c r="BP152" i="148"/>
  <c r="BS72" i="152"/>
  <c r="BX71" i="152"/>
  <c r="BV71" i="152"/>
  <c r="BU71" i="152"/>
  <c r="BW71" i="152"/>
  <c r="BI70" i="152"/>
  <c r="BH70" i="152"/>
  <c r="BG70" i="152"/>
  <c r="BF70" i="152"/>
  <c r="BD71" i="152"/>
  <c r="X7" i="152"/>
  <c r="N201" i="148"/>
  <c r="N249" i="148" s="1"/>
  <c r="N297" i="148" s="1"/>
  <c r="N345" i="148" s="1"/>
  <c r="N393" i="148" s="1"/>
  <c r="N441" i="148" s="1"/>
  <c r="N489" i="148" s="1"/>
  <c r="P70" i="152"/>
  <c r="W106" i="148" s="1"/>
  <c r="W154" i="148" s="1"/>
  <c r="W202" i="148" s="1"/>
  <c r="W250" i="148" s="1"/>
  <c r="W298" i="148" s="1"/>
  <c r="W346" i="148" s="1"/>
  <c r="W394" i="148" s="1"/>
  <c r="W442" i="148" s="1"/>
  <c r="W490" i="148" s="1"/>
  <c r="M102" i="152"/>
  <c r="R101" i="152"/>
  <c r="Q101" i="152"/>
  <c r="P101" i="152"/>
  <c r="AX106" i="148" s="1"/>
  <c r="O101" i="152"/>
  <c r="AX82" i="148" s="1"/>
  <c r="Z7" i="152"/>
  <c r="AX176" i="148"/>
  <c r="BP128" i="148"/>
  <c r="AQ70" i="152"/>
  <c r="AR70" i="152"/>
  <c r="AO71" i="152"/>
  <c r="AS70" i="152"/>
  <c r="Q70" i="152" s="1"/>
  <c r="AT70" i="152"/>
  <c r="R70" i="152" s="1"/>
  <c r="M132" i="152"/>
  <c r="P131" i="152"/>
  <c r="O131" i="152"/>
  <c r="R131" i="152"/>
  <c r="Q131" i="152"/>
  <c r="AO152" i="148"/>
  <c r="BG104" i="148"/>
  <c r="AO80" i="148"/>
  <c r="BG32" i="148"/>
  <c r="AX129" i="148"/>
  <c r="BP81" i="148"/>
  <c r="M9" i="152"/>
  <c r="P8" i="152"/>
  <c r="Q8" i="152"/>
  <c r="O8" i="152"/>
  <c r="R8" i="152"/>
  <c r="V408" i="148" l="1"/>
  <c r="AE408" i="148" s="1"/>
  <c r="AN408" i="148" s="1"/>
  <c r="AW408" i="148" s="1"/>
  <c r="BF408" i="148" s="1"/>
  <c r="BO408" i="148" s="1"/>
  <c r="M456" i="148"/>
  <c r="V277" i="148"/>
  <c r="AE277" i="148" s="1"/>
  <c r="AN277" i="148" s="1"/>
  <c r="AW277" i="148" s="1"/>
  <c r="BF277" i="148" s="1"/>
  <c r="BO277" i="148" s="1"/>
  <c r="M325" i="148"/>
  <c r="M438" i="148"/>
  <c r="V390" i="148"/>
  <c r="AE390" i="148" s="1"/>
  <c r="AN390" i="148" s="1"/>
  <c r="AW390" i="148" s="1"/>
  <c r="BF390" i="148" s="1"/>
  <c r="BO390" i="148" s="1"/>
  <c r="M372" i="148"/>
  <c r="V324" i="148"/>
  <c r="AE324" i="148" s="1"/>
  <c r="AN324" i="148" s="1"/>
  <c r="AW324" i="148" s="1"/>
  <c r="BF324" i="148" s="1"/>
  <c r="BO324" i="148" s="1"/>
  <c r="M345" i="148"/>
  <c r="V297" i="148"/>
  <c r="AE297" i="148" s="1"/>
  <c r="AN297" i="148" s="1"/>
  <c r="AW297" i="148" s="1"/>
  <c r="BF297" i="148" s="1"/>
  <c r="BO297" i="148" s="1"/>
  <c r="L420" i="148"/>
  <c r="U419" i="148"/>
  <c r="AD419" i="148" s="1"/>
  <c r="AM419" i="148" s="1"/>
  <c r="AV419" i="148" s="1"/>
  <c r="BE419" i="148" s="1"/>
  <c r="BN419" i="148" s="1"/>
  <c r="M416" i="148"/>
  <c r="V368" i="148"/>
  <c r="AE368" i="148" s="1"/>
  <c r="AN368" i="148" s="1"/>
  <c r="AW368" i="148" s="1"/>
  <c r="BF368" i="148" s="1"/>
  <c r="BO368" i="148" s="1"/>
  <c r="V425" i="148"/>
  <c r="AE425" i="148" s="1"/>
  <c r="AN425" i="148" s="1"/>
  <c r="AW425" i="148" s="1"/>
  <c r="BF425" i="148" s="1"/>
  <c r="BO425" i="148" s="1"/>
  <c r="M473" i="148"/>
  <c r="V473" i="148" s="1"/>
  <c r="AE473" i="148" s="1"/>
  <c r="AN473" i="148" s="1"/>
  <c r="AW473" i="148" s="1"/>
  <c r="BF473" i="148" s="1"/>
  <c r="BO473" i="148" s="1"/>
  <c r="M485" i="148"/>
  <c r="V485" i="148" s="1"/>
  <c r="AE485" i="148" s="1"/>
  <c r="AN485" i="148" s="1"/>
  <c r="AW485" i="148" s="1"/>
  <c r="BF485" i="148" s="1"/>
  <c r="BO485" i="148" s="1"/>
  <c r="V437" i="148"/>
  <c r="AE437" i="148" s="1"/>
  <c r="AN437" i="148" s="1"/>
  <c r="AW437" i="148" s="1"/>
  <c r="BF437" i="148" s="1"/>
  <c r="BO437" i="148" s="1"/>
  <c r="V286" i="148"/>
  <c r="AE286" i="148" s="1"/>
  <c r="AN286" i="148" s="1"/>
  <c r="AW286" i="148" s="1"/>
  <c r="BF286" i="148" s="1"/>
  <c r="BO286" i="148" s="1"/>
  <c r="M334" i="148"/>
  <c r="M446" i="148"/>
  <c r="V398" i="148"/>
  <c r="AE398" i="148" s="1"/>
  <c r="AN398" i="148" s="1"/>
  <c r="AW398" i="148" s="1"/>
  <c r="BF398" i="148" s="1"/>
  <c r="BO398" i="148" s="1"/>
  <c r="L324" i="148"/>
  <c r="U323" i="148"/>
  <c r="AD323" i="148" s="1"/>
  <c r="AM323" i="148" s="1"/>
  <c r="AV323" i="148" s="1"/>
  <c r="BE323" i="148" s="1"/>
  <c r="BN323" i="148" s="1"/>
  <c r="M490" i="148"/>
  <c r="V490" i="148" s="1"/>
  <c r="AE490" i="148" s="1"/>
  <c r="AN490" i="148" s="1"/>
  <c r="AW490" i="148" s="1"/>
  <c r="BF490" i="148" s="1"/>
  <c r="BO490" i="148" s="1"/>
  <c r="V442" i="148"/>
  <c r="AE442" i="148" s="1"/>
  <c r="AN442" i="148" s="1"/>
  <c r="AW442" i="148" s="1"/>
  <c r="BF442" i="148" s="1"/>
  <c r="BO442" i="148" s="1"/>
  <c r="L276" i="148"/>
  <c r="U275" i="148"/>
  <c r="AD275" i="148" s="1"/>
  <c r="AM275" i="148" s="1"/>
  <c r="AV275" i="148" s="1"/>
  <c r="BE275" i="148" s="1"/>
  <c r="BN275" i="148" s="1"/>
  <c r="M353" i="148"/>
  <c r="V305" i="148"/>
  <c r="AE305" i="148" s="1"/>
  <c r="AN305" i="148" s="1"/>
  <c r="AW305" i="148" s="1"/>
  <c r="BF305" i="148" s="1"/>
  <c r="BO305" i="148" s="1"/>
  <c r="U36" i="148"/>
  <c r="AD36" i="148" s="1"/>
  <c r="AM36" i="148" s="1"/>
  <c r="AV36" i="148" s="1"/>
  <c r="BE36" i="148" s="1"/>
  <c r="BN36" i="148" s="1"/>
  <c r="L37" i="148"/>
  <c r="M455" i="148"/>
  <c r="V407" i="148"/>
  <c r="AE407" i="148" s="1"/>
  <c r="AN407" i="148" s="1"/>
  <c r="AW407" i="148" s="1"/>
  <c r="BF407" i="148" s="1"/>
  <c r="BO407" i="148" s="1"/>
  <c r="V304" i="148"/>
  <c r="AE304" i="148" s="1"/>
  <c r="AN304" i="148" s="1"/>
  <c r="AW304" i="148" s="1"/>
  <c r="BF304" i="148" s="1"/>
  <c r="BO304" i="148" s="1"/>
  <c r="M352" i="148"/>
  <c r="V383" i="148"/>
  <c r="AE383" i="148" s="1"/>
  <c r="AN383" i="148" s="1"/>
  <c r="AW383" i="148" s="1"/>
  <c r="BF383" i="148" s="1"/>
  <c r="BO383" i="148" s="1"/>
  <c r="M431" i="148"/>
  <c r="V391" i="148"/>
  <c r="AE391" i="148" s="1"/>
  <c r="AN391" i="148" s="1"/>
  <c r="AW391" i="148" s="1"/>
  <c r="BF391" i="148" s="1"/>
  <c r="BO391" i="148" s="1"/>
  <c r="M439" i="148"/>
  <c r="V367" i="148"/>
  <c r="AE367" i="148" s="1"/>
  <c r="AN367" i="148" s="1"/>
  <c r="AW367" i="148" s="1"/>
  <c r="BF367" i="148" s="1"/>
  <c r="BO367" i="148" s="1"/>
  <c r="M415" i="148"/>
  <c r="V339" i="148"/>
  <c r="AE339" i="148" s="1"/>
  <c r="AN339" i="148" s="1"/>
  <c r="AW339" i="148" s="1"/>
  <c r="BF339" i="148" s="1"/>
  <c r="BO339" i="148" s="1"/>
  <c r="M387" i="148"/>
  <c r="V317" i="148"/>
  <c r="AE317" i="148" s="1"/>
  <c r="AN317" i="148" s="1"/>
  <c r="AW317" i="148" s="1"/>
  <c r="BF317" i="148" s="1"/>
  <c r="BO317" i="148" s="1"/>
  <c r="M365" i="148"/>
  <c r="V332" i="148"/>
  <c r="AE332" i="148" s="1"/>
  <c r="AN332" i="148" s="1"/>
  <c r="AW332" i="148" s="1"/>
  <c r="BF332" i="148" s="1"/>
  <c r="BO332" i="148" s="1"/>
  <c r="M380" i="148"/>
  <c r="V444" i="148"/>
  <c r="AE444" i="148" s="1"/>
  <c r="AN444" i="148" s="1"/>
  <c r="AW444" i="148" s="1"/>
  <c r="BF444" i="148" s="1"/>
  <c r="BO444" i="148" s="1"/>
  <c r="M492" i="148"/>
  <c r="V492" i="148" s="1"/>
  <c r="AE492" i="148" s="1"/>
  <c r="AN492" i="148" s="1"/>
  <c r="AW492" i="148" s="1"/>
  <c r="BF492" i="148" s="1"/>
  <c r="BO492" i="148" s="1"/>
  <c r="M351" i="148"/>
  <c r="V303" i="148"/>
  <c r="AE303" i="148" s="1"/>
  <c r="AN303" i="148" s="1"/>
  <c r="AW303" i="148" s="1"/>
  <c r="BF303" i="148" s="1"/>
  <c r="BO303" i="148" s="1"/>
  <c r="V337" i="148"/>
  <c r="AE337" i="148" s="1"/>
  <c r="AN337" i="148" s="1"/>
  <c r="AW337" i="148" s="1"/>
  <c r="BF337" i="148" s="1"/>
  <c r="BO337" i="148" s="1"/>
  <c r="M385" i="148"/>
  <c r="V340" i="148"/>
  <c r="AE340" i="148" s="1"/>
  <c r="AN340" i="148" s="1"/>
  <c r="AW340" i="148" s="1"/>
  <c r="BF340" i="148" s="1"/>
  <c r="BO340" i="148" s="1"/>
  <c r="M388" i="148"/>
  <c r="V338" i="148"/>
  <c r="AE338" i="148" s="1"/>
  <c r="AN338" i="148" s="1"/>
  <c r="AW338" i="148" s="1"/>
  <c r="BF338" i="148" s="1"/>
  <c r="BO338" i="148" s="1"/>
  <c r="M386" i="148"/>
  <c r="U372" i="148"/>
  <c r="AD372" i="148" s="1"/>
  <c r="AM372" i="148" s="1"/>
  <c r="AV372" i="148" s="1"/>
  <c r="BE372" i="148" s="1"/>
  <c r="BN372" i="148" s="1"/>
  <c r="L373" i="148"/>
  <c r="V379" i="148"/>
  <c r="AE379" i="148" s="1"/>
  <c r="AN379" i="148" s="1"/>
  <c r="AW379" i="148" s="1"/>
  <c r="BF379" i="148" s="1"/>
  <c r="BO379" i="148" s="1"/>
  <c r="M427" i="148"/>
  <c r="L232" i="148"/>
  <c r="U231" i="148"/>
  <c r="AD231" i="148" s="1"/>
  <c r="AM231" i="148" s="1"/>
  <c r="AV231" i="148" s="1"/>
  <c r="BE231" i="148" s="1"/>
  <c r="BN231" i="148" s="1"/>
  <c r="L180" i="148"/>
  <c r="U179" i="148"/>
  <c r="AD179" i="148" s="1"/>
  <c r="AM179" i="148" s="1"/>
  <c r="AV179" i="148" s="1"/>
  <c r="BE179" i="148" s="1"/>
  <c r="BN179" i="148" s="1"/>
  <c r="M333" i="148"/>
  <c r="V285" i="148"/>
  <c r="AE285" i="148" s="1"/>
  <c r="AN285" i="148" s="1"/>
  <c r="AW285" i="148" s="1"/>
  <c r="BF285" i="148" s="1"/>
  <c r="BO285" i="148" s="1"/>
  <c r="M397" i="148"/>
  <c r="V349" i="148"/>
  <c r="AE349" i="148" s="1"/>
  <c r="AN349" i="148" s="1"/>
  <c r="AW349" i="148" s="1"/>
  <c r="BF349" i="148" s="1"/>
  <c r="BO349" i="148" s="1"/>
  <c r="N129" i="148"/>
  <c r="N177" i="148" s="1"/>
  <c r="N225" i="148" s="1"/>
  <c r="N273" i="148" s="1"/>
  <c r="N321" i="148" s="1"/>
  <c r="N369" i="148" s="1"/>
  <c r="N417" i="148" s="1"/>
  <c r="N465" i="148" s="1"/>
  <c r="L85" i="148"/>
  <c r="U84" i="148"/>
  <c r="AD84" i="148" s="1"/>
  <c r="AM84" i="148" s="1"/>
  <c r="AV84" i="148" s="1"/>
  <c r="BE84" i="148" s="1"/>
  <c r="BN84" i="148" s="1"/>
  <c r="V336" i="148"/>
  <c r="AE336" i="148" s="1"/>
  <c r="AN336" i="148" s="1"/>
  <c r="AW336" i="148" s="1"/>
  <c r="BF336" i="148" s="1"/>
  <c r="BO336" i="148" s="1"/>
  <c r="M384" i="148"/>
  <c r="M474" i="148"/>
  <c r="V474" i="148" s="1"/>
  <c r="AE474" i="148" s="1"/>
  <c r="AN474" i="148" s="1"/>
  <c r="AW474" i="148" s="1"/>
  <c r="BF474" i="148" s="1"/>
  <c r="BO474" i="148" s="1"/>
  <c r="V426" i="148"/>
  <c r="AE426" i="148" s="1"/>
  <c r="AN426" i="148" s="1"/>
  <c r="AW426" i="148" s="1"/>
  <c r="BF426" i="148" s="1"/>
  <c r="BO426" i="148" s="1"/>
  <c r="M443" i="148"/>
  <c r="V395" i="148"/>
  <c r="AE395" i="148" s="1"/>
  <c r="AN395" i="148" s="1"/>
  <c r="AW395" i="148" s="1"/>
  <c r="BF395" i="148" s="1"/>
  <c r="BO395" i="148" s="1"/>
  <c r="M392" i="148"/>
  <c r="V344" i="148"/>
  <c r="AE344" i="148" s="1"/>
  <c r="AN344" i="148" s="1"/>
  <c r="AW344" i="148" s="1"/>
  <c r="BF344" i="148" s="1"/>
  <c r="BO344" i="148" s="1"/>
  <c r="L469" i="148"/>
  <c r="U468" i="148"/>
  <c r="AD468" i="148" s="1"/>
  <c r="AM468" i="148" s="1"/>
  <c r="AV468" i="148" s="1"/>
  <c r="BE468" i="148" s="1"/>
  <c r="BN468" i="148" s="1"/>
  <c r="V310" i="148"/>
  <c r="AE310" i="148" s="1"/>
  <c r="AN310" i="148" s="1"/>
  <c r="AW310" i="148" s="1"/>
  <c r="BF310" i="148" s="1"/>
  <c r="BO310" i="148" s="1"/>
  <c r="M358" i="148"/>
  <c r="V403" i="148"/>
  <c r="AE403" i="148" s="1"/>
  <c r="AN403" i="148" s="1"/>
  <c r="AW403" i="148" s="1"/>
  <c r="BF403" i="148" s="1"/>
  <c r="BO403" i="148" s="1"/>
  <c r="M451" i="148"/>
  <c r="M418" i="148"/>
  <c r="V370" i="148"/>
  <c r="AE370" i="148" s="1"/>
  <c r="AN370" i="148" s="1"/>
  <c r="AW370" i="148" s="1"/>
  <c r="BF370" i="148" s="1"/>
  <c r="BO370" i="148" s="1"/>
  <c r="V306" i="148"/>
  <c r="AE306" i="148" s="1"/>
  <c r="AN306" i="148" s="1"/>
  <c r="AW306" i="148" s="1"/>
  <c r="BF306" i="148" s="1"/>
  <c r="BO306" i="148" s="1"/>
  <c r="M354" i="148"/>
  <c r="V424" i="148"/>
  <c r="AE424" i="148" s="1"/>
  <c r="AN424" i="148" s="1"/>
  <c r="AW424" i="148" s="1"/>
  <c r="BF424" i="148" s="1"/>
  <c r="BO424" i="148" s="1"/>
  <c r="M472" i="148"/>
  <c r="V472" i="148" s="1"/>
  <c r="AE472" i="148" s="1"/>
  <c r="AN472" i="148" s="1"/>
  <c r="AW472" i="148" s="1"/>
  <c r="BF472" i="148" s="1"/>
  <c r="BO472" i="148" s="1"/>
  <c r="V462" i="148"/>
  <c r="AE462" i="148" s="1"/>
  <c r="AN462" i="148" s="1"/>
  <c r="AW462" i="148" s="1"/>
  <c r="BF462" i="148" s="1"/>
  <c r="BO462" i="148" s="1"/>
  <c r="M510" i="148"/>
  <c r="V510" i="148" s="1"/>
  <c r="AE510" i="148" s="1"/>
  <c r="AN510" i="148" s="1"/>
  <c r="AW510" i="148" s="1"/>
  <c r="BF510" i="148" s="1"/>
  <c r="BO510" i="148" s="1"/>
  <c r="V309" i="148"/>
  <c r="AE309" i="148" s="1"/>
  <c r="AN309" i="148" s="1"/>
  <c r="AW309" i="148" s="1"/>
  <c r="BF309" i="148" s="1"/>
  <c r="BO309" i="148" s="1"/>
  <c r="M357" i="148"/>
  <c r="V313" i="148"/>
  <c r="AE313" i="148" s="1"/>
  <c r="AN313" i="148" s="1"/>
  <c r="AW313" i="148" s="1"/>
  <c r="BF313" i="148" s="1"/>
  <c r="BO313" i="148" s="1"/>
  <c r="M361" i="148"/>
  <c r="V362" i="148"/>
  <c r="AE362" i="148" s="1"/>
  <c r="AN362" i="148" s="1"/>
  <c r="AW362" i="148" s="1"/>
  <c r="BF362" i="148" s="1"/>
  <c r="BO362" i="148" s="1"/>
  <c r="M410" i="148"/>
  <c r="L134" i="148"/>
  <c r="U133" i="148"/>
  <c r="AD133" i="148" s="1"/>
  <c r="AM133" i="148" s="1"/>
  <c r="AV133" i="148" s="1"/>
  <c r="BE133" i="148" s="1"/>
  <c r="BN133" i="148" s="1"/>
  <c r="R102" i="152"/>
  <c r="P102" i="152"/>
  <c r="AX107" i="148" s="1"/>
  <c r="O102" i="152"/>
  <c r="AX83" i="148" s="1"/>
  <c r="M103" i="152"/>
  <c r="Q102" i="152"/>
  <c r="Q44" i="152"/>
  <c r="M45" i="152"/>
  <c r="R44" i="152"/>
  <c r="P44" i="152"/>
  <c r="AF109" i="148" s="1"/>
  <c r="AF157" i="148" s="1"/>
  <c r="AF205" i="148" s="1"/>
  <c r="AF253" i="148" s="1"/>
  <c r="AF301" i="148" s="1"/>
  <c r="AF349" i="148" s="1"/>
  <c r="AF397" i="148" s="1"/>
  <c r="AF445" i="148" s="1"/>
  <c r="AF493" i="148" s="1"/>
  <c r="O44" i="152"/>
  <c r="AF85" i="148" s="1"/>
  <c r="AF133" i="148" s="1"/>
  <c r="AF181" i="148" s="1"/>
  <c r="AF229" i="148" s="1"/>
  <c r="AF277" i="148" s="1"/>
  <c r="AF325" i="148" s="1"/>
  <c r="AF373" i="148" s="1"/>
  <c r="AF421" i="148" s="1"/>
  <c r="AF469" i="148" s="1"/>
  <c r="R132" i="152"/>
  <c r="P132" i="152"/>
  <c r="O132" i="152"/>
  <c r="M133" i="152"/>
  <c r="Q132" i="152"/>
  <c r="W8" i="152"/>
  <c r="N82" i="148"/>
  <c r="AX201" i="148"/>
  <c r="BP153" i="148"/>
  <c r="BG57" i="148"/>
  <c r="AO105" i="148"/>
  <c r="AF72" i="152"/>
  <c r="AE72" i="152"/>
  <c r="AD72" i="152"/>
  <c r="AA73" i="152"/>
  <c r="AC72" i="152"/>
  <c r="AS71" i="152"/>
  <c r="AR71" i="152"/>
  <c r="P71" i="152" s="1"/>
  <c r="W107" i="148" s="1"/>
  <c r="W155" i="148" s="1"/>
  <c r="W203" i="148" s="1"/>
  <c r="W251" i="148" s="1"/>
  <c r="W299" i="148" s="1"/>
  <c r="W347" i="148" s="1"/>
  <c r="W395" i="148" s="1"/>
  <c r="W443" i="148" s="1"/>
  <c r="W491" i="148" s="1"/>
  <c r="AQ71" i="152"/>
  <c r="AO72" i="152"/>
  <c r="AT71" i="152"/>
  <c r="R71" i="152" s="1"/>
  <c r="BG152" i="148"/>
  <c r="AO200" i="148"/>
  <c r="AX224" i="148"/>
  <c r="BP176" i="148"/>
  <c r="Z8" i="152"/>
  <c r="AO81" i="148"/>
  <c r="BG33" i="148"/>
  <c r="BD72" i="152"/>
  <c r="BI71" i="152"/>
  <c r="BH71" i="152"/>
  <c r="Q71" i="152" s="1"/>
  <c r="BG71" i="152"/>
  <c r="BF71" i="152"/>
  <c r="Y8" i="152"/>
  <c r="X8" i="152"/>
  <c r="N202" i="148"/>
  <c r="N250" i="148" s="1"/>
  <c r="N298" i="148" s="1"/>
  <c r="N346" i="148" s="1"/>
  <c r="N394" i="148" s="1"/>
  <c r="N442" i="148" s="1"/>
  <c r="N490" i="148" s="1"/>
  <c r="R9" i="152"/>
  <c r="P9" i="152"/>
  <c r="O9" i="152"/>
  <c r="M10" i="152"/>
  <c r="Q9" i="152"/>
  <c r="BW72" i="152"/>
  <c r="BV72" i="152"/>
  <c r="BS73" i="152"/>
  <c r="BU72" i="152"/>
  <c r="BX72" i="152"/>
  <c r="AX177" i="148"/>
  <c r="BP129" i="148"/>
  <c r="AX248" i="148"/>
  <c r="BP200" i="148"/>
  <c r="BP82" i="148"/>
  <c r="AX130" i="148"/>
  <c r="BG80" i="148"/>
  <c r="AO128" i="148"/>
  <c r="AX154" i="148"/>
  <c r="BP106" i="148"/>
  <c r="V385" i="148" l="1"/>
  <c r="AE385" i="148" s="1"/>
  <c r="AN385" i="148" s="1"/>
  <c r="AW385" i="148" s="1"/>
  <c r="BF385" i="148" s="1"/>
  <c r="BO385" i="148" s="1"/>
  <c r="M433" i="148"/>
  <c r="L38" i="148"/>
  <c r="U37" i="148"/>
  <c r="AD37" i="148" s="1"/>
  <c r="AM37" i="148" s="1"/>
  <c r="AV37" i="148" s="1"/>
  <c r="BE37" i="148" s="1"/>
  <c r="BN37" i="148" s="1"/>
  <c r="M401" i="148"/>
  <c r="V353" i="148"/>
  <c r="AE353" i="148" s="1"/>
  <c r="AN353" i="148" s="1"/>
  <c r="AW353" i="148" s="1"/>
  <c r="BF353" i="148" s="1"/>
  <c r="BO353" i="148" s="1"/>
  <c r="M393" i="148"/>
  <c r="V345" i="148"/>
  <c r="AE345" i="148" s="1"/>
  <c r="AN345" i="148" s="1"/>
  <c r="AW345" i="148" s="1"/>
  <c r="BF345" i="148" s="1"/>
  <c r="BO345" i="148" s="1"/>
  <c r="L374" i="148"/>
  <c r="U373" i="148"/>
  <c r="AD373" i="148" s="1"/>
  <c r="AM373" i="148" s="1"/>
  <c r="AV373" i="148" s="1"/>
  <c r="BE373" i="148" s="1"/>
  <c r="BN373" i="148" s="1"/>
  <c r="M503" i="148"/>
  <c r="V503" i="148" s="1"/>
  <c r="AE503" i="148" s="1"/>
  <c r="AN503" i="148" s="1"/>
  <c r="AW503" i="148" s="1"/>
  <c r="BF503" i="148" s="1"/>
  <c r="BO503" i="148" s="1"/>
  <c r="V455" i="148"/>
  <c r="AE455" i="148" s="1"/>
  <c r="AN455" i="148" s="1"/>
  <c r="AW455" i="148" s="1"/>
  <c r="BF455" i="148" s="1"/>
  <c r="BO455" i="148" s="1"/>
  <c r="V352" i="148"/>
  <c r="AE352" i="148" s="1"/>
  <c r="AN352" i="148" s="1"/>
  <c r="AW352" i="148" s="1"/>
  <c r="BF352" i="148" s="1"/>
  <c r="BO352" i="148" s="1"/>
  <c r="M400" i="148"/>
  <c r="U276" i="148"/>
  <c r="AD276" i="148" s="1"/>
  <c r="AM276" i="148" s="1"/>
  <c r="AV276" i="148" s="1"/>
  <c r="BE276" i="148" s="1"/>
  <c r="BN276" i="148" s="1"/>
  <c r="L277" i="148"/>
  <c r="M420" i="148"/>
  <c r="V372" i="148"/>
  <c r="AE372" i="148" s="1"/>
  <c r="AN372" i="148" s="1"/>
  <c r="AW372" i="148" s="1"/>
  <c r="BF372" i="148" s="1"/>
  <c r="BO372" i="148" s="1"/>
  <c r="V351" i="148"/>
  <c r="AE351" i="148" s="1"/>
  <c r="AN351" i="148" s="1"/>
  <c r="AW351" i="148" s="1"/>
  <c r="BF351" i="148" s="1"/>
  <c r="BO351" i="148" s="1"/>
  <c r="M399" i="148"/>
  <c r="V358" i="148"/>
  <c r="AE358" i="148" s="1"/>
  <c r="AN358" i="148" s="1"/>
  <c r="AW358" i="148" s="1"/>
  <c r="BF358" i="148" s="1"/>
  <c r="BO358" i="148" s="1"/>
  <c r="M406" i="148"/>
  <c r="V357" i="148"/>
  <c r="AE357" i="148" s="1"/>
  <c r="AN357" i="148" s="1"/>
  <c r="AW357" i="148" s="1"/>
  <c r="BF357" i="148" s="1"/>
  <c r="BO357" i="148" s="1"/>
  <c r="M405" i="148"/>
  <c r="V386" i="148"/>
  <c r="AE386" i="148" s="1"/>
  <c r="AN386" i="148" s="1"/>
  <c r="AW386" i="148" s="1"/>
  <c r="BF386" i="148" s="1"/>
  <c r="BO386" i="148" s="1"/>
  <c r="M434" i="148"/>
  <c r="V418" i="148"/>
  <c r="AE418" i="148" s="1"/>
  <c r="AN418" i="148" s="1"/>
  <c r="AW418" i="148" s="1"/>
  <c r="BF418" i="148" s="1"/>
  <c r="BO418" i="148" s="1"/>
  <c r="M466" i="148"/>
  <c r="V466" i="148" s="1"/>
  <c r="AE466" i="148" s="1"/>
  <c r="AN466" i="148" s="1"/>
  <c r="AW466" i="148" s="1"/>
  <c r="BF466" i="148" s="1"/>
  <c r="BO466" i="148" s="1"/>
  <c r="M381" i="148"/>
  <c r="V333" i="148"/>
  <c r="AE333" i="148" s="1"/>
  <c r="AN333" i="148" s="1"/>
  <c r="AW333" i="148" s="1"/>
  <c r="BF333" i="148" s="1"/>
  <c r="BO333" i="148" s="1"/>
  <c r="U180" i="148"/>
  <c r="AD180" i="148" s="1"/>
  <c r="AM180" i="148" s="1"/>
  <c r="AV180" i="148" s="1"/>
  <c r="BE180" i="148" s="1"/>
  <c r="BN180" i="148" s="1"/>
  <c r="L181" i="148"/>
  <c r="V438" i="148"/>
  <c r="AE438" i="148" s="1"/>
  <c r="AN438" i="148" s="1"/>
  <c r="AW438" i="148" s="1"/>
  <c r="BF438" i="148" s="1"/>
  <c r="BO438" i="148" s="1"/>
  <c r="M486" i="148"/>
  <c r="V486" i="148" s="1"/>
  <c r="AE486" i="148" s="1"/>
  <c r="AN486" i="148" s="1"/>
  <c r="AW486" i="148" s="1"/>
  <c r="BF486" i="148" s="1"/>
  <c r="BO486" i="148" s="1"/>
  <c r="M487" i="148"/>
  <c r="V487" i="148" s="1"/>
  <c r="AE487" i="148" s="1"/>
  <c r="AN487" i="148" s="1"/>
  <c r="AW487" i="148" s="1"/>
  <c r="BF487" i="148" s="1"/>
  <c r="BO487" i="148" s="1"/>
  <c r="V439" i="148"/>
  <c r="AE439" i="148" s="1"/>
  <c r="AN439" i="148" s="1"/>
  <c r="AW439" i="148" s="1"/>
  <c r="BF439" i="148" s="1"/>
  <c r="BO439" i="148" s="1"/>
  <c r="V443" i="148"/>
  <c r="AE443" i="148" s="1"/>
  <c r="AN443" i="148" s="1"/>
  <c r="AW443" i="148" s="1"/>
  <c r="BF443" i="148" s="1"/>
  <c r="BO443" i="148" s="1"/>
  <c r="M491" i="148"/>
  <c r="V491" i="148" s="1"/>
  <c r="AE491" i="148" s="1"/>
  <c r="AN491" i="148" s="1"/>
  <c r="AW491" i="148" s="1"/>
  <c r="BF491" i="148" s="1"/>
  <c r="BO491" i="148" s="1"/>
  <c r="M432" i="148"/>
  <c r="V384" i="148"/>
  <c r="AE384" i="148" s="1"/>
  <c r="AN384" i="148" s="1"/>
  <c r="AW384" i="148" s="1"/>
  <c r="BF384" i="148" s="1"/>
  <c r="BO384" i="148" s="1"/>
  <c r="V354" i="148"/>
  <c r="AE354" i="148" s="1"/>
  <c r="AN354" i="148" s="1"/>
  <c r="AW354" i="148" s="1"/>
  <c r="BF354" i="148" s="1"/>
  <c r="BO354" i="148" s="1"/>
  <c r="M402" i="148"/>
  <c r="M373" i="148"/>
  <c r="V325" i="148"/>
  <c r="AE325" i="148" s="1"/>
  <c r="AN325" i="148" s="1"/>
  <c r="AW325" i="148" s="1"/>
  <c r="BF325" i="148" s="1"/>
  <c r="BO325" i="148" s="1"/>
  <c r="V334" i="148"/>
  <c r="AE334" i="148" s="1"/>
  <c r="AN334" i="148" s="1"/>
  <c r="AW334" i="148" s="1"/>
  <c r="BF334" i="148" s="1"/>
  <c r="BO334" i="148" s="1"/>
  <c r="M382" i="148"/>
  <c r="M464" i="148"/>
  <c r="V464" i="148" s="1"/>
  <c r="AE464" i="148" s="1"/>
  <c r="AN464" i="148" s="1"/>
  <c r="AW464" i="148" s="1"/>
  <c r="BF464" i="148" s="1"/>
  <c r="BO464" i="148" s="1"/>
  <c r="V416" i="148"/>
  <c r="AE416" i="148" s="1"/>
  <c r="AN416" i="148" s="1"/>
  <c r="AW416" i="148" s="1"/>
  <c r="BF416" i="148" s="1"/>
  <c r="BO416" i="148" s="1"/>
  <c r="L421" i="148"/>
  <c r="U420" i="148"/>
  <c r="AD420" i="148" s="1"/>
  <c r="AM420" i="148" s="1"/>
  <c r="AV420" i="148" s="1"/>
  <c r="BE420" i="148" s="1"/>
  <c r="BN420" i="148" s="1"/>
  <c r="V451" i="148"/>
  <c r="AE451" i="148" s="1"/>
  <c r="AN451" i="148" s="1"/>
  <c r="AW451" i="148" s="1"/>
  <c r="BF451" i="148" s="1"/>
  <c r="BO451" i="148" s="1"/>
  <c r="M499" i="148"/>
  <c r="V499" i="148" s="1"/>
  <c r="AE499" i="148" s="1"/>
  <c r="AN499" i="148" s="1"/>
  <c r="AW499" i="148" s="1"/>
  <c r="BF499" i="148" s="1"/>
  <c r="BO499" i="148" s="1"/>
  <c r="U324" i="148"/>
  <c r="AD324" i="148" s="1"/>
  <c r="AM324" i="148" s="1"/>
  <c r="AV324" i="148" s="1"/>
  <c r="BE324" i="148" s="1"/>
  <c r="BN324" i="148" s="1"/>
  <c r="L325" i="148"/>
  <c r="V431" i="148"/>
  <c r="AE431" i="148" s="1"/>
  <c r="AN431" i="148" s="1"/>
  <c r="AW431" i="148" s="1"/>
  <c r="BF431" i="148" s="1"/>
  <c r="BO431" i="148" s="1"/>
  <c r="M479" i="148"/>
  <c r="V479" i="148" s="1"/>
  <c r="AE479" i="148" s="1"/>
  <c r="AN479" i="148" s="1"/>
  <c r="AW479" i="148" s="1"/>
  <c r="BF479" i="148" s="1"/>
  <c r="BO479" i="148" s="1"/>
  <c r="V388" i="148"/>
  <c r="AE388" i="148" s="1"/>
  <c r="AN388" i="148" s="1"/>
  <c r="AW388" i="148" s="1"/>
  <c r="BF388" i="148" s="1"/>
  <c r="BO388" i="148" s="1"/>
  <c r="M436" i="148"/>
  <c r="V380" i="148"/>
  <c r="AE380" i="148" s="1"/>
  <c r="AN380" i="148" s="1"/>
  <c r="AW380" i="148" s="1"/>
  <c r="BF380" i="148" s="1"/>
  <c r="BO380" i="148" s="1"/>
  <c r="M428" i="148"/>
  <c r="V415" i="148"/>
  <c r="AE415" i="148" s="1"/>
  <c r="AN415" i="148" s="1"/>
  <c r="AW415" i="148" s="1"/>
  <c r="BF415" i="148" s="1"/>
  <c r="BO415" i="148" s="1"/>
  <c r="M463" i="148"/>
  <c r="V456" i="148"/>
  <c r="AE456" i="148" s="1"/>
  <c r="AN456" i="148" s="1"/>
  <c r="AW456" i="148" s="1"/>
  <c r="BF456" i="148" s="1"/>
  <c r="BO456" i="148" s="1"/>
  <c r="M504" i="148"/>
  <c r="V504" i="148" s="1"/>
  <c r="AE504" i="148" s="1"/>
  <c r="AN504" i="148" s="1"/>
  <c r="AW504" i="148" s="1"/>
  <c r="BF504" i="148" s="1"/>
  <c r="BO504" i="148" s="1"/>
  <c r="V361" i="148"/>
  <c r="AE361" i="148" s="1"/>
  <c r="AN361" i="148" s="1"/>
  <c r="AW361" i="148" s="1"/>
  <c r="BF361" i="148" s="1"/>
  <c r="BO361" i="148" s="1"/>
  <c r="M409" i="148"/>
  <c r="L86" i="148"/>
  <c r="U85" i="148"/>
  <c r="AD85" i="148" s="1"/>
  <c r="AM85" i="148" s="1"/>
  <c r="AV85" i="148" s="1"/>
  <c r="BE85" i="148" s="1"/>
  <c r="BN85" i="148" s="1"/>
  <c r="M445" i="148"/>
  <c r="V397" i="148"/>
  <c r="AE397" i="148" s="1"/>
  <c r="AN397" i="148" s="1"/>
  <c r="AW397" i="148" s="1"/>
  <c r="BF397" i="148" s="1"/>
  <c r="BO397" i="148" s="1"/>
  <c r="M413" i="148"/>
  <c r="V365" i="148"/>
  <c r="AE365" i="148" s="1"/>
  <c r="AN365" i="148" s="1"/>
  <c r="AW365" i="148" s="1"/>
  <c r="BF365" i="148" s="1"/>
  <c r="BO365" i="148" s="1"/>
  <c r="M435" i="148"/>
  <c r="V387" i="148"/>
  <c r="AE387" i="148" s="1"/>
  <c r="AN387" i="148" s="1"/>
  <c r="AW387" i="148" s="1"/>
  <c r="BF387" i="148" s="1"/>
  <c r="BO387" i="148" s="1"/>
  <c r="U469" i="148"/>
  <c r="AD469" i="148" s="1"/>
  <c r="AM469" i="148" s="1"/>
  <c r="AV469" i="148" s="1"/>
  <c r="BE469" i="148" s="1"/>
  <c r="BN469" i="148" s="1"/>
  <c r="L470" i="148"/>
  <c r="L233" i="148"/>
  <c r="U232" i="148"/>
  <c r="AD232" i="148" s="1"/>
  <c r="AM232" i="148" s="1"/>
  <c r="AV232" i="148" s="1"/>
  <c r="BE232" i="148" s="1"/>
  <c r="BN232" i="148" s="1"/>
  <c r="M458" i="148"/>
  <c r="V410" i="148"/>
  <c r="AE410" i="148" s="1"/>
  <c r="AN410" i="148" s="1"/>
  <c r="AW410" i="148" s="1"/>
  <c r="BF410" i="148" s="1"/>
  <c r="BO410" i="148" s="1"/>
  <c r="V427" i="148"/>
  <c r="AE427" i="148" s="1"/>
  <c r="AN427" i="148" s="1"/>
  <c r="AW427" i="148" s="1"/>
  <c r="BF427" i="148" s="1"/>
  <c r="BO427" i="148" s="1"/>
  <c r="M475" i="148"/>
  <c r="V475" i="148" s="1"/>
  <c r="AE475" i="148" s="1"/>
  <c r="AN475" i="148" s="1"/>
  <c r="AW475" i="148" s="1"/>
  <c r="BF475" i="148" s="1"/>
  <c r="BO475" i="148" s="1"/>
  <c r="N130" i="148"/>
  <c r="N178" i="148" s="1"/>
  <c r="N226" i="148" s="1"/>
  <c r="N274" i="148" s="1"/>
  <c r="N322" i="148" s="1"/>
  <c r="N370" i="148" s="1"/>
  <c r="N418" i="148" s="1"/>
  <c r="N466" i="148" s="1"/>
  <c r="M440" i="148"/>
  <c r="V392" i="148"/>
  <c r="AE392" i="148" s="1"/>
  <c r="AN392" i="148" s="1"/>
  <c r="AW392" i="148" s="1"/>
  <c r="BF392" i="148" s="1"/>
  <c r="BO392" i="148" s="1"/>
  <c r="M494" i="148"/>
  <c r="V494" i="148" s="1"/>
  <c r="AE494" i="148" s="1"/>
  <c r="AN494" i="148" s="1"/>
  <c r="AW494" i="148" s="1"/>
  <c r="BF494" i="148" s="1"/>
  <c r="BO494" i="148" s="1"/>
  <c r="V446" i="148"/>
  <c r="AE446" i="148" s="1"/>
  <c r="AN446" i="148" s="1"/>
  <c r="AW446" i="148" s="1"/>
  <c r="BF446" i="148" s="1"/>
  <c r="BO446" i="148" s="1"/>
  <c r="U134" i="148"/>
  <c r="AD134" i="148" s="1"/>
  <c r="AM134" i="148" s="1"/>
  <c r="AV134" i="148" s="1"/>
  <c r="BE134" i="148" s="1"/>
  <c r="BN134" i="148" s="1"/>
  <c r="L135" i="148"/>
  <c r="O71" i="152"/>
  <c r="W83" i="148" s="1"/>
  <c r="W131" i="148" s="1"/>
  <c r="W179" i="148" s="1"/>
  <c r="W227" i="148" s="1"/>
  <c r="W275" i="148" s="1"/>
  <c r="W323" i="148" s="1"/>
  <c r="W371" i="148" s="1"/>
  <c r="W419" i="148" s="1"/>
  <c r="W467" i="148" s="1"/>
  <c r="AX225" i="148"/>
  <c r="BP177" i="148"/>
  <c r="AO129" i="148"/>
  <c r="BG81" i="148"/>
  <c r="Y9" i="152"/>
  <c r="P133" i="152"/>
  <c r="O133" i="152"/>
  <c r="Q133" i="152"/>
  <c r="M134" i="152"/>
  <c r="R133" i="152"/>
  <c r="M11" i="152"/>
  <c r="Q10" i="152"/>
  <c r="O10" i="152"/>
  <c r="R10" i="152"/>
  <c r="P10" i="152"/>
  <c r="BH72" i="152"/>
  <c r="Q72" i="152" s="1"/>
  <c r="BG72" i="152"/>
  <c r="BD73" i="152"/>
  <c r="BI72" i="152"/>
  <c r="BF72" i="152"/>
  <c r="W9" i="152"/>
  <c r="N83" i="148"/>
  <c r="AO153" i="148"/>
  <c r="BG105" i="148"/>
  <c r="M46" i="152"/>
  <c r="Q45" i="152"/>
  <c r="P45" i="152"/>
  <c r="AF110" i="148" s="1"/>
  <c r="AF158" i="148" s="1"/>
  <c r="AF206" i="148" s="1"/>
  <c r="AF254" i="148" s="1"/>
  <c r="AF302" i="148" s="1"/>
  <c r="AF350" i="148" s="1"/>
  <c r="AF398" i="148" s="1"/>
  <c r="AF446" i="148" s="1"/>
  <c r="AF494" i="148" s="1"/>
  <c r="R45" i="152"/>
  <c r="O45" i="152"/>
  <c r="AF86" i="148" s="1"/>
  <c r="AF134" i="148" s="1"/>
  <c r="AF182" i="148" s="1"/>
  <c r="AF230" i="148" s="1"/>
  <c r="AF278" i="148" s="1"/>
  <c r="AF326" i="148" s="1"/>
  <c r="AF374" i="148" s="1"/>
  <c r="AF422" i="148" s="1"/>
  <c r="AF470" i="148" s="1"/>
  <c r="BG34" i="148"/>
  <c r="AO82" i="148"/>
  <c r="BS74" i="152"/>
  <c r="BV73" i="152"/>
  <c r="BW73" i="152"/>
  <c r="BX73" i="152"/>
  <c r="BU73" i="152"/>
  <c r="AX249" i="148"/>
  <c r="BP201" i="148"/>
  <c r="P103" i="152"/>
  <c r="AX108" i="148" s="1"/>
  <c r="O103" i="152"/>
  <c r="AX84" i="148" s="1"/>
  <c r="R103" i="152"/>
  <c r="Q103" i="152"/>
  <c r="M104" i="152"/>
  <c r="AT72" i="152"/>
  <c r="AS72" i="152"/>
  <c r="AR72" i="152"/>
  <c r="AQ72" i="152"/>
  <c r="AO73" i="152"/>
  <c r="AA74" i="152"/>
  <c r="AF73" i="152"/>
  <c r="AE73" i="152"/>
  <c r="AD73" i="152"/>
  <c r="AC73" i="152"/>
  <c r="X9" i="152"/>
  <c r="N203" i="148"/>
  <c r="N251" i="148" s="1"/>
  <c r="N299" i="148" s="1"/>
  <c r="N347" i="148" s="1"/>
  <c r="N395" i="148" s="1"/>
  <c r="N443" i="148" s="1"/>
  <c r="N491" i="148" s="1"/>
  <c r="BP83" i="148"/>
  <c r="AX131" i="148"/>
  <c r="AX296" i="148"/>
  <c r="BP248" i="148"/>
  <c r="AX155" i="148"/>
  <c r="BP107" i="148"/>
  <c r="AO248" i="148"/>
  <c r="BG200" i="148"/>
  <c r="R72" i="152"/>
  <c r="AX202" i="148"/>
  <c r="BP154" i="148"/>
  <c r="Z9" i="152"/>
  <c r="AO176" i="148"/>
  <c r="BG128" i="148"/>
  <c r="AO106" i="148"/>
  <c r="BG58" i="148"/>
  <c r="AX178" i="148"/>
  <c r="BP130" i="148"/>
  <c r="BP224" i="148"/>
  <c r="AX272" i="148"/>
  <c r="V458" i="148" l="1"/>
  <c r="AE458" i="148" s="1"/>
  <c r="AN458" i="148" s="1"/>
  <c r="AW458" i="148" s="1"/>
  <c r="BF458" i="148" s="1"/>
  <c r="BO458" i="148" s="1"/>
  <c r="M506" i="148"/>
  <c r="V506" i="148" s="1"/>
  <c r="AE506" i="148" s="1"/>
  <c r="AN506" i="148" s="1"/>
  <c r="AW506" i="148" s="1"/>
  <c r="BF506" i="148" s="1"/>
  <c r="BO506" i="148" s="1"/>
  <c r="V436" i="148"/>
  <c r="AE436" i="148" s="1"/>
  <c r="AN436" i="148" s="1"/>
  <c r="AW436" i="148" s="1"/>
  <c r="BF436" i="148" s="1"/>
  <c r="BO436" i="148" s="1"/>
  <c r="M484" i="148"/>
  <c r="V484" i="148" s="1"/>
  <c r="AE484" i="148" s="1"/>
  <c r="AN484" i="148" s="1"/>
  <c r="AW484" i="148" s="1"/>
  <c r="BF484" i="148" s="1"/>
  <c r="BO484" i="148" s="1"/>
  <c r="U277" i="148"/>
  <c r="AD277" i="148" s="1"/>
  <c r="AM277" i="148" s="1"/>
  <c r="AV277" i="148" s="1"/>
  <c r="BE277" i="148" s="1"/>
  <c r="BN277" i="148" s="1"/>
  <c r="L278" i="148"/>
  <c r="L182" i="148"/>
  <c r="U181" i="148"/>
  <c r="AD181" i="148" s="1"/>
  <c r="AM181" i="148" s="1"/>
  <c r="AV181" i="148" s="1"/>
  <c r="BE181" i="148" s="1"/>
  <c r="BN181" i="148" s="1"/>
  <c r="M483" i="148"/>
  <c r="V483" i="148" s="1"/>
  <c r="AE483" i="148" s="1"/>
  <c r="AN483" i="148" s="1"/>
  <c r="AW483" i="148" s="1"/>
  <c r="BF483" i="148" s="1"/>
  <c r="BO483" i="148" s="1"/>
  <c r="V435" i="148"/>
  <c r="AE435" i="148" s="1"/>
  <c r="AN435" i="148" s="1"/>
  <c r="AW435" i="148" s="1"/>
  <c r="BF435" i="148" s="1"/>
  <c r="BO435" i="148" s="1"/>
  <c r="V445" i="148"/>
  <c r="AE445" i="148" s="1"/>
  <c r="AN445" i="148" s="1"/>
  <c r="AW445" i="148" s="1"/>
  <c r="BF445" i="148" s="1"/>
  <c r="BO445" i="148" s="1"/>
  <c r="M493" i="148"/>
  <c r="V493" i="148" s="1"/>
  <c r="AE493" i="148" s="1"/>
  <c r="AN493" i="148" s="1"/>
  <c r="AW493" i="148" s="1"/>
  <c r="BF493" i="148" s="1"/>
  <c r="BO493" i="148" s="1"/>
  <c r="L422" i="148"/>
  <c r="U421" i="148"/>
  <c r="AD421" i="148" s="1"/>
  <c r="AM421" i="148" s="1"/>
  <c r="AV421" i="148" s="1"/>
  <c r="BE421" i="148" s="1"/>
  <c r="BN421" i="148" s="1"/>
  <c r="M429" i="148"/>
  <c r="V381" i="148"/>
  <c r="AE381" i="148" s="1"/>
  <c r="AN381" i="148" s="1"/>
  <c r="AW381" i="148" s="1"/>
  <c r="BF381" i="148" s="1"/>
  <c r="BO381" i="148" s="1"/>
  <c r="L375" i="148"/>
  <c r="U374" i="148"/>
  <c r="AD374" i="148" s="1"/>
  <c r="AM374" i="148" s="1"/>
  <c r="AV374" i="148" s="1"/>
  <c r="BE374" i="148" s="1"/>
  <c r="BN374" i="148" s="1"/>
  <c r="V428" i="148"/>
  <c r="AE428" i="148" s="1"/>
  <c r="AN428" i="148" s="1"/>
  <c r="AW428" i="148" s="1"/>
  <c r="BF428" i="148" s="1"/>
  <c r="BO428" i="148" s="1"/>
  <c r="M476" i="148"/>
  <c r="V476" i="148" s="1"/>
  <c r="AE476" i="148" s="1"/>
  <c r="AN476" i="148" s="1"/>
  <c r="AW476" i="148" s="1"/>
  <c r="BF476" i="148" s="1"/>
  <c r="BO476" i="148" s="1"/>
  <c r="V399" i="148"/>
  <c r="AE399" i="148" s="1"/>
  <c r="AN399" i="148" s="1"/>
  <c r="AW399" i="148" s="1"/>
  <c r="BF399" i="148" s="1"/>
  <c r="BO399" i="148" s="1"/>
  <c r="M447" i="148"/>
  <c r="U325" i="148"/>
  <c r="AD325" i="148" s="1"/>
  <c r="AM325" i="148" s="1"/>
  <c r="AV325" i="148" s="1"/>
  <c r="BE325" i="148" s="1"/>
  <c r="BN325" i="148" s="1"/>
  <c r="L326" i="148"/>
  <c r="N131" i="148"/>
  <c r="N179" i="148" s="1"/>
  <c r="N227" i="148" s="1"/>
  <c r="N275" i="148" s="1"/>
  <c r="N323" i="148" s="1"/>
  <c r="N371" i="148" s="1"/>
  <c r="N419" i="148" s="1"/>
  <c r="N467" i="148" s="1"/>
  <c r="U86" i="148"/>
  <c r="AD86" i="148" s="1"/>
  <c r="AM86" i="148" s="1"/>
  <c r="AV86" i="148" s="1"/>
  <c r="BE86" i="148" s="1"/>
  <c r="BN86" i="148" s="1"/>
  <c r="L87" i="148"/>
  <c r="M441" i="148"/>
  <c r="V393" i="148"/>
  <c r="AE393" i="148" s="1"/>
  <c r="AN393" i="148" s="1"/>
  <c r="AW393" i="148" s="1"/>
  <c r="BF393" i="148" s="1"/>
  <c r="BO393" i="148" s="1"/>
  <c r="M457" i="148"/>
  <c r="V409" i="148"/>
  <c r="AE409" i="148" s="1"/>
  <c r="AN409" i="148" s="1"/>
  <c r="AW409" i="148" s="1"/>
  <c r="BF409" i="148" s="1"/>
  <c r="BO409" i="148" s="1"/>
  <c r="V382" i="148"/>
  <c r="AE382" i="148" s="1"/>
  <c r="AN382" i="148" s="1"/>
  <c r="AW382" i="148" s="1"/>
  <c r="BF382" i="148" s="1"/>
  <c r="BO382" i="148" s="1"/>
  <c r="M430" i="148"/>
  <c r="V434" i="148"/>
  <c r="AE434" i="148" s="1"/>
  <c r="AN434" i="148" s="1"/>
  <c r="AW434" i="148" s="1"/>
  <c r="BF434" i="148" s="1"/>
  <c r="BO434" i="148" s="1"/>
  <c r="M482" i="148"/>
  <c r="V482" i="148" s="1"/>
  <c r="AE482" i="148" s="1"/>
  <c r="AN482" i="148" s="1"/>
  <c r="AW482" i="148" s="1"/>
  <c r="BF482" i="148" s="1"/>
  <c r="BO482" i="148" s="1"/>
  <c r="L471" i="148"/>
  <c r="U470" i="148"/>
  <c r="AD470" i="148" s="1"/>
  <c r="AM470" i="148" s="1"/>
  <c r="AV470" i="148" s="1"/>
  <c r="BE470" i="148" s="1"/>
  <c r="BN470" i="148" s="1"/>
  <c r="M449" i="148"/>
  <c r="V401" i="148"/>
  <c r="AE401" i="148" s="1"/>
  <c r="AN401" i="148" s="1"/>
  <c r="AW401" i="148" s="1"/>
  <c r="BF401" i="148" s="1"/>
  <c r="BO401" i="148" s="1"/>
  <c r="V413" i="148"/>
  <c r="AE413" i="148" s="1"/>
  <c r="AN413" i="148" s="1"/>
  <c r="AW413" i="148" s="1"/>
  <c r="BF413" i="148" s="1"/>
  <c r="BO413" i="148" s="1"/>
  <c r="M461" i="148"/>
  <c r="V405" i="148"/>
  <c r="AE405" i="148" s="1"/>
  <c r="AN405" i="148" s="1"/>
  <c r="AW405" i="148" s="1"/>
  <c r="BF405" i="148" s="1"/>
  <c r="BO405" i="148" s="1"/>
  <c r="M453" i="148"/>
  <c r="M480" i="148"/>
  <c r="V480" i="148" s="1"/>
  <c r="AE480" i="148" s="1"/>
  <c r="AN480" i="148" s="1"/>
  <c r="AW480" i="148" s="1"/>
  <c r="BF480" i="148" s="1"/>
  <c r="BO480" i="148" s="1"/>
  <c r="V432" i="148"/>
  <c r="AE432" i="148" s="1"/>
  <c r="AN432" i="148" s="1"/>
  <c r="AW432" i="148" s="1"/>
  <c r="BF432" i="148" s="1"/>
  <c r="BO432" i="148" s="1"/>
  <c r="V373" i="148"/>
  <c r="AE373" i="148" s="1"/>
  <c r="AN373" i="148" s="1"/>
  <c r="AW373" i="148" s="1"/>
  <c r="BF373" i="148" s="1"/>
  <c r="BO373" i="148" s="1"/>
  <c r="M421" i="148"/>
  <c r="L39" i="148"/>
  <c r="U38" i="148"/>
  <c r="AD38" i="148" s="1"/>
  <c r="AM38" i="148" s="1"/>
  <c r="AV38" i="148" s="1"/>
  <c r="BE38" i="148" s="1"/>
  <c r="BN38" i="148" s="1"/>
  <c r="V400" i="148"/>
  <c r="AE400" i="148" s="1"/>
  <c r="AN400" i="148" s="1"/>
  <c r="AW400" i="148" s="1"/>
  <c r="BF400" i="148" s="1"/>
  <c r="BO400" i="148" s="1"/>
  <c r="M448" i="148"/>
  <c r="M511" i="148"/>
  <c r="V511" i="148" s="1"/>
  <c r="AE511" i="148" s="1"/>
  <c r="AN511" i="148" s="1"/>
  <c r="AW511" i="148" s="1"/>
  <c r="BF511" i="148" s="1"/>
  <c r="BO511" i="148" s="1"/>
  <c r="V463" i="148"/>
  <c r="AE463" i="148" s="1"/>
  <c r="AN463" i="148" s="1"/>
  <c r="AW463" i="148" s="1"/>
  <c r="BF463" i="148" s="1"/>
  <c r="BO463" i="148" s="1"/>
  <c r="V402" i="148"/>
  <c r="AE402" i="148" s="1"/>
  <c r="AN402" i="148" s="1"/>
  <c r="AW402" i="148" s="1"/>
  <c r="BF402" i="148" s="1"/>
  <c r="BO402" i="148" s="1"/>
  <c r="M450" i="148"/>
  <c r="V406" i="148"/>
  <c r="AE406" i="148" s="1"/>
  <c r="AN406" i="148" s="1"/>
  <c r="AW406" i="148" s="1"/>
  <c r="BF406" i="148" s="1"/>
  <c r="BO406" i="148" s="1"/>
  <c r="M454" i="148"/>
  <c r="V433" i="148"/>
  <c r="AE433" i="148" s="1"/>
  <c r="AN433" i="148" s="1"/>
  <c r="AW433" i="148" s="1"/>
  <c r="BF433" i="148" s="1"/>
  <c r="BO433" i="148" s="1"/>
  <c r="M481" i="148"/>
  <c r="V481" i="148" s="1"/>
  <c r="AE481" i="148" s="1"/>
  <c r="AN481" i="148" s="1"/>
  <c r="AW481" i="148" s="1"/>
  <c r="BF481" i="148" s="1"/>
  <c r="BO481" i="148" s="1"/>
  <c r="U233" i="148"/>
  <c r="AD233" i="148" s="1"/>
  <c r="AM233" i="148" s="1"/>
  <c r="AV233" i="148" s="1"/>
  <c r="BE233" i="148" s="1"/>
  <c r="BN233" i="148" s="1"/>
  <c r="L234" i="148"/>
  <c r="M468" i="148"/>
  <c r="V468" i="148" s="1"/>
  <c r="AE468" i="148" s="1"/>
  <c r="AN468" i="148" s="1"/>
  <c r="AW468" i="148" s="1"/>
  <c r="BF468" i="148" s="1"/>
  <c r="BO468" i="148" s="1"/>
  <c r="V420" i="148"/>
  <c r="AE420" i="148" s="1"/>
  <c r="AN420" i="148" s="1"/>
  <c r="AW420" i="148" s="1"/>
  <c r="BF420" i="148" s="1"/>
  <c r="BO420" i="148" s="1"/>
  <c r="M488" i="148"/>
  <c r="V488" i="148" s="1"/>
  <c r="AE488" i="148" s="1"/>
  <c r="AN488" i="148" s="1"/>
  <c r="AW488" i="148" s="1"/>
  <c r="BF488" i="148" s="1"/>
  <c r="BO488" i="148" s="1"/>
  <c r="V440" i="148"/>
  <c r="AE440" i="148" s="1"/>
  <c r="AN440" i="148" s="1"/>
  <c r="AW440" i="148" s="1"/>
  <c r="BF440" i="148" s="1"/>
  <c r="BO440" i="148" s="1"/>
  <c r="L136" i="148"/>
  <c r="U135" i="148"/>
  <c r="AD135" i="148" s="1"/>
  <c r="AM135" i="148" s="1"/>
  <c r="AV135" i="148" s="1"/>
  <c r="BE135" i="148" s="1"/>
  <c r="BN135" i="148" s="1"/>
  <c r="O72" i="152"/>
  <c r="W84" i="148" s="1"/>
  <c r="W132" i="148" s="1"/>
  <c r="W180" i="148" s="1"/>
  <c r="W228" i="148" s="1"/>
  <c r="W276" i="148" s="1"/>
  <c r="W324" i="148" s="1"/>
  <c r="W372" i="148" s="1"/>
  <c r="W420" i="148" s="1"/>
  <c r="W468" i="148" s="1"/>
  <c r="P72" i="152"/>
  <c r="W108" i="148" s="1"/>
  <c r="W156" i="148" s="1"/>
  <c r="W204" i="148" s="1"/>
  <c r="W252" i="148" s="1"/>
  <c r="W300" i="148" s="1"/>
  <c r="W348" i="148" s="1"/>
  <c r="W396" i="148" s="1"/>
  <c r="W444" i="148" s="1"/>
  <c r="W492" i="148" s="1"/>
  <c r="AO107" i="148"/>
  <c r="BG59" i="148"/>
  <c r="BG35" i="148"/>
  <c r="AO83" i="148"/>
  <c r="P46" i="152"/>
  <c r="AF111" i="148" s="1"/>
  <c r="AF159" i="148" s="1"/>
  <c r="AF207" i="148" s="1"/>
  <c r="AF255" i="148" s="1"/>
  <c r="AF303" i="148" s="1"/>
  <c r="AF351" i="148" s="1"/>
  <c r="AF399" i="148" s="1"/>
  <c r="AF447" i="148" s="1"/>
  <c r="AF495" i="148" s="1"/>
  <c r="M47" i="152"/>
  <c r="R46" i="152"/>
  <c r="Q46" i="152"/>
  <c r="O46" i="152"/>
  <c r="AF87" i="148" s="1"/>
  <c r="AF135" i="148" s="1"/>
  <c r="AF183" i="148" s="1"/>
  <c r="AF231" i="148" s="1"/>
  <c r="AF279" i="148" s="1"/>
  <c r="AF327" i="148" s="1"/>
  <c r="AF375" i="148" s="1"/>
  <c r="AF423" i="148" s="1"/>
  <c r="AF471" i="148" s="1"/>
  <c r="AX156" i="148"/>
  <c r="BP108" i="148"/>
  <c r="Q73" i="152"/>
  <c r="AX250" i="148"/>
  <c r="BP202" i="148"/>
  <c r="AO74" i="152"/>
  <c r="AT73" i="152"/>
  <c r="AS73" i="152"/>
  <c r="AR73" i="152"/>
  <c r="AQ73" i="152"/>
  <c r="BD74" i="152"/>
  <c r="BI73" i="152"/>
  <c r="R73" i="152" s="1"/>
  <c r="BH73" i="152"/>
  <c r="BF73" i="152"/>
  <c r="BG73" i="152"/>
  <c r="AX297" i="148"/>
  <c r="BP249" i="148"/>
  <c r="BU74" i="152"/>
  <c r="BS75" i="152"/>
  <c r="BW74" i="152"/>
  <c r="BX74" i="152"/>
  <c r="BV74" i="152"/>
  <c r="AX179" i="148"/>
  <c r="BP131" i="148"/>
  <c r="BP84" i="148"/>
  <c r="AX132" i="148"/>
  <c r="AO224" i="148"/>
  <c r="BG176" i="148"/>
  <c r="P73" i="152"/>
  <c r="W109" i="148" s="1"/>
  <c r="W157" i="148" s="1"/>
  <c r="W205" i="148" s="1"/>
  <c r="W253" i="148" s="1"/>
  <c r="W301" i="148" s="1"/>
  <c r="W349" i="148" s="1"/>
  <c r="W397" i="148" s="1"/>
  <c r="W445" i="148" s="1"/>
  <c r="W493" i="148" s="1"/>
  <c r="X10" i="152"/>
  <c r="N204" i="148"/>
  <c r="N252" i="148" s="1"/>
  <c r="N300" i="148" s="1"/>
  <c r="N348" i="148" s="1"/>
  <c r="N396" i="148" s="1"/>
  <c r="N444" i="148" s="1"/>
  <c r="N492" i="148" s="1"/>
  <c r="R11" i="152"/>
  <c r="Q11" i="152"/>
  <c r="M12" i="152"/>
  <c r="P11" i="152"/>
  <c r="O11" i="152"/>
  <c r="AA75" i="152"/>
  <c r="AF74" i="152"/>
  <c r="AE74" i="152"/>
  <c r="AD74" i="152"/>
  <c r="AC74" i="152"/>
  <c r="AO296" i="148"/>
  <c r="BG248" i="148"/>
  <c r="Z10" i="152"/>
  <c r="BG129" i="148"/>
  <c r="AO177" i="148"/>
  <c r="W10" i="152"/>
  <c r="N84" i="148"/>
  <c r="AO154" i="148"/>
  <c r="BG106" i="148"/>
  <c r="R134" i="152"/>
  <c r="O134" i="152"/>
  <c r="M135" i="152"/>
  <c r="Q134" i="152"/>
  <c r="P134" i="152"/>
  <c r="O73" i="152"/>
  <c r="W85" i="148" s="1"/>
  <c r="W133" i="148" s="1"/>
  <c r="W181" i="148" s="1"/>
  <c r="W229" i="148" s="1"/>
  <c r="W277" i="148" s="1"/>
  <c r="W325" i="148" s="1"/>
  <c r="W373" i="148" s="1"/>
  <c r="W421" i="148" s="1"/>
  <c r="W469" i="148" s="1"/>
  <c r="BG153" i="148"/>
  <c r="AO201" i="148"/>
  <c r="AX203" i="148"/>
  <c r="BP155" i="148"/>
  <c r="AX320" i="148"/>
  <c r="BP272" i="148"/>
  <c r="M105" i="152"/>
  <c r="R104" i="152"/>
  <c r="Q104" i="152"/>
  <c r="P104" i="152"/>
  <c r="AX109" i="148" s="1"/>
  <c r="O104" i="152"/>
  <c r="AX85" i="148" s="1"/>
  <c r="BG82" i="148"/>
  <c r="AO130" i="148"/>
  <c r="BP178" i="148"/>
  <c r="AX226" i="148"/>
  <c r="AX344" i="148"/>
  <c r="BP296" i="148"/>
  <c r="Y10" i="152"/>
  <c r="BP225" i="148"/>
  <c r="AX273" i="148"/>
  <c r="U422" i="148" l="1"/>
  <c r="AD422" i="148" s="1"/>
  <c r="AM422" i="148" s="1"/>
  <c r="AV422" i="148" s="1"/>
  <c r="BE422" i="148" s="1"/>
  <c r="BN422" i="148" s="1"/>
  <c r="L423" i="148"/>
  <c r="V454" i="148"/>
  <c r="AE454" i="148" s="1"/>
  <c r="AN454" i="148" s="1"/>
  <c r="AW454" i="148" s="1"/>
  <c r="BF454" i="148" s="1"/>
  <c r="BO454" i="148" s="1"/>
  <c r="M502" i="148"/>
  <c r="V502" i="148" s="1"/>
  <c r="AE502" i="148" s="1"/>
  <c r="AN502" i="148" s="1"/>
  <c r="AW502" i="148" s="1"/>
  <c r="BF502" i="148" s="1"/>
  <c r="BO502" i="148" s="1"/>
  <c r="L472" i="148"/>
  <c r="U471" i="148"/>
  <c r="AD471" i="148" s="1"/>
  <c r="AM471" i="148" s="1"/>
  <c r="AV471" i="148" s="1"/>
  <c r="BE471" i="148" s="1"/>
  <c r="BN471" i="148" s="1"/>
  <c r="M469" i="148"/>
  <c r="V469" i="148" s="1"/>
  <c r="AE469" i="148" s="1"/>
  <c r="AN469" i="148" s="1"/>
  <c r="AW469" i="148" s="1"/>
  <c r="BF469" i="148" s="1"/>
  <c r="BO469" i="148" s="1"/>
  <c r="V421" i="148"/>
  <c r="AE421" i="148" s="1"/>
  <c r="AN421" i="148" s="1"/>
  <c r="AW421" i="148" s="1"/>
  <c r="BF421" i="148" s="1"/>
  <c r="BO421" i="148" s="1"/>
  <c r="U87" i="148"/>
  <c r="AD87" i="148" s="1"/>
  <c r="AM87" i="148" s="1"/>
  <c r="AV87" i="148" s="1"/>
  <c r="BE87" i="148" s="1"/>
  <c r="BN87" i="148" s="1"/>
  <c r="L88" i="148"/>
  <c r="V450" i="148"/>
  <c r="AE450" i="148" s="1"/>
  <c r="AN450" i="148" s="1"/>
  <c r="AW450" i="148" s="1"/>
  <c r="BF450" i="148" s="1"/>
  <c r="BO450" i="148" s="1"/>
  <c r="M498" i="148"/>
  <c r="V498" i="148" s="1"/>
  <c r="AE498" i="148" s="1"/>
  <c r="AN498" i="148" s="1"/>
  <c r="AW498" i="148" s="1"/>
  <c r="BF498" i="148" s="1"/>
  <c r="BO498" i="148" s="1"/>
  <c r="M477" i="148"/>
  <c r="V477" i="148" s="1"/>
  <c r="AE477" i="148" s="1"/>
  <c r="AN477" i="148" s="1"/>
  <c r="AW477" i="148" s="1"/>
  <c r="BF477" i="148" s="1"/>
  <c r="BO477" i="148" s="1"/>
  <c r="V429" i="148"/>
  <c r="AE429" i="148" s="1"/>
  <c r="AN429" i="148" s="1"/>
  <c r="AW429" i="148" s="1"/>
  <c r="BF429" i="148" s="1"/>
  <c r="BO429" i="148" s="1"/>
  <c r="V430" i="148"/>
  <c r="AE430" i="148" s="1"/>
  <c r="AN430" i="148" s="1"/>
  <c r="AW430" i="148" s="1"/>
  <c r="BF430" i="148" s="1"/>
  <c r="BO430" i="148" s="1"/>
  <c r="M478" i="148"/>
  <c r="V478" i="148" s="1"/>
  <c r="AE478" i="148" s="1"/>
  <c r="AN478" i="148" s="1"/>
  <c r="AW478" i="148" s="1"/>
  <c r="BF478" i="148" s="1"/>
  <c r="BO478" i="148" s="1"/>
  <c r="V448" i="148"/>
  <c r="AE448" i="148" s="1"/>
  <c r="AN448" i="148" s="1"/>
  <c r="AW448" i="148" s="1"/>
  <c r="BF448" i="148" s="1"/>
  <c r="BO448" i="148" s="1"/>
  <c r="M496" i="148"/>
  <c r="V496" i="148" s="1"/>
  <c r="AE496" i="148" s="1"/>
  <c r="AN496" i="148" s="1"/>
  <c r="AW496" i="148" s="1"/>
  <c r="BF496" i="148" s="1"/>
  <c r="BO496" i="148" s="1"/>
  <c r="M489" i="148"/>
  <c r="V489" i="148" s="1"/>
  <c r="AE489" i="148" s="1"/>
  <c r="AN489" i="148" s="1"/>
  <c r="AW489" i="148" s="1"/>
  <c r="BF489" i="148" s="1"/>
  <c r="BO489" i="148" s="1"/>
  <c r="V441" i="148"/>
  <c r="AE441" i="148" s="1"/>
  <c r="AN441" i="148" s="1"/>
  <c r="AW441" i="148" s="1"/>
  <c r="BF441" i="148" s="1"/>
  <c r="BO441" i="148" s="1"/>
  <c r="N180" i="148"/>
  <c r="N228" i="148" s="1"/>
  <c r="N276" i="148" s="1"/>
  <c r="N324" i="148" s="1"/>
  <c r="N372" i="148" s="1"/>
  <c r="N420" i="148" s="1"/>
  <c r="N468" i="148" s="1"/>
  <c r="N132" i="148"/>
  <c r="L183" i="148"/>
  <c r="U182" i="148"/>
  <c r="AD182" i="148" s="1"/>
  <c r="AM182" i="148" s="1"/>
  <c r="AV182" i="148" s="1"/>
  <c r="BE182" i="148" s="1"/>
  <c r="BN182" i="148" s="1"/>
  <c r="U278" i="148"/>
  <c r="AD278" i="148" s="1"/>
  <c r="AM278" i="148" s="1"/>
  <c r="AV278" i="148" s="1"/>
  <c r="BE278" i="148" s="1"/>
  <c r="BN278" i="148" s="1"/>
  <c r="L279" i="148"/>
  <c r="U375" i="148"/>
  <c r="AD375" i="148" s="1"/>
  <c r="AM375" i="148" s="1"/>
  <c r="AV375" i="148" s="1"/>
  <c r="BE375" i="148" s="1"/>
  <c r="BN375" i="148" s="1"/>
  <c r="L376" i="148"/>
  <c r="L40" i="148"/>
  <c r="U39" i="148"/>
  <c r="AD39" i="148" s="1"/>
  <c r="AM39" i="148" s="1"/>
  <c r="AV39" i="148" s="1"/>
  <c r="BE39" i="148" s="1"/>
  <c r="BN39" i="148" s="1"/>
  <c r="L327" i="148"/>
  <c r="U326" i="148"/>
  <c r="AD326" i="148" s="1"/>
  <c r="AM326" i="148" s="1"/>
  <c r="AV326" i="148" s="1"/>
  <c r="BE326" i="148" s="1"/>
  <c r="BN326" i="148" s="1"/>
  <c r="M497" i="148"/>
  <c r="V497" i="148" s="1"/>
  <c r="AE497" i="148" s="1"/>
  <c r="AN497" i="148" s="1"/>
  <c r="AW497" i="148" s="1"/>
  <c r="BF497" i="148" s="1"/>
  <c r="BO497" i="148" s="1"/>
  <c r="V449" i="148"/>
  <c r="AE449" i="148" s="1"/>
  <c r="AN449" i="148" s="1"/>
  <c r="AW449" i="148" s="1"/>
  <c r="BF449" i="148" s="1"/>
  <c r="BO449" i="148" s="1"/>
  <c r="L235" i="148"/>
  <c r="U234" i="148"/>
  <c r="AD234" i="148" s="1"/>
  <c r="AM234" i="148" s="1"/>
  <c r="AV234" i="148" s="1"/>
  <c r="BE234" i="148" s="1"/>
  <c r="BN234" i="148" s="1"/>
  <c r="M509" i="148"/>
  <c r="V509" i="148" s="1"/>
  <c r="AE509" i="148" s="1"/>
  <c r="AN509" i="148" s="1"/>
  <c r="AW509" i="148" s="1"/>
  <c r="BF509" i="148" s="1"/>
  <c r="BO509" i="148" s="1"/>
  <c r="V461" i="148"/>
  <c r="AE461" i="148" s="1"/>
  <c r="AN461" i="148" s="1"/>
  <c r="AW461" i="148" s="1"/>
  <c r="BF461" i="148" s="1"/>
  <c r="BO461" i="148" s="1"/>
  <c r="V447" i="148"/>
  <c r="AE447" i="148" s="1"/>
  <c r="AN447" i="148" s="1"/>
  <c r="AW447" i="148" s="1"/>
  <c r="BF447" i="148" s="1"/>
  <c r="BO447" i="148" s="1"/>
  <c r="M495" i="148"/>
  <c r="V495" i="148" s="1"/>
  <c r="AE495" i="148" s="1"/>
  <c r="AN495" i="148" s="1"/>
  <c r="AW495" i="148" s="1"/>
  <c r="BF495" i="148" s="1"/>
  <c r="BO495" i="148" s="1"/>
  <c r="M505" i="148"/>
  <c r="V505" i="148" s="1"/>
  <c r="AE505" i="148" s="1"/>
  <c r="AN505" i="148" s="1"/>
  <c r="AW505" i="148" s="1"/>
  <c r="BF505" i="148" s="1"/>
  <c r="BO505" i="148" s="1"/>
  <c r="V457" i="148"/>
  <c r="AE457" i="148" s="1"/>
  <c r="AN457" i="148" s="1"/>
  <c r="AW457" i="148" s="1"/>
  <c r="BF457" i="148" s="1"/>
  <c r="BO457" i="148" s="1"/>
  <c r="V453" i="148"/>
  <c r="AE453" i="148" s="1"/>
  <c r="AN453" i="148" s="1"/>
  <c r="AW453" i="148" s="1"/>
  <c r="BF453" i="148" s="1"/>
  <c r="BO453" i="148" s="1"/>
  <c r="M501" i="148"/>
  <c r="V501" i="148" s="1"/>
  <c r="AE501" i="148" s="1"/>
  <c r="AN501" i="148" s="1"/>
  <c r="AW501" i="148" s="1"/>
  <c r="BF501" i="148" s="1"/>
  <c r="BO501" i="148" s="1"/>
  <c r="U136" i="148"/>
  <c r="AD136" i="148" s="1"/>
  <c r="AM136" i="148" s="1"/>
  <c r="AV136" i="148" s="1"/>
  <c r="BE136" i="148" s="1"/>
  <c r="BN136" i="148" s="1"/>
  <c r="L137" i="148"/>
  <c r="Z11" i="152"/>
  <c r="AO225" i="148"/>
  <c r="BG177" i="148"/>
  <c r="R47" i="152"/>
  <c r="Q47" i="152"/>
  <c r="P47" i="152"/>
  <c r="AF112" i="148" s="1"/>
  <c r="AF160" i="148" s="1"/>
  <c r="AF208" i="148" s="1"/>
  <c r="AF256" i="148" s="1"/>
  <c r="AF304" i="148" s="1"/>
  <c r="AF352" i="148" s="1"/>
  <c r="AF400" i="148" s="1"/>
  <c r="AF448" i="148" s="1"/>
  <c r="AF496" i="148" s="1"/>
  <c r="O47" i="152"/>
  <c r="AF88" i="148" s="1"/>
  <c r="AF136" i="148" s="1"/>
  <c r="AF184" i="148" s="1"/>
  <c r="AF232" i="148" s="1"/>
  <c r="AF280" i="148" s="1"/>
  <c r="AF328" i="148" s="1"/>
  <c r="AF376" i="148" s="1"/>
  <c r="AF424" i="148" s="1"/>
  <c r="AF472" i="148" s="1"/>
  <c r="M48" i="152"/>
  <c r="AO249" i="148"/>
  <c r="BG201" i="148"/>
  <c r="Q74" i="152"/>
  <c r="M106" i="152"/>
  <c r="Q105" i="152"/>
  <c r="R105" i="152"/>
  <c r="O105" i="152"/>
  <c r="AX86" i="148" s="1"/>
  <c r="P105" i="152"/>
  <c r="AX110" i="148" s="1"/>
  <c r="BG83" i="148"/>
  <c r="AO131" i="148"/>
  <c r="AX274" i="148"/>
  <c r="BP226" i="148"/>
  <c r="BI74" i="152"/>
  <c r="R74" i="152" s="1"/>
  <c r="BH74" i="152"/>
  <c r="BG74" i="152"/>
  <c r="BF74" i="152"/>
  <c r="BD75" i="152"/>
  <c r="AO108" i="148"/>
  <c r="BG60" i="148"/>
  <c r="BP85" i="148"/>
  <c r="AX133" i="148"/>
  <c r="AO272" i="148"/>
  <c r="BG224" i="148"/>
  <c r="AX392" i="148"/>
  <c r="BP344" i="148"/>
  <c r="AE75" i="152"/>
  <c r="AC75" i="152"/>
  <c r="AD75" i="152"/>
  <c r="AA76" i="152"/>
  <c r="AF75" i="152"/>
  <c r="M136" i="152"/>
  <c r="R135" i="152"/>
  <c r="Q135" i="152"/>
  <c r="P135" i="152"/>
  <c r="O135" i="152"/>
  <c r="BG154" i="148"/>
  <c r="AO202" i="148"/>
  <c r="W11" i="152"/>
  <c r="N85" i="148"/>
  <c r="BP179" i="148"/>
  <c r="AX227" i="148"/>
  <c r="AX204" i="148"/>
  <c r="BP156" i="148"/>
  <c r="AX180" i="148"/>
  <c r="BP132" i="148"/>
  <c r="X11" i="152"/>
  <c r="N205" i="148"/>
  <c r="N253" i="148" s="1"/>
  <c r="N301" i="148" s="1"/>
  <c r="N349" i="148" s="1"/>
  <c r="N397" i="148" s="1"/>
  <c r="N445" i="148" s="1"/>
  <c r="N493" i="148" s="1"/>
  <c r="AX298" i="148"/>
  <c r="BP250" i="148"/>
  <c r="AX345" i="148"/>
  <c r="BP297" i="148"/>
  <c r="AX251" i="148"/>
  <c r="BP203" i="148"/>
  <c r="BV75" i="152"/>
  <c r="BU75" i="152"/>
  <c r="BS76" i="152"/>
  <c r="BX75" i="152"/>
  <c r="BW75" i="152"/>
  <c r="BG130" i="148"/>
  <c r="AO178" i="148"/>
  <c r="AO344" i="148"/>
  <c r="BG296" i="148"/>
  <c r="AX157" i="148"/>
  <c r="BP109" i="148"/>
  <c r="AX368" i="148"/>
  <c r="BP320" i="148"/>
  <c r="AX321" i="148"/>
  <c r="BP273" i="148"/>
  <c r="BG36" i="148"/>
  <c r="AO84" i="148"/>
  <c r="R12" i="152"/>
  <c r="Q12" i="152"/>
  <c r="P12" i="152"/>
  <c r="O12" i="152"/>
  <c r="M13" i="152"/>
  <c r="Y11" i="152"/>
  <c r="AO75" i="152"/>
  <c r="AT74" i="152"/>
  <c r="AR74" i="152"/>
  <c r="AQ74" i="152"/>
  <c r="O74" i="152" s="1"/>
  <c r="W86" i="148" s="1"/>
  <c r="W134" i="148" s="1"/>
  <c r="W182" i="148" s="1"/>
  <c r="W230" i="148" s="1"/>
  <c r="W278" i="148" s="1"/>
  <c r="W326" i="148" s="1"/>
  <c r="W374" i="148" s="1"/>
  <c r="W422" i="148" s="1"/>
  <c r="W470" i="148" s="1"/>
  <c r="AS74" i="152"/>
  <c r="AO155" i="148"/>
  <c r="BG107" i="148"/>
  <c r="N133" i="148" l="1"/>
  <c r="N181" i="148" s="1"/>
  <c r="N229" i="148" s="1"/>
  <c r="N277" i="148" s="1"/>
  <c r="N325" i="148" s="1"/>
  <c r="N373" i="148" s="1"/>
  <c r="N421" i="148" s="1"/>
  <c r="N469" i="148" s="1"/>
  <c r="U88" i="148"/>
  <c r="AD88" i="148" s="1"/>
  <c r="AM88" i="148" s="1"/>
  <c r="AV88" i="148" s="1"/>
  <c r="BE88" i="148" s="1"/>
  <c r="BN88" i="148" s="1"/>
  <c r="L89" i="148"/>
  <c r="L328" i="148"/>
  <c r="U327" i="148"/>
  <c r="AD327" i="148" s="1"/>
  <c r="AM327" i="148" s="1"/>
  <c r="AV327" i="148" s="1"/>
  <c r="BE327" i="148" s="1"/>
  <c r="BN327" i="148" s="1"/>
  <c r="U40" i="148"/>
  <c r="AD40" i="148" s="1"/>
  <c r="AM40" i="148" s="1"/>
  <c r="AV40" i="148" s="1"/>
  <c r="BE40" i="148" s="1"/>
  <c r="BN40" i="148" s="1"/>
  <c r="L41" i="148"/>
  <c r="L377" i="148"/>
  <c r="U376" i="148"/>
  <c r="AD376" i="148" s="1"/>
  <c r="AM376" i="148" s="1"/>
  <c r="AV376" i="148" s="1"/>
  <c r="BE376" i="148" s="1"/>
  <c r="BN376" i="148" s="1"/>
  <c r="U235" i="148"/>
  <c r="AD235" i="148" s="1"/>
  <c r="AM235" i="148" s="1"/>
  <c r="AV235" i="148" s="1"/>
  <c r="BE235" i="148" s="1"/>
  <c r="BN235" i="148" s="1"/>
  <c r="L236" i="148"/>
  <c r="L280" i="148"/>
  <c r="U279" i="148"/>
  <c r="AD279" i="148" s="1"/>
  <c r="AM279" i="148" s="1"/>
  <c r="AV279" i="148" s="1"/>
  <c r="BE279" i="148" s="1"/>
  <c r="BN279" i="148" s="1"/>
  <c r="L473" i="148"/>
  <c r="U472" i="148"/>
  <c r="AD472" i="148" s="1"/>
  <c r="AM472" i="148" s="1"/>
  <c r="AV472" i="148" s="1"/>
  <c r="BE472" i="148" s="1"/>
  <c r="BN472" i="148" s="1"/>
  <c r="L184" i="148"/>
  <c r="U183" i="148"/>
  <c r="AD183" i="148" s="1"/>
  <c r="AM183" i="148" s="1"/>
  <c r="AV183" i="148" s="1"/>
  <c r="BE183" i="148" s="1"/>
  <c r="BN183" i="148" s="1"/>
  <c r="U423" i="148"/>
  <c r="AD423" i="148" s="1"/>
  <c r="AM423" i="148" s="1"/>
  <c r="AV423" i="148" s="1"/>
  <c r="BE423" i="148" s="1"/>
  <c r="BN423" i="148" s="1"/>
  <c r="L424" i="148"/>
  <c r="U137" i="148"/>
  <c r="AD137" i="148" s="1"/>
  <c r="AM137" i="148" s="1"/>
  <c r="AV137" i="148" s="1"/>
  <c r="BE137" i="148" s="1"/>
  <c r="BN137" i="148" s="1"/>
  <c r="L138" i="148"/>
  <c r="P74" i="152"/>
  <c r="W110" i="148" s="1"/>
  <c r="W158" i="148" s="1"/>
  <c r="W206" i="148" s="1"/>
  <c r="W254" i="148" s="1"/>
  <c r="W302" i="148" s="1"/>
  <c r="W350" i="148" s="1"/>
  <c r="W398" i="148" s="1"/>
  <c r="W446" i="148" s="1"/>
  <c r="W494" i="148" s="1"/>
  <c r="AX299" i="148"/>
  <c r="BP251" i="148"/>
  <c r="AX393" i="148"/>
  <c r="BP345" i="148"/>
  <c r="AQ75" i="152"/>
  <c r="AR75" i="152"/>
  <c r="AO76" i="152"/>
  <c r="AT75" i="152"/>
  <c r="AS75" i="152"/>
  <c r="BP274" i="148"/>
  <c r="AX322" i="148"/>
  <c r="AD76" i="152"/>
  <c r="AC76" i="152"/>
  <c r="AE76" i="152"/>
  <c r="AF76" i="152"/>
  <c r="AA77" i="152"/>
  <c r="AX346" i="148"/>
  <c r="BP298" i="148"/>
  <c r="AX205" i="148"/>
  <c r="BP157" i="148"/>
  <c r="P75" i="152"/>
  <c r="W111" i="148" s="1"/>
  <c r="W159" i="148" s="1"/>
  <c r="W207" i="148" s="1"/>
  <c r="W255" i="148" s="1"/>
  <c r="W303" i="148" s="1"/>
  <c r="W351" i="148" s="1"/>
  <c r="W399" i="148" s="1"/>
  <c r="W447" i="148" s="1"/>
  <c r="W495" i="148" s="1"/>
  <c r="BG131" i="148"/>
  <c r="AO179" i="148"/>
  <c r="R136" i="152"/>
  <c r="P136" i="152"/>
  <c r="O136" i="152"/>
  <c r="M137" i="152"/>
  <c r="Q136" i="152"/>
  <c r="AX369" i="148"/>
  <c r="BP321" i="148"/>
  <c r="Q75" i="152"/>
  <c r="M49" i="152"/>
  <c r="R48" i="152"/>
  <c r="Q48" i="152"/>
  <c r="P48" i="152"/>
  <c r="AF113" i="148" s="1"/>
  <c r="AF161" i="148" s="1"/>
  <c r="AF209" i="148" s="1"/>
  <c r="AF257" i="148" s="1"/>
  <c r="AF305" i="148" s="1"/>
  <c r="AF353" i="148" s="1"/>
  <c r="AF401" i="148" s="1"/>
  <c r="AF449" i="148" s="1"/>
  <c r="AF497" i="148" s="1"/>
  <c r="O48" i="152"/>
  <c r="AF89" i="148" s="1"/>
  <c r="AF137" i="148" s="1"/>
  <c r="AF185" i="148" s="1"/>
  <c r="AF233" i="148" s="1"/>
  <c r="AF281" i="148" s="1"/>
  <c r="AF329" i="148" s="1"/>
  <c r="AF377" i="148" s="1"/>
  <c r="AF425" i="148" s="1"/>
  <c r="AF473" i="148" s="1"/>
  <c r="AO226" i="148"/>
  <c r="BG178" i="148"/>
  <c r="AO109" i="148"/>
  <c r="BG61" i="148"/>
  <c r="AX158" i="148"/>
  <c r="BP110" i="148"/>
  <c r="R75" i="152"/>
  <c r="BP86" i="148"/>
  <c r="AX134" i="148"/>
  <c r="AO297" i="148"/>
  <c r="BG249" i="148"/>
  <c r="AX228" i="148"/>
  <c r="BP180" i="148"/>
  <c r="AX440" i="148"/>
  <c r="BP392" i="148"/>
  <c r="AO156" i="148"/>
  <c r="BG108" i="148"/>
  <c r="AO273" i="148"/>
  <c r="BG225" i="148"/>
  <c r="BG155" i="148"/>
  <c r="AO203" i="148"/>
  <c r="AX416" i="148"/>
  <c r="BP368" i="148"/>
  <c r="AX181" i="148"/>
  <c r="BP133" i="148"/>
  <c r="BI75" i="152"/>
  <c r="BH75" i="152"/>
  <c r="BG75" i="152"/>
  <c r="BF75" i="152"/>
  <c r="BD76" i="152"/>
  <c r="BG37" i="148"/>
  <c r="AO85" i="148"/>
  <c r="AO250" i="148"/>
  <c r="BG202" i="148"/>
  <c r="AO320" i="148"/>
  <c r="BG272" i="148"/>
  <c r="AO392" i="148"/>
  <c r="BG344" i="148"/>
  <c r="Q13" i="152"/>
  <c r="P13" i="152"/>
  <c r="O13" i="152"/>
  <c r="M14" i="152"/>
  <c r="R13" i="152"/>
  <c r="AX252" i="148"/>
  <c r="BP204" i="148"/>
  <c r="W12" i="152"/>
  <c r="N86" i="148"/>
  <c r="X12" i="152"/>
  <c r="N206" i="148"/>
  <c r="N254" i="148" s="1"/>
  <c r="N302" i="148" s="1"/>
  <c r="N350" i="148" s="1"/>
  <c r="N398" i="148" s="1"/>
  <c r="N446" i="148" s="1"/>
  <c r="N494" i="148" s="1"/>
  <c r="Y12" i="152"/>
  <c r="Z12" i="152"/>
  <c r="BS77" i="152"/>
  <c r="BX76" i="152"/>
  <c r="BV76" i="152"/>
  <c r="BU76" i="152"/>
  <c r="BW76" i="152"/>
  <c r="AO132" i="148"/>
  <c r="BG84" i="148"/>
  <c r="AX275" i="148"/>
  <c r="BP227" i="148"/>
  <c r="R106" i="152"/>
  <c r="P106" i="152"/>
  <c r="AX111" i="148" s="1"/>
  <c r="O106" i="152"/>
  <c r="AX87" i="148" s="1"/>
  <c r="M107" i="152"/>
  <c r="Q106" i="152"/>
  <c r="U184" i="148" l="1"/>
  <c r="AD184" i="148" s="1"/>
  <c r="AM184" i="148" s="1"/>
  <c r="AV184" i="148" s="1"/>
  <c r="BE184" i="148" s="1"/>
  <c r="BN184" i="148" s="1"/>
  <c r="L185" i="148"/>
  <c r="U377" i="148"/>
  <c r="AD377" i="148" s="1"/>
  <c r="AM377" i="148" s="1"/>
  <c r="AV377" i="148" s="1"/>
  <c r="BE377" i="148" s="1"/>
  <c r="BN377" i="148" s="1"/>
  <c r="L378" i="148"/>
  <c r="L474" i="148"/>
  <c r="U473" i="148"/>
  <c r="AD473" i="148" s="1"/>
  <c r="AM473" i="148" s="1"/>
  <c r="AV473" i="148" s="1"/>
  <c r="BE473" i="148" s="1"/>
  <c r="BN473" i="148" s="1"/>
  <c r="U236" i="148"/>
  <c r="AD236" i="148" s="1"/>
  <c r="AM236" i="148" s="1"/>
  <c r="AV236" i="148" s="1"/>
  <c r="BE236" i="148" s="1"/>
  <c r="BN236" i="148" s="1"/>
  <c r="L237" i="148"/>
  <c r="L42" i="148"/>
  <c r="U41" i="148"/>
  <c r="AD41" i="148" s="1"/>
  <c r="AM41" i="148" s="1"/>
  <c r="AV41" i="148" s="1"/>
  <c r="BE41" i="148" s="1"/>
  <c r="BN41" i="148" s="1"/>
  <c r="L425" i="148"/>
  <c r="U424" i="148"/>
  <c r="AD424" i="148" s="1"/>
  <c r="AM424" i="148" s="1"/>
  <c r="AV424" i="148" s="1"/>
  <c r="BE424" i="148" s="1"/>
  <c r="BN424" i="148" s="1"/>
  <c r="N134" i="148"/>
  <c r="N182" i="148" s="1"/>
  <c r="N230" i="148" s="1"/>
  <c r="N278" i="148" s="1"/>
  <c r="N326" i="148" s="1"/>
  <c r="N374" i="148" s="1"/>
  <c r="N422" i="148" s="1"/>
  <c r="N470" i="148" s="1"/>
  <c r="U328" i="148"/>
  <c r="AD328" i="148" s="1"/>
  <c r="AM328" i="148" s="1"/>
  <c r="AV328" i="148" s="1"/>
  <c r="BE328" i="148" s="1"/>
  <c r="BN328" i="148" s="1"/>
  <c r="L329" i="148"/>
  <c r="U280" i="148"/>
  <c r="AD280" i="148" s="1"/>
  <c r="AM280" i="148" s="1"/>
  <c r="AV280" i="148" s="1"/>
  <c r="BE280" i="148" s="1"/>
  <c r="BN280" i="148" s="1"/>
  <c r="L281" i="148"/>
  <c r="L90" i="148"/>
  <c r="U89" i="148"/>
  <c r="AD89" i="148" s="1"/>
  <c r="AM89" i="148" s="1"/>
  <c r="AV89" i="148" s="1"/>
  <c r="BE89" i="148" s="1"/>
  <c r="BN89" i="148" s="1"/>
  <c r="L139" i="148"/>
  <c r="U138" i="148"/>
  <c r="AD138" i="148" s="1"/>
  <c r="AM138" i="148" s="1"/>
  <c r="AV138" i="148" s="1"/>
  <c r="BE138" i="148" s="1"/>
  <c r="BN138" i="148" s="1"/>
  <c r="O75" i="152"/>
  <c r="W87" i="148" s="1"/>
  <c r="W135" i="148" s="1"/>
  <c r="W183" i="148" s="1"/>
  <c r="W231" i="148" s="1"/>
  <c r="W279" i="148" s="1"/>
  <c r="W327" i="148" s="1"/>
  <c r="W375" i="148" s="1"/>
  <c r="W423" i="148" s="1"/>
  <c r="W471" i="148" s="1"/>
  <c r="Y13" i="152"/>
  <c r="AO251" i="148"/>
  <c r="BG203" i="148"/>
  <c r="AX206" i="148"/>
  <c r="BP158" i="148"/>
  <c r="BP87" i="148"/>
  <c r="AX135" i="148"/>
  <c r="AX159" i="148"/>
  <c r="BP111" i="148"/>
  <c r="BG85" i="148"/>
  <c r="AO133" i="148"/>
  <c r="BG273" i="148"/>
  <c r="AO321" i="148"/>
  <c r="AX253" i="148"/>
  <c r="BP205" i="148"/>
  <c r="AQ76" i="152"/>
  <c r="O76" i="152" s="1"/>
  <c r="W88" i="148" s="1"/>
  <c r="W136" i="148" s="1"/>
  <c r="W184" i="148" s="1"/>
  <c r="W232" i="148" s="1"/>
  <c r="W280" i="148" s="1"/>
  <c r="W328" i="148" s="1"/>
  <c r="W376" i="148" s="1"/>
  <c r="W424" i="148" s="1"/>
  <c r="W472" i="148" s="1"/>
  <c r="AR76" i="152"/>
  <c r="AT76" i="152"/>
  <c r="AS76" i="152"/>
  <c r="AO77" i="152"/>
  <c r="AO227" i="148"/>
  <c r="BG179" i="148"/>
  <c r="AO368" i="148"/>
  <c r="BG320" i="148"/>
  <c r="AX417" i="148"/>
  <c r="BP369" i="148"/>
  <c r="M50" i="152"/>
  <c r="Q49" i="152"/>
  <c r="P49" i="152"/>
  <c r="AF114" i="148" s="1"/>
  <c r="AF162" i="148" s="1"/>
  <c r="AF210" i="148" s="1"/>
  <c r="AF258" i="148" s="1"/>
  <c r="AF306" i="148" s="1"/>
  <c r="AF354" i="148" s="1"/>
  <c r="AF402" i="148" s="1"/>
  <c r="AF450" i="148" s="1"/>
  <c r="AF498" i="148" s="1"/>
  <c r="R49" i="152"/>
  <c r="O49" i="152"/>
  <c r="AF90" i="148" s="1"/>
  <c r="AF138" i="148" s="1"/>
  <c r="AF186" i="148" s="1"/>
  <c r="AF234" i="148" s="1"/>
  <c r="AF282" i="148" s="1"/>
  <c r="AF330" i="148" s="1"/>
  <c r="AF378" i="148" s="1"/>
  <c r="AF426" i="148" s="1"/>
  <c r="AF474" i="148" s="1"/>
  <c r="AX394" i="148"/>
  <c r="BP346" i="148"/>
  <c r="W13" i="152"/>
  <c r="N87" i="148"/>
  <c r="AO345" i="148"/>
  <c r="BG297" i="148"/>
  <c r="AX229" i="148"/>
  <c r="BP181" i="148"/>
  <c r="AX464" i="148"/>
  <c r="BP464" i="148" s="1"/>
  <c r="BP416" i="148"/>
  <c r="BI76" i="152"/>
  <c r="R76" i="152" s="1"/>
  <c r="BH76" i="152"/>
  <c r="Q76" i="152" s="1"/>
  <c r="BD77" i="152"/>
  <c r="BG76" i="152"/>
  <c r="P76" i="152" s="1"/>
  <c r="W112" i="148" s="1"/>
  <c r="W160" i="148" s="1"/>
  <c r="W208" i="148" s="1"/>
  <c r="W256" i="148" s="1"/>
  <c r="W304" i="148" s="1"/>
  <c r="W352" i="148" s="1"/>
  <c r="W400" i="148" s="1"/>
  <c r="W448" i="148" s="1"/>
  <c r="W496" i="148" s="1"/>
  <c r="BF76" i="152"/>
  <c r="BG156" i="148"/>
  <c r="AO204" i="148"/>
  <c r="AX182" i="148"/>
  <c r="BP134" i="148"/>
  <c r="AX370" i="148"/>
  <c r="BP322" i="148"/>
  <c r="BG62" i="148"/>
  <c r="AO110" i="148"/>
  <c r="AO298" i="148"/>
  <c r="BG250" i="148"/>
  <c r="AO157" i="148"/>
  <c r="BG109" i="148"/>
  <c r="AO440" i="148"/>
  <c r="BG392" i="148"/>
  <c r="P107" i="152"/>
  <c r="AX112" i="148" s="1"/>
  <c r="O107" i="152"/>
  <c r="AX88" i="148" s="1"/>
  <c r="M108" i="152"/>
  <c r="R107" i="152"/>
  <c r="Q107" i="152"/>
  <c r="AX488" i="148"/>
  <c r="BP488" i="148" s="1"/>
  <c r="BP440" i="148"/>
  <c r="P137" i="152"/>
  <c r="O137" i="152"/>
  <c r="R137" i="152"/>
  <c r="Q137" i="152"/>
  <c r="M138" i="152"/>
  <c r="BP393" i="148"/>
  <c r="AX441" i="148"/>
  <c r="X13" i="152"/>
  <c r="N207" i="148"/>
  <c r="N255" i="148" s="1"/>
  <c r="N303" i="148" s="1"/>
  <c r="N351" i="148" s="1"/>
  <c r="N399" i="148" s="1"/>
  <c r="N447" i="148" s="1"/>
  <c r="N495" i="148" s="1"/>
  <c r="BW77" i="152"/>
  <c r="BV77" i="152"/>
  <c r="BX77" i="152"/>
  <c r="BS78" i="152"/>
  <c r="BU77" i="152"/>
  <c r="Z13" i="152"/>
  <c r="AA78" i="152"/>
  <c r="AD77" i="152"/>
  <c r="AF77" i="152"/>
  <c r="AE77" i="152"/>
  <c r="AC77" i="152"/>
  <c r="AO274" i="148"/>
  <c r="BG226" i="148"/>
  <c r="AO86" i="148"/>
  <c r="BG38" i="148"/>
  <c r="BP275" i="148"/>
  <c r="AX323" i="148"/>
  <c r="BG132" i="148"/>
  <c r="AO180" i="148"/>
  <c r="AX300" i="148"/>
  <c r="BP252" i="148"/>
  <c r="O14" i="152"/>
  <c r="M15" i="152"/>
  <c r="R14" i="152"/>
  <c r="Q14" i="152"/>
  <c r="P14" i="152"/>
  <c r="AX276" i="148"/>
  <c r="BP228" i="148"/>
  <c r="AX347" i="148"/>
  <c r="BP299" i="148"/>
  <c r="U329" i="148" l="1"/>
  <c r="AD329" i="148" s="1"/>
  <c r="AM329" i="148" s="1"/>
  <c r="AV329" i="148" s="1"/>
  <c r="BE329" i="148" s="1"/>
  <c r="BN329" i="148" s="1"/>
  <c r="L330" i="148"/>
  <c r="L282" i="148"/>
  <c r="U281" i="148"/>
  <c r="AD281" i="148" s="1"/>
  <c r="AM281" i="148" s="1"/>
  <c r="AV281" i="148" s="1"/>
  <c r="BE281" i="148" s="1"/>
  <c r="BN281" i="148" s="1"/>
  <c r="U425" i="148"/>
  <c r="AD425" i="148" s="1"/>
  <c r="AM425" i="148" s="1"/>
  <c r="AV425" i="148" s="1"/>
  <c r="BE425" i="148" s="1"/>
  <c r="BN425" i="148" s="1"/>
  <c r="L426" i="148"/>
  <c r="U42" i="148"/>
  <c r="AD42" i="148" s="1"/>
  <c r="AM42" i="148" s="1"/>
  <c r="AV42" i="148" s="1"/>
  <c r="BE42" i="148" s="1"/>
  <c r="BN42" i="148" s="1"/>
  <c r="L43" i="148"/>
  <c r="L238" i="148"/>
  <c r="U237" i="148"/>
  <c r="AD237" i="148" s="1"/>
  <c r="AM237" i="148" s="1"/>
  <c r="AV237" i="148" s="1"/>
  <c r="BE237" i="148" s="1"/>
  <c r="BN237" i="148" s="1"/>
  <c r="U474" i="148"/>
  <c r="AD474" i="148" s="1"/>
  <c r="AM474" i="148" s="1"/>
  <c r="AV474" i="148" s="1"/>
  <c r="BE474" i="148" s="1"/>
  <c r="BN474" i="148" s="1"/>
  <c r="L475" i="148"/>
  <c r="N135" i="148"/>
  <c r="N183" i="148" s="1"/>
  <c r="N231" i="148" s="1"/>
  <c r="N279" i="148" s="1"/>
  <c r="N327" i="148" s="1"/>
  <c r="N375" i="148" s="1"/>
  <c r="N423" i="148" s="1"/>
  <c r="N471" i="148" s="1"/>
  <c r="L91" i="148"/>
  <c r="U90" i="148"/>
  <c r="AD90" i="148" s="1"/>
  <c r="AM90" i="148" s="1"/>
  <c r="AV90" i="148" s="1"/>
  <c r="BE90" i="148" s="1"/>
  <c r="BN90" i="148" s="1"/>
  <c r="L379" i="148"/>
  <c r="U378" i="148"/>
  <c r="AD378" i="148" s="1"/>
  <c r="AM378" i="148" s="1"/>
  <c r="AV378" i="148" s="1"/>
  <c r="BE378" i="148" s="1"/>
  <c r="BN378" i="148" s="1"/>
  <c r="U185" i="148"/>
  <c r="AD185" i="148" s="1"/>
  <c r="AM185" i="148" s="1"/>
  <c r="AV185" i="148" s="1"/>
  <c r="BE185" i="148" s="1"/>
  <c r="BN185" i="148" s="1"/>
  <c r="L186" i="148"/>
  <c r="L140" i="148"/>
  <c r="U139" i="148"/>
  <c r="AD139" i="148" s="1"/>
  <c r="AM139" i="148" s="1"/>
  <c r="AV139" i="148" s="1"/>
  <c r="BE139" i="148" s="1"/>
  <c r="BN139" i="148" s="1"/>
  <c r="AA79" i="152"/>
  <c r="AF78" i="152"/>
  <c r="AE78" i="152"/>
  <c r="AD78" i="152"/>
  <c r="AC78" i="152"/>
  <c r="AX395" i="148"/>
  <c r="BP347" i="148"/>
  <c r="BP323" i="148"/>
  <c r="AX371" i="148"/>
  <c r="BU78" i="152"/>
  <c r="BX78" i="152"/>
  <c r="BS79" i="152"/>
  <c r="BW78" i="152"/>
  <c r="BV78" i="152"/>
  <c r="BP88" i="148"/>
  <c r="AX136" i="148"/>
  <c r="AO275" i="148"/>
  <c r="BG227" i="148"/>
  <c r="AX160" i="148"/>
  <c r="BP112" i="148"/>
  <c r="AO393" i="148"/>
  <c r="BG345" i="148"/>
  <c r="Q108" i="152"/>
  <c r="P108" i="152"/>
  <c r="AX113" i="148" s="1"/>
  <c r="O108" i="152"/>
  <c r="AX89" i="148" s="1"/>
  <c r="R108" i="152"/>
  <c r="M109" i="152"/>
  <c r="O138" i="152"/>
  <c r="M139" i="152"/>
  <c r="R138" i="152"/>
  <c r="P138" i="152"/>
  <c r="Q138" i="152"/>
  <c r="Q77" i="152"/>
  <c r="AX301" i="148"/>
  <c r="BP253" i="148"/>
  <c r="AX230" i="148"/>
  <c r="BP182" i="148"/>
  <c r="BG368" i="148"/>
  <c r="AO416" i="148"/>
  <c r="AO488" i="148"/>
  <c r="BG488" i="148" s="1"/>
  <c r="BG440" i="148"/>
  <c r="AO87" i="148"/>
  <c r="BG39" i="148"/>
  <c r="AO299" i="148"/>
  <c r="BG251" i="148"/>
  <c r="BP370" i="148"/>
  <c r="AX418" i="148"/>
  <c r="Q50" i="152"/>
  <c r="P50" i="152"/>
  <c r="AF115" i="148" s="1"/>
  <c r="AF163" i="148" s="1"/>
  <c r="AF211" i="148" s="1"/>
  <c r="AF259" i="148" s="1"/>
  <c r="AF307" i="148" s="1"/>
  <c r="AF355" i="148" s="1"/>
  <c r="AF403" i="148" s="1"/>
  <c r="AF451" i="148" s="1"/>
  <c r="AF499" i="148" s="1"/>
  <c r="R50" i="152"/>
  <c r="M51" i="152"/>
  <c r="O50" i="152"/>
  <c r="AF91" i="148" s="1"/>
  <c r="AF139" i="148" s="1"/>
  <c r="AF187" i="148" s="1"/>
  <c r="AF235" i="148" s="1"/>
  <c r="AF283" i="148" s="1"/>
  <c r="AF331" i="148" s="1"/>
  <c r="AF379" i="148" s="1"/>
  <c r="AF427" i="148" s="1"/>
  <c r="AF475" i="148" s="1"/>
  <c r="AX207" i="148"/>
  <c r="BP159" i="148"/>
  <c r="AX348" i="148"/>
  <c r="BP300" i="148"/>
  <c r="AO228" i="148"/>
  <c r="BG180" i="148"/>
  <c r="AO369" i="148"/>
  <c r="BG321" i="148"/>
  <c r="BG63" i="148"/>
  <c r="AO111" i="148"/>
  <c r="BG157" i="148"/>
  <c r="AO205" i="148"/>
  <c r="AO252" i="148"/>
  <c r="BG204" i="148"/>
  <c r="AX442" i="148"/>
  <c r="BP394" i="148"/>
  <c r="AX183" i="148"/>
  <c r="BP135" i="148"/>
  <c r="AX254" i="148"/>
  <c r="BP206" i="148"/>
  <c r="AX489" i="148"/>
  <c r="BP489" i="148" s="1"/>
  <c r="BP441" i="148"/>
  <c r="AR77" i="152"/>
  <c r="P77" i="152" s="1"/>
  <c r="W113" i="148" s="1"/>
  <c r="W161" i="148" s="1"/>
  <c r="W209" i="148" s="1"/>
  <c r="W257" i="148" s="1"/>
  <c r="W305" i="148" s="1"/>
  <c r="W353" i="148" s="1"/>
  <c r="W401" i="148" s="1"/>
  <c r="W449" i="148" s="1"/>
  <c r="W497" i="148" s="1"/>
  <c r="AT77" i="152"/>
  <c r="R77" i="152" s="1"/>
  <c r="AS77" i="152"/>
  <c r="AQ77" i="152"/>
  <c r="AO78" i="152"/>
  <c r="AO346" i="148"/>
  <c r="BG298" i="148"/>
  <c r="O77" i="152"/>
  <c r="W89" i="148" s="1"/>
  <c r="W137" i="148" s="1"/>
  <c r="W185" i="148" s="1"/>
  <c r="W233" i="148" s="1"/>
  <c r="W281" i="148" s="1"/>
  <c r="W329" i="148" s="1"/>
  <c r="W377" i="148" s="1"/>
  <c r="W425" i="148" s="1"/>
  <c r="W473" i="148" s="1"/>
  <c r="AX277" i="148"/>
  <c r="BP229" i="148"/>
  <c r="AX465" i="148"/>
  <c r="BP465" i="148" s="1"/>
  <c r="BP417" i="148"/>
  <c r="BG133" i="148"/>
  <c r="AO181" i="148"/>
  <c r="BP276" i="148"/>
  <c r="AX324" i="148"/>
  <c r="X14" i="152"/>
  <c r="N208" i="148"/>
  <c r="N256" i="148" s="1"/>
  <c r="N304" i="148" s="1"/>
  <c r="N352" i="148" s="1"/>
  <c r="N400" i="148" s="1"/>
  <c r="N448" i="148" s="1"/>
  <c r="N496" i="148" s="1"/>
  <c r="AO134" i="148"/>
  <c r="BG86" i="148"/>
  <c r="Y14" i="152"/>
  <c r="Z14" i="152"/>
  <c r="Q15" i="152"/>
  <c r="P15" i="152"/>
  <c r="O15" i="152"/>
  <c r="M16" i="152"/>
  <c r="R15" i="152"/>
  <c r="AO158" i="148"/>
  <c r="BG110" i="148"/>
  <c r="W14" i="152"/>
  <c r="N88" i="148"/>
  <c r="BG274" i="148"/>
  <c r="AO322" i="148"/>
  <c r="BH77" i="152"/>
  <c r="BG77" i="152"/>
  <c r="BD78" i="152"/>
  <c r="BI77" i="152"/>
  <c r="BF77" i="152"/>
  <c r="L380" i="148" l="1"/>
  <c r="U379" i="148"/>
  <c r="AD379" i="148" s="1"/>
  <c r="AM379" i="148" s="1"/>
  <c r="AV379" i="148" s="1"/>
  <c r="BE379" i="148" s="1"/>
  <c r="BN379" i="148" s="1"/>
  <c r="L44" i="148"/>
  <c r="U43" i="148"/>
  <c r="AD43" i="148" s="1"/>
  <c r="AM43" i="148" s="1"/>
  <c r="AV43" i="148" s="1"/>
  <c r="BE43" i="148" s="1"/>
  <c r="BN43" i="148" s="1"/>
  <c r="U238" i="148"/>
  <c r="AD238" i="148" s="1"/>
  <c r="AM238" i="148" s="1"/>
  <c r="AV238" i="148" s="1"/>
  <c r="BE238" i="148" s="1"/>
  <c r="BN238" i="148" s="1"/>
  <c r="L239" i="148"/>
  <c r="N136" i="148"/>
  <c r="N184" i="148" s="1"/>
  <c r="N232" i="148" s="1"/>
  <c r="N280" i="148" s="1"/>
  <c r="N328" i="148" s="1"/>
  <c r="N376" i="148" s="1"/>
  <c r="N424" i="148" s="1"/>
  <c r="N472" i="148" s="1"/>
  <c r="L427" i="148"/>
  <c r="U426" i="148"/>
  <c r="AD426" i="148" s="1"/>
  <c r="AM426" i="148" s="1"/>
  <c r="AV426" i="148" s="1"/>
  <c r="BE426" i="148" s="1"/>
  <c r="BN426" i="148" s="1"/>
  <c r="U282" i="148"/>
  <c r="AD282" i="148" s="1"/>
  <c r="AM282" i="148" s="1"/>
  <c r="AV282" i="148" s="1"/>
  <c r="BE282" i="148" s="1"/>
  <c r="BN282" i="148" s="1"/>
  <c r="L283" i="148"/>
  <c r="U91" i="148"/>
  <c r="AD91" i="148" s="1"/>
  <c r="AM91" i="148" s="1"/>
  <c r="AV91" i="148" s="1"/>
  <c r="BE91" i="148" s="1"/>
  <c r="BN91" i="148" s="1"/>
  <c r="L92" i="148"/>
  <c r="U475" i="148"/>
  <c r="AD475" i="148" s="1"/>
  <c r="AM475" i="148" s="1"/>
  <c r="AV475" i="148" s="1"/>
  <c r="BE475" i="148" s="1"/>
  <c r="BN475" i="148" s="1"/>
  <c r="L476" i="148"/>
  <c r="L331" i="148"/>
  <c r="U330" i="148"/>
  <c r="AD330" i="148" s="1"/>
  <c r="AM330" i="148" s="1"/>
  <c r="AV330" i="148" s="1"/>
  <c r="BE330" i="148" s="1"/>
  <c r="BN330" i="148" s="1"/>
  <c r="L187" i="148"/>
  <c r="U186" i="148"/>
  <c r="AD186" i="148" s="1"/>
  <c r="AM186" i="148" s="1"/>
  <c r="AV186" i="148" s="1"/>
  <c r="BE186" i="148" s="1"/>
  <c r="BN186" i="148" s="1"/>
  <c r="L141" i="148"/>
  <c r="U140" i="148"/>
  <c r="AD140" i="148" s="1"/>
  <c r="AM140" i="148" s="1"/>
  <c r="AV140" i="148" s="1"/>
  <c r="BE140" i="148" s="1"/>
  <c r="BN140" i="148" s="1"/>
  <c r="AX325" i="148"/>
  <c r="BP277" i="148"/>
  <c r="BV79" i="152"/>
  <c r="BS80" i="152"/>
  <c r="BU79" i="152"/>
  <c r="BX79" i="152"/>
  <c r="BW79" i="152"/>
  <c r="M140" i="152"/>
  <c r="P139" i="152"/>
  <c r="R139" i="152"/>
  <c r="Q139" i="152"/>
  <c r="O139" i="152"/>
  <c r="AO347" i="148"/>
  <c r="BG299" i="148"/>
  <c r="AO370" i="148"/>
  <c r="BG322" i="148"/>
  <c r="AO135" i="148"/>
  <c r="BG87" i="148"/>
  <c r="AX372" i="148"/>
  <c r="BP324" i="148"/>
  <c r="AO464" i="148"/>
  <c r="BG464" i="148" s="1"/>
  <c r="BG416" i="148"/>
  <c r="AX231" i="148"/>
  <c r="BP183" i="148"/>
  <c r="O78" i="152"/>
  <c r="W90" i="148" s="1"/>
  <c r="W138" i="148" s="1"/>
  <c r="W186" i="148" s="1"/>
  <c r="W234" i="148" s="1"/>
  <c r="W282" i="148" s="1"/>
  <c r="W330" i="148" s="1"/>
  <c r="W378" i="148" s="1"/>
  <c r="W426" i="148" s="1"/>
  <c r="W474" i="148" s="1"/>
  <c r="BD79" i="152"/>
  <c r="BI78" i="152"/>
  <c r="R78" i="152" s="1"/>
  <c r="BH78" i="152"/>
  <c r="Q78" i="152" s="1"/>
  <c r="BF78" i="152"/>
  <c r="BG78" i="152"/>
  <c r="BG134" i="148"/>
  <c r="AO182" i="148"/>
  <c r="AO112" i="148"/>
  <c r="BG64" i="148"/>
  <c r="AX255" i="148"/>
  <c r="BP207" i="148"/>
  <c r="AO206" i="148"/>
  <c r="BG158" i="148"/>
  <c r="AO394" i="148"/>
  <c r="BG346" i="148"/>
  <c r="BP89" i="148"/>
  <c r="AX137" i="148"/>
  <c r="M52" i="152"/>
  <c r="R51" i="152"/>
  <c r="Q51" i="152"/>
  <c r="P51" i="152"/>
  <c r="AF116" i="148" s="1"/>
  <c r="AF164" i="148" s="1"/>
  <c r="AF212" i="148" s="1"/>
  <c r="AF260" i="148" s="1"/>
  <c r="AF308" i="148" s="1"/>
  <c r="AF356" i="148" s="1"/>
  <c r="AF404" i="148" s="1"/>
  <c r="AF452" i="148" s="1"/>
  <c r="AF500" i="148" s="1"/>
  <c r="O51" i="152"/>
  <c r="AF92" i="148" s="1"/>
  <c r="AF140" i="148" s="1"/>
  <c r="AF188" i="148" s="1"/>
  <c r="AF236" i="148" s="1"/>
  <c r="AF284" i="148" s="1"/>
  <c r="AF332" i="148" s="1"/>
  <c r="AF380" i="148" s="1"/>
  <c r="AF428" i="148" s="1"/>
  <c r="AF476" i="148" s="1"/>
  <c r="Y15" i="152"/>
  <c r="AX466" i="148"/>
  <c r="BP466" i="148" s="1"/>
  <c r="BP418" i="148"/>
  <c r="AO276" i="148"/>
  <c r="BG228" i="148"/>
  <c r="BP395" i="148"/>
  <c r="AX443" i="148"/>
  <c r="AX302" i="148"/>
  <c r="BP254" i="148"/>
  <c r="AO88" i="148"/>
  <c r="BG40" i="148"/>
  <c r="AX490" i="148"/>
  <c r="BP490" i="148" s="1"/>
  <c r="BP442" i="148"/>
  <c r="AX161" i="148"/>
  <c r="BP113" i="148"/>
  <c r="BG275" i="148"/>
  <c r="AO323" i="148"/>
  <c r="AX349" i="148"/>
  <c r="BP301" i="148"/>
  <c r="AX396" i="148"/>
  <c r="BP348" i="148"/>
  <c r="M110" i="152"/>
  <c r="R109" i="152"/>
  <c r="Q109" i="152"/>
  <c r="P109" i="152"/>
  <c r="AX114" i="148" s="1"/>
  <c r="O109" i="152"/>
  <c r="AX90" i="148" s="1"/>
  <c r="AO229" i="148"/>
  <c r="BG181" i="148"/>
  <c r="X15" i="152"/>
  <c r="N209" i="148"/>
  <c r="N257" i="148" s="1"/>
  <c r="N305" i="148" s="1"/>
  <c r="N353" i="148" s="1"/>
  <c r="N401" i="148" s="1"/>
  <c r="N449" i="148" s="1"/>
  <c r="N497" i="148" s="1"/>
  <c r="AO159" i="148"/>
  <c r="BG111" i="148"/>
  <c r="AO441" i="148"/>
  <c r="BG393" i="148"/>
  <c r="BP371" i="148"/>
  <c r="AX419" i="148"/>
  <c r="Z15" i="152"/>
  <c r="AO300" i="148"/>
  <c r="BG252" i="148"/>
  <c r="AA80" i="152"/>
  <c r="AF79" i="152"/>
  <c r="AC79" i="152"/>
  <c r="AE79" i="152"/>
  <c r="AD79" i="152"/>
  <c r="Q16" i="152"/>
  <c r="O16" i="152"/>
  <c r="R16" i="152"/>
  <c r="P16" i="152"/>
  <c r="M17" i="152"/>
  <c r="AO253" i="148"/>
  <c r="BG205" i="148"/>
  <c r="AX184" i="148"/>
  <c r="BP136" i="148"/>
  <c r="AO79" i="152"/>
  <c r="AT78" i="152"/>
  <c r="AS78" i="152"/>
  <c r="AR78" i="152"/>
  <c r="P78" i="152" s="1"/>
  <c r="W114" i="148" s="1"/>
  <c r="W162" i="148" s="1"/>
  <c r="W210" i="148" s="1"/>
  <c r="W258" i="148" s="1"/>
  <c r="W306" i="148" s="1"/>
  <c r="W354" i="148" s="1"/>
  <c r="W402" i="148" s="1"/>
  <c r="W450" i="148" s="1"/>
  <c r="W498" i="148" s="1"/>
  <c r="AQ78" i="152"/>
  <c r="AO417" i="148"/>
  <c r="BG369" i="148"/>
  <c r="AX208" i="148"/>
  <c r="BP160" i="148"/>
  <c r="W15" i="152"/>
  <c r="N89" i="148"/>
  <c r="AX278" i="148"/>
  <c r="BP230" i="148"/>
  <c r="N137" i="148" l="1"/>
  <c r="N185" i="148" s="1"/>
  <c r="N233" i="148" s="1"/>
  <c r="N281" i="148" s="1"/>
  <c r="N329" i="148" s="1"/>
  <c r="N377" i="148" s="1"/>
  <c r="N425" i="148" s="1"/>
  <c r="N473" i="148" s="1"/>
  <c r="L477" i="148"/>
  <c r="U476" i="148"/>
  <c r="AD476" i="148" s="1"/>
  <c r="AM476" i="148" s="1"/>
  <c r="AV476" i="148" s="1"/>
  <c r="BE476" i="148" s="1"/>
  <c r="BN476" i="148" s="1"/>
  <c r="L188" i="148"/>
  <c r="U187" i="148"/>
  <c r="AD187" i="148" s="1"/>
  <c r="AM187" i="148" s="1"/>
  <c r="AV187" i="148" s="1"/>
  <c r="BE187" i="148" s="1"/>
  <c r="BN187" i="148" s="1"/>
  <c r="L240" i="148"/>
  <c r="U239" i="148"/>
  <c r="AD239" i="148" s="1"/>
  <c r="AM239" i="148" s="1"/>
  <c r="AV239" i="148" s="1"/>
  <c r="BE239" i="148" s="1"/>
  <c r="BN239" i="148" s="1"/>
  <c r="L332" i="148"/>
  <c r="U331" i="148"/>
  <c r="AD331" i="148" s="1"/>
  <c r="AM331" i="148" s="1"/>
  <c r="AV331" i="148" s="1"/>
  <c r="BE331" i="148" s="1"/>
  <c r="BN331" i="148" s="1"/>
  <c r="U92" i="148"/>
  <c r="AD92" i="148" s="1"/>
  <c r="AM92" i="148" s="1"/>
  <c r="AV92" i="148" s="1"/>
  <c r="BE92" i="148" s="1"/>
  <c r="BN92" i="148" s="1"/>
  <c r="L93" i="148"/>
  <c r="L284" i="148"/>
  <c r="U283" i="148"/>
  <c r="AD283" i="148" s="1"/>
  <c r="AM283" i="148" s="1"/>
  <c r="AV283" i="148" s="1"/>
  <c r="BE283" i="148" s="1"/>
  <c r="BN283" i="148" s="1"/>
  <c r="L428" i="148"/>
  <c r="U427" i="148"/>
  <c r="AD427" i="148" s="1"/>
  <c r="AM427" i="148" s="1"/>
  <c r="AV427" i="148" s="1"/>
  <c r="BE427" i="148" s="1"/>
  <c r="BN427" i="148" s="1"/>
  <c r="L45" i="148"/>
  <c r="U44" i="148"/>
  <c r="AD44" i="148" s="1"/>
  <c r="AM44" i="148" s="1"/>
  <c r="AV44" i="148" s="1"/>
  <c r="BE44" i="148" s="1"/>
  <c r="BN44" i="148" s="1"/>
  <c r="U380" i="148"/>
  <c r="AD380" i="148" s="1"/>
  <c r="AM380" i="148" s="1"/>
  <c r="AV380" i="148" s="1"/>
  <c r="BE380" i="148" s="1"/>
  <c r="BN380" i="148" s="1"/>
  <c r="L381" i="148"/>
  <c r="L142" i="148"/>
  <c r="U141" i="148"/>
  <c r="AD141" i="148" s="1"/>
  <c r="AM141" i="148" s="1"/>
  <c r="AV141" i="148" s="1"/>
  <c r="BE141" i="148" s="1"/>
  <c r="BN141" i="148" s="1"/>
  <c r="AO80" i="152"/>
  <c r="AT79" i="152"/>
  <c r="AR79" i="152"/>
  <c r="AS79" i="152"/>
  <c r="AQ79" i="152"/>
  <c r="BP396" i="148"/>
  <c r="AX444" i="148"/>
  <c r="P79" i="152"/>
  <c r="W115" i="148" s="1"/>
  <c r="W163" i="148" s="1"/>
  <c r="W211" i="148" s="1"/>
  <c r="W259" i="148" s="1"/>
  <c r="W307" i="148" s="1"/>
  <c r="W355" i="148" s="1"/>
  <c r="W403" i="148" s="1"/>
  <c r="W451" i="148" s="1"/>
  <c r="W499" i="148" s="1"/>
  <c r="AO113" i="148"/>
  <c r="BG65" i="148"/>
  <c r="BP208" i="148"/>
  <c r="AX256" i="148"/>
  <c r="AO160" i="148"/>
  <c r="BG112" i="148"/>
  <c r="AX279" i="148"/>
  <c r="BP231" i="148"/>
  <c r="BG370" i="148"/>
  <c r="AO418" i="148"/>
  <c r="AO395" i="148"/>
  <c r="BG347" i="148"/>
  <c r="BP349" i="148"/>
  <c r="AX397" i="148"/>
  <c r="AO371" i="148"/>
  <c r="BG323" i="148"/>
  <c r="X16" i="152"/>
  <c r="N210" i="148"/>
  <c r="N258" i="148" s="1"/>
  <c r="N306" i="148" s="1"/>
  <c r="N354" i="148" s="1"/>
  <c r="N402" i="148" s="1"/>
  <c r="N450" i="148" s="1"/>
  <c r="N498" i="148" s="1"/>
  <c r="R52" i="152"/>
  <c r="Q52" i="152"/>
  <c r="P52" i="152"/>
  <c r="AF117" i="148" s="1"/>
  <c r="AF165" i="148" s="1"/>
  <c r="AF213" i="148" s="1"/>
  <c r="AF261" i="148" s="1"/>
  <c r="AF309" i="148" s="1"/>
  <c r="AF357" i="148" s="1"/>
  <c r="AF405" i="148" s="1"/>
  <c r="AF453" i="148" s="1"/>
  <c r="AF501" i="148" s="1"/>
  <c r="O52" i="152"/>
  <c r="AF93" i="148" s="1"/>
  <c r="AF141" i="148" s="1"/>
  <c r="AF189" i="148" s="1"/>
  <c r="AF237" i="148" s="1"/>
  <c r="AF285" i="148" s="1"/>
  <c r="AF333" i="148" s="1"/>
  <c r="AF381" i="148" s="1"/>
  <c r="AF429" i="148" s="1"/>
  <c r="AF477" i="148" s="1"/>
  <c r="M53" i="152"/>
  <c r="AO465" i="148"/>
  <c r="BG465" i="148" s="1"/>
  <c r="BG417" i="148"/>
  <c r="AX467" i="148"/>
  <c r="BP467" i="148" s="1"/>
  <c r="BP419" i="148"/>
  <c r="AO277" i="148"/>
  <c r="BG229" i="148"/>
  <c r="AX209" i="148"/>
  <c r="BP161" i="148"/>
  <c r="BI79" i="152"/>
  <c r="R79" i="152" s="1"/>
  <c r="BG79" i="152"/>
  <c r="BF79" i="152"/>
  <c r="BD80" i="152"/>
  <c r="BH79" i="152"/>
  <c r="W16" i="152"/>
  <c r="N90" i="148"/>
  <c r="AX185" i="148"/>
  <c r="BP137" i="148"/>
  <c r="AO230" i="148"/>
  <c r="BG182" i="148"/>
  <c r="BW80" i="152"/>
  <c r="BX80" i="152"/>
  <c r="BV80" i="152"/>
  <c r="BU80" i="152"/>
  <c r="BS81" i="152"/>
  <c r="BG159" i="148"/>
  <c r="AO207" i="148"/>
  <c r="AO442" i="148"/>
  <c r="BG394" i="148"/>
  <c r="AO254" i="148"/>
  <c r="BG206" i="148"/>
  <c r="M18" i="152"/>
  <c r="R17" i="152"/>
  <c r="Q17" i="152"/>
  <c r="O17" i="152"/>
  <c r="P17" i="152"/>
  <c r="Y16" i="152"/>
  <c r="AO489" i="148"/>
  <c r="BG489" i="148" s="1"/>
  <c r="BG441" i="148"/>
  <c r="BP90" i="148"/>
  <c r="AX138" i="148"/>
  <c r="AE80" i="152"/>
  <c r="AC80" i="152"/>
  <c r="AF80" i="152"/>
  <c r="AD80" i="152"/>
  <c r="AA81" i="152"/>
  <c r="R140" i="152"/>
  <c r="P140" i="152"/>
  <c r="O140" i="152"/>
  <c r="Q140" i="152"/>
  <c r="M141" i="152"/>
  <c r="AX162" i="148"/>
  <c r="BP114" i="148"/>
  <c r="AO136" i="148"/>
  <c r="BG88" i="148"/>
  <c r="AX420" i="148"/>
  <c r="BP372" i="148"/>
  <c r="AX491" i="148"/>
  <c r="BP491" i="148" s="1"/>
  <c r="BP443" i="148"/>
  <c r="BP184" i="148"/>
  <c r="AX232" i="148"/>
  <c r="AO324" i="148"/>
  <c r="BG276" i="148"/>
  <c r="AO301" i="148"/>
  <c r="BG253" i="148"/>
  <c r="R110" i="152"/>
  <c r="P110" i="152"/>
  <c r="AX115" i="148" s="1"/>
  <c r="O110" i="152"/>
  <c r="AX91" i="148" s="1"/>
  <c r="M111" i="152"/>
  <c r="Q110" i="152"/>
  <c r="Q79" i="152"/>
  <c r="AX303" i="148"/>
  <c r="BP255" i="148"/>
  <c r="BG300" i="148"/>
  <c r="AO348" i="148"/>
  <c r="Z16" i="152"/>
  <c r="AX326" i="148"/>
  <c r="BP278" i="148"/>
  <c r="BG41" i="148"/>
  <c r="AO89" i="148"/>
  <c r="BP302" i="148"/>
  <c r="AX350" i="148"/>
  <c r="BG135" i="148"/>
  <c r="AO183" i="148"/>
  <c r="AX373" i="148"/>
  <c r="BP325" i="148"/>
  <c r="U284" i="148" l="1"/>
  <c r="AD284" i="148" s="1"/>
  <c r="AM284" i="148" s="1"/>
  <c r="AV284" i="148" s="1"/>
  <c r="BE284" i="148" s="1"/>
  <c r="BN284" i="148" s="1"/>
  <c r="L285" i="148"/>
  <c r="U381" i="148"/>
  <c r="AD381" i="148" s="1"/>
  <c r="AM381" i="148" s="1"/>
  <c r="AV381" i="148" s="1"/>
  <c r="BE381" i="148" s="1"/>
  <c r="BN381" i="148" s="1"/>
  <c r="L382" i="148"/>
  <c r="L241" i="148"/>
  <c r="U240" i="148"/>
  <c r="AD240" i="148" s="1"/>
  <c r="AM240" i="148" s="1"/>
  <c r="AV240" i="148" s="1"/>
  <c r="BE240" i="148" s="1"/>
  <c r="BN240" i="148" s="1"/>
  <c r="U428" i="148"/>
  <c r="AD428" i="148" s="1"/>
  <c r="AM428" i="148" s="1"/>
  <c r="AV428" i="148" s="1"/>
  <c r="BE428" i="148" s="1"/>
  <c r="BN428" i="148" s="1"/>
  <c r="L429" i="148"/>
  <c r="L189" i="148"/>
  <c r="U188" i="148"/>
  <c r="AD188" i="148" s="1"/>
  <c r="AM188" i="148" s="1"/>
  <c r="AV188" i="148" s="1"/>
  <c r="BE188" i="148" s="1"/>
  <c r="BN188" i="148" s="1"/>
  <c r="U477" i="148"/>
  <c r="AD477" i="148" s="1"/>
  <c r="AM477" i="148" s="1"/>
  <c r="AV477" i="148" s="1"/>
  <c r="BE477" i="148" s="1"/>
  <c r="BN477" i="148" s="1"/>
  <c r="L478" i="148"/>
  <c r="U45" i="148"/>
  <c r="AD45" i="148" s="1"/>
  <c r="AM45" i="148" s="1"/>
  <c r="AV45" i="148" s="1"/>
  <c r="BE45" i="148" s="1"/>
  <c r="BN45" i="148" s="1"/>
  <c r="L46" i="148"/>
  <c r="L94" i="148"/>
  <c r="U93" i="148"/>
  <c r="AD93" i="148" s="1"/>
  <c r="AM93" i="148" s="1"/>
  <c r="AV93" i="148" s="1"/>
  <c r="BE93" i="148" s="1"/>
  <c r="BN93" i="148" s="1"/>
  <c r="U332" i="148"/>
  <c r="AD332" i="148" s="1"/>
  <c r="AM332" i="148" s="1"/>
  <c r="AV332" i="148" s="1"/>
  <c r="BE332" i="148" s="1"/>
  <c r="BN332" i="148" s="1"/>
  <c r="L333" i="148"/>
  <c r="N138" i="148"/>
  <c r="N186" i="148" s="1"/>
  <c r="N234" i="148" s="1"/>
  <c r="N282" i="148" s="1"/>
  <c r="N330" i="148" s="1"/>
  <c r="N378" i="148" s="1"/>
  <c r="N426" i="148" s="1"/>
  <c r="N474" i="148" s="1"/>
  <c r="L143" i="148"/>
  <c r="U142" i="148"/>
  <c r="AD142" i="148" s="1"/>
  <c r="AM142" i="148" s="1"/>
  <c r="AV142" i="148" s="1"/>
  <c r="BE142" i="148" s="1"/>
  <c r="BN142" i="148" s="1"/>
  <c r="O79" i="152"/>
  <c r="W91" i="148" s="1"/>
  <c r="W139" i="148" s="1"/>
  <c r="W187" i="148" s="1"/>
  <c r="W235" i="148" s="1"/>
  <c r="W283" i="148" s="1"/>
  <c r="W331" i="148" s="1"/>
  <c r="W379" i="148" s="1"/>
  <c r="W427" i="148" s="1"/>
  <c r="W475" i="148" s="1"/>
  <c r="AX304" i="148"/>
  <c r="BP256" i="148"/>
  <c r="AX468" i="148"/>
  <c r="BP468" i="148" s="1"/>
  <c r="BP420" i="148"/>
  <c r="P111" i="152"/>
  <c r="AX116" i="148" s="1"/>
  <c r="O111" i="152"/>
  <c r="AX92" i="148" s="1"/>
  <c r="M112" i="152"/>
  <c r="R111" i="152"/>
  <c r="Q111" i="152"/>
  <c r="BP397" i="148"/>
  <c r="AX445" i="148"/>
  <c r="Y17" i="152"/>
  <c r="AX163" i="148"/>
  <c r="BP115" i="148"/>
  <c r="BG42" i="148"/>
  <c r="AO90" i="148"/>
  <c r="AO114" i="148"/>
  <c r="BG66" i="148"/>
  <c r="AO419" i="148"/>
  <c r="BG371" i="148"/>
  <c r="X17" i="152"/>
  <c r="N211" i="148"/>
  <c r="N259" i="148" s="1"/>
  <c r="N307" i="148" s="1"/>
  <c r="N355" i="148" s="1"/>
  <c r="N403" i="148" s="1"/>
  <c r="N451" i="148" s="1"/>
  <c r="N499" i="148" s="1"/>
  <c r="AO278" i="148"/>
  <c r="BG230" i="148"/>
  <c r="AX210" i="148"/>
  <c r="BP162" i="148"/>
  <c r="AO443" i="148"/>
  <c r="BG395" i="148"/>
  <c r="AX492" i="148"/>
  <c r="BP492" i="148" s="1"/>
  <c r="BP444" i="148"/>
  <c r="BG418" i="148"/>
  <c r="AO466" i="148"/>
  <c r="BG466" i="148" s="1"/>
  <c r="Q18" i="152"/>
  <c r="O18" i="152"/>
  <c r="P18" i="152"/>
  <c r="M19" i="152"/>
  <c r="R18" i="152"/>
  <c r="M54" i="152"/>
  <c r="Q53" i="152"/>
  <c r="P53" i="152"/>
  <c r="AF118" i="148" s="1"/>
  <c r="AF166" i="148" s="1"/>
  <c r="AF214" i="148" s="1"/>
  <c r="AF262" i="148" s="1"/>
  <c r="AF310" i="148" s="1"/>
  <c r="AF358" i="148" s="1"/>
  <c r="AF406" i="148" s="1"/>
  <c r="AF454" i="148" s="1"/>
  <c r="AF502" i="148" s="1"/>
  <c r="R53" i="152"/>
  <c r="O53" i="152"/>
  <c r="AF94" i="148" s="1"/>
  <c r="AF142" i="148" s="1"/>
  <c r="AF190" i="148" s="1"/>
  <c r="AF238" i="148" s="1"/>
  <c r="AF286" i="148" s="1"/>
  <c r="AF334" i="148" s="1"/>
  <c r="AF382" i="148" s="1"/>
  <c r="AF430" i="148" s="1"/>
  <c r="AF478" i="148" s="1"/>
  <c r="AX233" i="148"/>
  <c r="BP185" i="148"/>
  <c r="BG136" i="148"/>
  <c r="AO184" i="148"/>
  <c r="AX186" i="148"/>
  <c r="BP138" i="148"/>
  <c r="AO161" i="148"/>
  <c r="BG113" i="148"/>
  <c r="AX374" i="148"/>
  <c r="BP326" i="148"/>
  <c r="AX421" i="148"/>
  <c r="BP373" i="148"/>
  <c r="BG301" i="148"/>
  <c r="AO349" i="148"/>
  <c r="AO231" i="148"/>
  <c r="BG183" i="148"/>
  <c r="P141" i="152"/>
  <c r="O141" i="152"/>
  <c r="M142" i="152"/>
  <c r="R141" i="152"/>
  <c r="Q141" i="152"/>
  <c r="BS82" i="152"/>
  <c r="BX81" i="152"/>
  <c r="BV81" i="152"/>
  <c r="BU81" i="152"/>
  <c r="BW81" i="152"/>
  <c r="AO302" i="148"/>
  <c r="BG254" i="148"/>
  <c r="AX327" i="148"/>
  <c r="BP279" i="148"/>
  <c r="AO325" i="148"/>
  <c r="BG277" i="148"/>
  <c r="BG348" i="148"/>
  <c r="AO396" i="148"/>
  <c r="BD81" i="152"/>
  <c r="BG80" i="152"/>
  <c r="BI80" i="152"/>
  <c r="BH80" i="152"/>
  <c r="BF80" i="152"/>
  <c r="P80" i="152"/>
  <c r="W116" i="148" s="1"/>
  <c r="W164" i="148" s="1"/>
  <c r="W212" i="148" s="1"/>
  <c r="W260" i="148" s="1"/>
  <c r="W308" i="148" s="1"/>
  <c r="W356" i="148" s="1"/>
  <c r="W404" i="148" s="1"/>
  <c r="W452" i="148" s="1"/>
  <c r="W500" i="148" s="1"/>
  <c r="BP209" i="148"/>
  <c r="AX257" i="148"/>
  <c r="AX139" i="148"/>
  <c r="BP91" i="148"/>
  <c r="AO490" i="148"/>
  <c r="BG490" i="148" s="1"/>
  <c r="BG442" i="148"/>
  <c r="BG160" i="148"/>
  <c r="AO208" i="148"/>
  <c r="W17" i="152"/>
  <c r="N91" i="148"/>
  <c r="Z17" i="152"/>
  <c r="BP350" i="148"/>
  <c r="AX398" i="148"/>
  <c r="AO255" i="148"/>
  <c r="BG207" i="148"/>
  <c r="AX280" i="148"/>
  <c r="BP232" i="148"/>
  <c r="BG89" i="148"/>
  <c r="AO137" i="148"/>
  <c r="BP303" i="148"/>
  <c r="AX351" i="148"/>
  <c r="AO372" i="148"/>
  <c r="BG324" i="148"/>
  <c r="AD81" i="152"/>
  <c r="AC81" i="152"/>
  <c r="AF81" i="152"/>
  <c r="AE81" i="152"/>
  <c r="AA82" i="152"/>
  <c r="AQ80" i="152"/>
  <c r="AR80" i="152"/>
  <c r="AO81" i="152"/>
  <c r="AT80" i="152"/>
  <c r="AS80" i="152"/>
  <c r="U46" i="148" l="1"/>
  <c r="AD46" i="148" s="1"/>
  <c r="AM46" i="148" s="1"/>
  <c r="AV46" i="148" s="1"/>
  <c r="BE46" i="148" s="1"/>
  <c r="BN46" i="148" s="1"/>
  <c r="L47" i="148"/>
  <c r="N139" i="148"/>
  <c r="N187" i="148" s="1"/>
  <c r="N235" i="148" s="1"/>
  <c r="N283" i="148" s="1"/>
  <c r="N331" i="148" s="1"/>
  <c r="N379" i="148" s="1"/>
  <c r="N427" i="148" s="1"/>
  <c r="N475" i="148" s="1"/>
  <c r="L95" i="148"/>
  <c r="U94" i="148"/>
  <c r="AD94" i="148" s="1"/>
  <c r="AM94" i="148" s="1"/>
  <c r="AV94" i="148" s="1"/>
  <c r="BE94" i="148" s="1"/>
  <c r="BN94" i="148" s="1"/>
  <c r="L190" i="148"/>
  <c r="U189" i="148"/>
  <c r="AD189" i="148" s="1"/>
  <c r="AM189" i="148" s="1"/>
  <c r="AV189" i="148" s="1"/>
  <c r="BE189" i="148" s="1"/>
  <c r="BN189" i="148" s="1"/>
  <c r="L430" i="148"/>
  <c r="U429" i="148"/>
  <c r="AD429" i="148" s="1"/>
  <c r="AM429" i="148" s="1"/>
  <c r="AV429" i="148" s="1"/>
  <c r="BE429" i="148" s="1"/>
  <c r="BN429" i="148" s="1"/>
  <c r="L479" i="148"/>
  <c r="U478" i="148"/>
  <c r="AD478" i="148" s="1"/>
  <c r="AM478" i="148" s="1"/>
  <c r="AV478" i="148" s="1"/>
  <c r="BE478" i="148" s="1"/>
  <c r="BN478" i="148" s="1"/>
  <c r="U241" i="148"/>
  <c r="AD241" i="148" s="1"/>
  <c r="AM241" i="148" s="1"/>
  <c r="AV241" i="148" s="1"/>
  <c r="BE241" i="148" s="1"/>
  <c r="BN241" i="148" s="1"/>
  <c r="L242" i="148"/>
  <c r="L334" i="148"/>
  <c r="U333" i="148"/>
  <c r="AD333" i="148" s="1"/>
  <c r="AM333" i="148" s="1"/>
  <c r="AV333" i="148" s="1"/>
  <c r="BE333" i="148" s="1"/>
  <c r="BN333" i="148" s="1"/>
  <c r="L286" i="148"/>
  <c r="U285" i="148"/>
  <c r="AD285" i="148" s="1"/>
  <c r="AM285" i="148" s="1"/>
  <c r="AV285" i="148" s="1"/>
  <c r="BE285" i="148" s="1"/>
  <c r="BN285" i="148" s="1"/>
  <c r="L383" i="148"/>
  <c r="U382" i="148"/>
  <c r="AD382" i="148" s="1"/>
  <c r="AM382" i="148" s="1"/>
  <c r="AV382" i="148" s="1"/>
  <c r="BE382" i="148" s="1"/>
  <c r="BN382" i="148" s="1"/>
  <c r="L144" i="148"/>
  <c r="U143" i="148"/>
  <c r="AD143" i="148" s="1"/>
  <c r="AM143" i="148" s="1"/>
  <c r="AV143" i="148" s="1"/>
  <c r="BE143" i="148" s="1"/>
  <c r="BN143" i="148" s="1"/>
  <c r="R80" i="152"/>
  <c r="Q80" i="152"/>
  <c r="O80" i="152"/>
  <c r="W92" i="148" s="1"/>
  <c r="W140" i="148" s="1"/>
  <c r="W188" i="148" s="1"/>
  <c r="W236" i="148" s="1"/>
  <c r="W284" i="148" s="1"/>
  <c r="W332" i="148" s="1"/>
  <c r="W380" i="148" s="1"/>
  <c r="W428" i="148" s="1"/>
  <c r="W476" i="148" s="1"/>
  <c r="Z18" i="152"/>
  <c r="AO256" i="148"/>
  <c r="BG208" i="148"/>
  <c r="BD82" i="152"/>
  <c r="BI81" i="152"/>
  <c r="BH81" i="152"/>
  <c r="BG81" i="152"/>
  <c r="BF81" i="152"/>
  <c r="BG302" i="148"/>
  <c r="AO350" i="148"/>
  <c r="AO232" i="148"/>
  <c r="BG184" i="148"/>
  <c r="W18" i="152"/>
  <c r="N92" i="148"/>
  <c r="AO162" i="148"/>
  <c r="BG114" i="148"/>
  <c r="AO491" i="148"/>
  <c r="BG491" i="148" s="1"/>
  <c r="BG443" i="148"/>
  <c r="AX211" i="148"/>
  <c r="BP163" i="148"/>
  <c r="AX375" i="148"/>
  <c r="BP327" i="148"/>
  <c r="M143" i="152"/>
  <c r="R142" i="152"/>
  <c r="Q142" i="152"/>
  <c r="P142" i="152"/>
  <c r="O142" i="152"/>
  <c r="Y18" i="152"/>
  <c r="AX258" i="148"/>
  <c r="BP210" i="148"/>
  <c r="AO373" i="148"/>
  <c r="BG325" i="148"/>
  <c r="AX469" i="148"/>
  <c r="BP469" i="148" s="1"/>
  <c r="BP421" i="148"/>
  <c r="AX399" i="148"/>
  <c r="BP351" i="148"/>
  <c r="AX234" i="148"/>
  <c r="BP186" i="148"/>
  <c r="AO444" i="148"/>
  <c r="BG396" i="148"/>
  <c r="AX281" i="148"/>
  <c r="BP233" i="148"/>
  <c r="M113" i="152"/>
  <c r="R112" i="152"/>
  <c r="O112" i="152"/>
  <c r="AX93" i="148" s="1"/>
  <c r="Q112" i="152"/>
  <c r="P112" i="152"/>
  <c r="AX117" i="148" s="1"/>
  <c r="AO326" i="148"/>
  <c r="BG278" i="148"/>
  <c r="BP92" i="148"/>
  <c r="AX140" i="148"/>
  <c r="BW82" i="152"/>
  <c r="BV82" i="152"/>
  <c r="BS83" i="152"/>
  <c r="BX82" i="152"/>
  <c r="BU82" i="152"/>
  <c r="BG43" i="148"/>
  <c r="AO91" i="148"/>
  <c r="Q19" i="152"/>
  <c r="M20" i="152"/>
  <c r="P19" i="152"/>
  <c r="R19" i="152"/>
  <c r="O19" i="152"/>
  <c r="AX164" i="148"/>
  <c r="BP116" i="148"/>
  <c r="X18" i="152"/>
  <c r="N212" i="148"/>
  <c r="N260" i="148" s="1"/>
  <c r="N308" i="148" s="1"/>
  <c r="N356" i="148" s="1"/>
  <c r="N404" i="148" s="1"/>
  <c r="N452" i="148" s="1"/>
  <c r="N500" i="148" s="1"/>
  <c r="AO115" i="148"/>
  <c r="BG67" i="148"/>
  <c r="AO138" i="148"/>
  <c r="BG90" i="148"/>
  <c r="P81" i="152"/>
  <c r="W117" i="148" s="1"/>
  <c r="W165" i="148" s="1"/>
  <c r="W213" i="148" s="1"/>
  <c r="W261" i="148" s="1"/>
  <c r="W309" i="148" s="1"/>
  <c r="W357" i="148" s="1"/>
  <c r="W405" i="148" s="1"/>
  <c r="W453" i="148" s="1"/>
  <c r="W501" i="148" s="1"/>
  <c r="Q54" i="152"/>
  <c r="P54" i="152"/>
  <c r="AF119" i="148" s="1"/>
  <c r="AF167" i="148" s="1"/>
  <c r="AF215" i="148" s="1"/>
  <c r="AF263" i="148" s="1"/>
  <c r="AF311" i="148" s="1"/>
  <c r="AF359" i="148" s="1"/>
  <c r="AF407" i="148" s="1"/>
  <c r="AF455" i="148" s="1"/>
  <c r="AF503" i="148" s="1"/>
  <c r="R54" i="152"/>
  <c r="O54" i="152"/>
  <c r="AF95" i="148" s="1"/>
  <c r="AF143" i="148" s="1"/>
  <c r="AF191" i="148" s="1"/>
  <c r="AF239" i="148" s="1"/>
  <c r="AF287" i="148" s="1"/>
  <c r="AF335" i="148" s="1"/>
  <c r="AF383" i="148" s="1"/>
  <c r="AF431" i="148" s="1"/>
  <c r="AF479" i="148" s="1"/>
  <c r="M55" i="152"/>
  <c r="BG161" i="148"/>
  <c r="AO209" i="148"/>
  <c r="BG137" i="148"/>
  <c r="AO185" i="148"/>
  <c r="BP374" i="148"/>
  <c r="AX422" i="148"/>
  <c r="AX493" i="148"/>
  <c r="BP493" i="148" s="1"/>
  <c r="BP445" i="148"/>
  <c r="BP398" i="148"/>
  <c r="AX446" i="148"/>
  <c r="BG419" i="148"/>
  <c r="AO467" i="148"/>
  <c r="BG467" i="148" s="1"/>
  <c r="AO420" i="148"/>
  <c r="BG372" i="148"/>
  <c r="AX328" i="148"/>
  <c r="BP280" i="148"/>
  <c r="AS81" i="152"/>
  <c r="Q81" i="152" s="1"/>
  <c r="AR81" i="152"/>
  <c r="AQ81" i="152"/>
  <c r="O81" i="152" s="1"/>
  <c r="W93" i="148" s="1"/>
  <c r="W141" i="148" s="1"/>
  <c r="W189" i="148" s="1"/>
  <c r="W237" i="148" s="1"/>
  <c r="W285" i="148" s="1"/>
  <c r="W333" i="148" s="1"/>
  <c r="W381" i="148" s="1"/>
  <c r="W429" i="148" s="1"/>
  <c r="W477" i="148" s="1"/>
  <c r="AO82" i="152"/>
  <c r="AT81" i="152"/>
  <c r="R81" i="152" s="1"/>
  <c r="AO279" i="148"/>
  <c r="BG231" i="148"/>
  <c r="AX187" i="148"/>
  <c r="BP139" i="148"/>
  <c r="BG349" i="148"/>
  <c r="AO397" i="148"/>
  <c r="AO303" i="148"/>
  <c r="BG255" i="148"/>
  <c r="AF82" i="152"/>
  <c r="AA83" i="152"/>
  <c r="AC82" i="152"/>
  <c r="AE82" i="152"/>
  <c r="AD82" i="152"/>
  <c r="AX305" i="148"/>
  <c r="BP257" i="148"/>
  <c r="BP304" i="148"/>
  <c r="AX352" i="148"/>
  <c r="N140" i="148" l="1"/>
  <c r="N188" i="148" s="1"/>
  <c r="N236" i="148" s="1"/>
  <c r="N284" i="148" s="1"/>
  <c r="N332" i="148" s="1"/>
  <c r="N380" i="148" s="1"/>
  <c r="N428" i="148" s="1"/>
  <c r="N476" i="148" s="1"/>
  <c r="L243" i="148"/>
  <c r="U242" i="148"/>
  <c r="AD242" i="148" s="1"/>
  <c r="AM242" i="148" s="1"/>
  <c r="AV242" i="148" s="1"/>
  <c r="BE242" i="148" s="1"/>
  <c r="BN242" i="148" s="1"/>
  <c r="U479" i="148"/>
  <c r="AD479" i="148" s="1"/>
  <c r="AM479" i="148" s="1"/>
  <c r="AV479" i="148" s="1"/>
  <c r="BE479" i="148" s="1"/>
  <c r="BN479" i="148" s="1"/>
  <c r="L480" i="148"/>
  <c r="L384" i="148"/>
  <c r="U383" i="148"/>
  <c r="AD383" i="148" s="1"/>
  <c r="AM383" i="148" s="1"/>
  <c r="AV383" i="148" s="1"/>
  <c r="BE383" i="148" s="1"/>
  <c r="BN383" i="148" s="1"/>
  <c r="U430" i="148"/>
  <c r="AD430" i="148" s="1"/>
  <c r="AM430" i="148" s="1"/>
  <c r="AV430" i="148" s="1"/>
  <c r="BE430" i="148" s="1"/>
  <c r="BN430" i="148" s="1"/>
  <c r="L431" i="148"/>
  <c r="U190" i="148"/>
  <c r="AD190" i="148" s="1"/>
  <c r="AM190" i="148" s="1"/>
  <c r="AV190" i="148" s="1"/>
  <c r="BE190" i="148" s="1"/>
  <c r="BN190" i="148" s="1"/>
  <c r="L191" i="148"/>
  <c r="L287" i="148"/>
  <c r="U286" i="148"/>
  <c r="AD286" i="148" s="1"/>
  <c r="AM286" i="148" s="1"/>
  <c r="AV286" i="148" s="1"/>
  <c r="BE286" i="148" s="1"/>
  <c r="BN286" i="148" s="1"/>
  <c r="L96" i="148"/>
  <c r="U95" i="148"/>
  <c r="AD95" i="148" s="1"/>
  <c r="AM95" i="148" s="1"/>
  <c r="AV95" i="148" s="1"/>
  <c r="BE95" i="148" s="1"/>
  <c r="BN95" i="148" s="1"/>
  <c r="L335" i="148"/>
  <c r="U334" i="148"/>
  <c r="AD334" i="148" s="1"/>
  <c r="AM334" i="148" s="1"/>
  <c r="AV334" i="148" s="1"/>
  <c r="BE334" i="148" s="1"/>
  <c r="BN334" i="148" s="1"/>
  <c r="L48" i="148"/>
  <c r="U47" i="148"/>
  <c r="AD47" i="148" s="1"/>
  <c r="AM47" i="148" s="1"/>
  <c r="AV47" i="148" s="1"/>
  <c r="BE47" i="148" s="1"/>
  <c r="BN47" i="148" s="1"/>
  <c r="L145" i="148"/>
  <c r="U144" i="148"/>
  <c r="AD144" i="148" s="1"/>
  <c r="AM144" i="148" s="1"/>
  <c r="AV144" i="148" s="1"/>
  <c r="BE144" i="148" s="1"/>
  <c r="BN144" i="148" s="1"/>
  <c r="BG68" i="148"/>
  <c r="AO116" i="148"/>
  <c r="M144" i="152"/>
  <c r="O143" i="152"/>
  <c r="P143" i="152"/>
  <c r="R143" i="152"/>
  <c r="Q143" i="152"/>
  <c r="AC83" i="152"/>
  <c r="AD83" i="152"/>
  <c r="AA84" i="152"/>
  <c r="AF83" i="152"/>
  <c r="AE83" i="152"/>
  <c r="BG373" i="148"/>
  <c r="AO421" i="148"/>
  <c r="AX306" i="148"/>
  <c r="BP258" i="148"/>
  <c r="AX165" i="148"/>
  <c r="BP117" i="148"/>
  <c r="AX470" i="148"/>
  <c r="BP470" i="148" s="1"/>
  <c r="BP422" i="148"/>
  <c r="AO163" i="148"/>
  <c r="BG115" i="148"/>
  <c r="AX400" i="148"/>
  <c r="BP352" i="148"/>
  <c r="AO327" i="148"/>
  <c r="BG279" i="148"/>
  <c r="AO186" i="148"/>
  <c r="BG138" i="148"/>
  <c r="BH82" i="152"/>
  <c r="BG82" i="152"/>
  <c r="BD83" i="152"/>
  <c r="BF82" i="152"/>
  <c r="BI82" i="152"/>
  <c r="BG44" i="148"/>
  <c r="AO92" i="148"/>
  <c r="AO280" i="148"/>
  <c r="BG232" i="148"/>
  <c r="AX376" i="148"/>
  <c r="BP328" i="148"/>
  <c r="AX188" i="148"/>
  <c r="BP140" i="148"/>
  <c r="BG303" i="148"/>
  <c r="AO351" i="148"/>
  <c r="AO233" i="148"/>
  <c r="BG185" i="148"/>
  <c r="AO445" i="148"/>
  <c r="BG397" i="148"/>
  <c r="BG420" i="148"/>
  <c r="AO468" i="148"/>
  <c r="BG468" i="148" s="1"/>
  <c r="AO492" i="148"/>
  <c r="BG492" i="148" s="1"/>
  <c r="BG444" i="148"/>
  <c r="AO257" i="148"/>
  <c r="BG209" i="148"/>
  <c r="AX212" i="148"/>
  <c r="BP164" i="148"/>
  <c r="BG326" i="148"/>
  <c r="AO374" i="148"/>
  <c r="BP375" i="148"/>
  <c r="AX423" i="148"/>
  <c r="AO139" i="148"/>
  <c r="BG91" i="148"/>
  <c r="M114" i="152"/>
  <c r="R113" i="152"/>
  <c r="Q113" i="152"/>
  <c r="P113" i="152"/>
  <c r="AX118" i="148" s="1"/>
  <c r="O113" i="152"/>
  <c r="AX94" i="148" s="1"/>
  <c r="BS84" i="152"/>
  <c r="BX83" i="152"/>
  <c r="BW83" i="152"/>
  <c r="BV83" i="152"/>
  <c r="BU83" i="152"/>
  <c r="W19" i="152"/>
  <c r="N93" i="148"/>
  <c r="AX282" i="148"/>
  <c r="BP234" i="148"/>
  <c r="AO304" i="148"/>
  <c r="BG256" i="148"/>
  <c r="BG162" i="148"/>
  <c r="AO210" i="148"/>
  <c r="AX329" i="148"/>
  <c r="BP281" i="148"/>
  <c r="Z19" i="152"/>
  <c r="AX259" i="148"/>
  <c r="BP211" i="148"/>
  <c r="AX494" i="148"/>
  <c r="BP494" i="148" s="1"/>
  <c r="BP446" i="148"/>
  <c r="AX141" i="148"/>
  <c r="BP93" i="148"/>
  <c r="X19" i="152"/>
  <c r="N213" i="148"/>
  <c r="N261" i="148" s="1"/>
  <c r="N309" i="148" s="1"/>
  <c r="N357" i="148" s="1"/>
  <c r="N405" i="148" s="1"/>
  <c r="N453" i="148" s="1"/>
  <c r="N501" i="148" s="1"/>
  <c r="AT82" i="152"/>
  <c r="AS82" i="152"/>
  <c r="Q82" i="152" s="1"/>
  <c r="AR82" i="152"/>
  <c r="P82" i="152" s="1"/>
  <c r="W118" i="148" s="1"/>
  <c r="W166" i="148" s="1"/>
  <c r="W214" i="148" s="1"/>
  <c r="W262" i="148" s="1"/>
  <c r="W310" i="148" s="1"/>
  <c r="W358" i="148" s="1"/>
  <c r="W406" i="148" s="1"/>
  <c r="W454" i="148" s="1"/>
  <c r="W502" i="148" s="1"/>
  <c r="AQ82" i="152"/>
  <c r="O82" i="152" s="1"/>
  <c r="W94" i="148" s="1"/>
  <c r="W142" i="148" s="1"/>
  <c r="W190" i="148" s="1"/>
  <c r="W238" i="148" s="1"/>
  <c r="W286" i="148" s="1"/>
  <c r="W334" i="148" s="1"/>
  <c r="W382" i="148" s="1"/>
  <c r="W430" i="148" s="1"/>
  <c r="W478" i="148" s="1"/>
  <c r="AO83" i="152"/>
  <c r="AO398" i="148"/>
  <c r="BG350" i="148"/>
  <c r="AX235" i="148"/>
  <c r="BP187" i="148"/>
  <c r="P55" i="152"/>
  <c r="AF120" i="148" s="1"/>
  <c r="AF168" i="148" s="1"/>
  <c r="AF216" i="148" s="1"/>
  <c r="AF264" i="148" s="1"/>
  <c r="AF312" i="148" s="1"/>
  <c r="AF360" i="148" s="1"/>
  <c r="AF408" i="148" s="1"/>
  <c r="AF456" i="148" s="1"/>
  <c r="AF504" i="148" s="1"/>
  <c r="M56" i="152"/>
  <c r="R55" i="152"/>
  <c r="Q55" i="152"/>
  <c r="O55" i="152"/>
  <c r="AF96" i="148" s="1"/>
  <c r="AF144" i="148" s="1"/>
  <c r="AF192" i="148" s="1"/>
  <c r="AF240" i="148" s="1"/>
  <c r="AF288" i="148" s="1"/>
  <c r="AF336" i="148" s="1"/>
  <c r="AF384" i="148" s="1"/>
  <c r="AF432" i="148" s="1"/>
  <c r="AF480" i="148" s="1"/>
  <c r="Q20" i="152"/>
  <c r="P20" i="152"/>
  <c r="M21" i="152"/>
  <c r="R20" i="152"/>
  <c r="O20" i="152"/>
  <c r="R82" i="152"/>
  <c r="BP305" i="148"/>
  <c r="AX353" i="148"/>
  <c r="Y19" i="152"/>
  <c r="AX447" i="148"/>
  <c r="BP399" i="148"/>
  <c r="U287" i="148" l="1"/>
  <c r="AD287" i="148" s="1"/>
  <c r="AM287" i="148" s="1"/>
  <c r="AV287" i="148" s="1"/>
  <c r="BE287" i="148" s="1"/>
  <c r="BN287" i="148" s="1"/>
  <c r="L288" i="148"/>
  <c r="U431" i="148"/>
  <c r="AD431" i="148" s="1"/>
  <c r="AM431" i="148" s="1"/>
  <c r="AV431" i="148" s="1"/>
  <c r="BE431" i="148" s="1"/>
  <c r="BN431" i="148" s="1"/>
  <c r="L432" i="148"/>
  <c r="L49" i="148"/>
  <c r="U48" i="148"/>
  <c r="AD48" i="148" s="1"/>
  <c r="AM48" i="148" s="1"/>
  <c r="AV48" i="148" s="1"/>
  <c r="BE48" i="148" s="1"/>
  <c r="BN48" i="148" s="1"/>
  <c r="U384" i="148"/>
  <c r="AD384" i="148" s="1"/>
  <c r="AM384" i="148" s="1"/>
  <c r="AV384" i="148" s="1"/>
  <c r="BE384" i="148" s="1"/>
  <c r="BN384" i="148" s="1"/>
  <c r="L385" i="148"/>
  <c r="U335" i="148"/>
  <c r="AD335" i="148" s="1"/>
  <c r="AM335" i="148" s="1"/>
  <c r="AV335" i="148" s="1"/>
  <c r="BE335" i="148" s="1"/>
  <c r="BN335" i="148" s="1"/>
  <c r="L336" i="148"/>
  <c r="U480" i="148"/>
  <c r="AD480" i="148" s="1"/>
  <c r="AM480" i="148" s="1"/>
  <c r="AV480" i="148" s="1"/>
  <c r="BE480" i="148" s="1"/>
  <c r="BN480" i="148" s="1"/>
  <c r="L481" i="148"/>
  <c r="N141" i="148"/>
  <c r="N189" i="148" s="1"/>
  <c r="N237" i="148" s="1"/>
  <c r="N285" i="148" s="1"/>
  <c r="N333" i="148" s="1"/>
  <c r="N381" i="148" s="1"/>
  <c r="N429" i="148" s="1"/>
  <c r="N477" i="148" s="1"/>
  <c r="L244" i="148"/>
  <c r="U243" i="148"/>
  <c r="AD243" i="148" s="1"/>
  <c r="AM243" i="148" s="1"/>
  <c r="AV243" i="148" s="1"/>
  <c r="BE243" i="148" s="1"/>
  <c r="BN243" i="148" s="1"/>
  <c r="L192" i="148"/>
  <c r="U191" i="148"/>
  <c r="AD191" i="148" s="1"/>
  <c r="AM191" i="148" s="1"/>
  <c r="AV191" i="148" s="1"/>
  <c r="BE191" i="148" s="1"/>
  <c r="BN191" i="148" s="1"/>
  <c r="U96" i="148"/>
  <c r="AD96" i="148" s="1"/>
  <c r="AM96" i="148" s="1"/>
  <c r="AV96" i="148" s="1"/>
  <c r="BE96" i="148" s="1"/>
  <c r="BN96" i="148" s="1"/>
  <c r="L97" i="148"/>
  <c r="L146" i="148"/>
  <c r="U145" i="148"/>
  <c r="AD145" i="148" s="1"/>
  <c r="AM145" i="148" s="1"/>
  <c r="AV145" i="148" s="1"/>
  <c r="BE145" i="148" s="1"/>
  <c r="BN145" i="148" s="1"/>
  <c r="BU84" i="152"/>
  <c r="BS85" i="152"/>
  <c r="BX84" i="152"/>
  <c r="BW84" i="152"/>
  <c r="BV84" i="152"/>
  <c r="AX166" i="148"/>
  <c r="BP118" i="148"/>
  <c r="O21" i="152"/>
  <c r="M22" i="152"/>
  <c r="R21" i="152"/>
  <c r="Q21" i="152"/>
  <c r="P21" i="152"/>
  <c r="AX330" i="148"/>
  <c r="BP282" i="148"/>
  <c r="AO446" i="148"/>
  <c r="BG398" i="148"/>
  <c r="AO84" i="152"/>
  <c r="AT83" i="152"/>
  <c r="AS83" i="152"/>
  <c r="AR83" i="152"/>
  <c r="AQ83" i="152"/>
  <c r="AX142" i="148"/>
  <c r="BP94" i="148"/>
  <c r="X20" i="152"/>
  <c r="N214" i="148"/>
  <c r="N262" i="148" s="1"/>
  <c r="N310" i="148" s="1"/>
  <c r="N358" i="148" s="1"/>
  <c r="N406" i="148" s="1"/>
  <c r="N454" i="148" s="1"/>
  <c r="N502" i="148" s="1"/>
  <c r="BD84" i="152"/>
  <c r="BI83" i="152"/>
  <c r="R83" i="152" s="1"/>
  <c r="BH83" i="152"/>
  <c r="BF83" i="152"/>
  <c r="BG83" i="152"/>
  <c r="AX213" i="148"/>
  <c r="BP165" i="148"/>
  <c r="R144" i="152"/>
  <c r="P144" i="152"/>
  <c r="O144" i="152"/>
  <c r="M145" i="152"/>
  <c r="Q144" i="152"/>
  <c r="AA85" i="152"/>
  <c r="AF84" i="152"/>
  <c r="AD84" i="152"/>
  <c r="AC84" i="152"/>
  <c r="AE84" i="152"/>
  <c r="AX189" i="148"/>
  <c r="BP141" i="148"/>
  <c r="AO352" i="148"/>
  <c r="BG304" i="148"/>
  <c r="W20" i="152"/>
  <c r="N94" i="148"/>
  <c r="R114" i="152"/>
  <c r="P114" i="152"/>
  <c r="AX119" i="148" s="1"/>
  <c r="O114" i="152"/>
  <c r="AX95" i="148" s="1"/>
  <c r="M115" i="152"/>
  <c r="Q114" i="152"/>
  <c r="Y20" i="152"/>
  <c r="BP259" i="148"/>
  <c r="AX307" i="148"/>
  <c r="AO93" i="148"/>
  <c r="BG45" i="148"/>
  <c r="AO281" i="148"/>
  <c r="BG233" i="148"/>
  <c r="BP376" i="148"/>
  <c r="AX424" i="148"/>
  <c r="AO399" i="148"/>
  <c r="BG351" i="148"/>
  <c r="AX354" i="148"/>
  <c r="BP306" i="148"/>
  <c r="BG139" i="148"/>
  <c r="AO187" i="148"/>
  <c r="AO164" i="148"/>
  <c r="BG116" i="148"/>
  <c r="Q83" i="152"/>
  <c r="AO493" i="148"/>
  <c r="BG493" i="148" s="1"/>
  <c r="BG445" i="148"/>
  <c r="Z20" i="152"/>
  <c r="AX471" i="148"/>
  <c r="BP471" i="148" s="1"/>
  <c r="BP423" i="148"/>
  <c r="AO234" i="148"/>
  <c r="BG186" i="148"/>
  <c r="AX448" i="148"/>
  <c r="BP400" i="148"/>
  <c r="O83" i="152"/>
  <c r="W95" i="148" s="1"/>
  <c r="W143" i="148" s="1"/>
  <c r="W191" i="148" s="1"/>
  <c r="W239" i="148" s="1"/>
  <c r="W287" i="148" s="1"/>
  <c r="W335" i="148" s="1"/>
  <c r="W383" i="148" s="1"/>
  <c r="W431" i="148" s="1"/>
  <c r="W479" i="148" s="1"/>
  <c r="M57" i="152"/>
  <c r="R56" i="152"/>
  <c r="P56" i="152"/>
  <c r="AF121" i="148" s="1"/>
  <c r="AF169" i="148" s="1"/>
  <c r="AF217" i="148" s="1"/>
  <c r="AF265" i="148" s="1"/>
  <c r="AF313" i="148" s="1"/>
  <c r="AF361" i="148" s="1"/>
  <c r="AF409" i="148" s="1"/>
  <c r="AF457" i="148" s="1"/>
  <c r="AF505" i="148" s="1"/>
  <c r="O56" i="152"/>
  <c r="AF97" i="148" s="1"/>
  <c r="AF145" i="148" s="1"/>
  <c r="AF193" i="148" s="1"/>
  <c r="AF241" i="148" s="1"/>
  <c r="AF289" i="148" s="1"/>
  <c r="AF337" i="148" s="1"/>
  <c r="AF385" i="148" s="1"/>
  <c r="AF433" i="148" s="1"/>
  <c r="AF481" i="148" s="1"/>
  <c r="Q56" i="152"/>
  <c r="BP188" i="148"/>
  <c r="AX236" i="148"/>
  <c r="AO140" i="148"/>
  <c r="BG92" i="148"/>
  <c r="BG163" i="148"/>
  <c r="AO211" i="148"/>
  <c r="AX495" i="148"/>
  <c r="BP495" i="148" s="1"/>
  <c r="BP447" i="148"/>
  <c r="BG374" i="148"/>
  <c r="AO422" i="148"/>
  <c r="AO375" i="148"/>
  <c r="BG327" i="148"/>
  <c r="BG280" i="148"/>
  <c r="AO328" i="148"/>
  <c r="BP329" i="148"/>
  <c r="AX377" i="148"/>
  <c r="BG421" i="148"/>
  <c r="AO469" i="148"/>
  <c r="BG469" i="148" s="1"/>
  <c r="AX260" i="148"/>
  <c r="BP212" i="148"/>
  <c r="AO258" i="148"/>
  <c r="BG210" i="148"/>
  <c r="AX401" i="148"/>
  <c r="BP353" i="148"/>
  <c r="AO305" i="148"/>
  <c r="BG257" i="148"/>
  <c r="P83" i="152"/>
  <c r="W119" i="148" s="1"/>
  <c r="W167" i="148" s="1"/>
  <c r="W215" i="148" s="1"/>
  <c r="W263" i="148" s="1"/>
  <c r="W311" i="148" s="1"/>
  <c r="W359" i="148" s="1"/>
  <c r="W407" i="148" s="1"/>
  <c r="W455" i="148" s="1"/>
  <c r="W503" i="148" s="1"/>
  <c r="AX283" i="148"/>
  <c r="BP235" i="148"/>
  <c r="BG69" i="148"/>
  <c r="AO117" i="148"/>
  <c r="N142" i="148" l="1"/>
  <c r="N190" i="148" s="1"/>
  <c r="N238" i="148" s="1"/>
  <c r="N286" i="148" s="1"/>
  <c r="N334" i="148" s="1"/>
  <c r="N382" i="148" s="1"/>
  <c r="N430" i="148" s="1"/>
  <c r="N478" i="148" s="1"/>
  <c r="L337" i="148"/>
  <c r="U336" i="148"/>
  <c r="AD336" i="148" s="1"/>
  <c r="AM336" i="148" s="1"/>
  <c r="AV336" i="148" s="1"/>
  <c r="BE336" i="148" s="1"/>
  <c r="BN336" i="148" s="1"/>
  <c r="L98" i="148"/>
  <c r="U97" i="148"/>
  <c r="AD97" i="148" s="1"/>
  <c r="AM97" i="148" s="1"/>
  <c r="AV97" i="148" s="1"/>
  <c r="BE97" i="148" s="1"/>
  <c r="BN97" i="148" s="1"/>
  <c r="L482" i="148"/>
  <c r="U481" i="148"/>
  <c r="AD481" i="148" s="1"/>
  <c r="AM481" i="148" s="1"/>
  <c r="AV481" i="148" s="1"/>
  <c r="BE481" i="148" s="1"/>
  <c r="BN481" i="148" s="1"/>
  <c r="L386" i="148"/>
  <c r="U385" i="148"/>
  <c r="AD385" i="148" s="1"/>
  <c r="AM385" i="148" s="1"/>
  <c r="AV385" i="148" s="1"/>
  <c r="BE385" i="148" s="1"/>
  <c r="BN385" i="148" s="1"/>
  <c r="L245" i="148"/>
  <c r="U244" i="148"/>
  <c r="AD244" i="148" s="1"/>
  <c r="AM244" i="148" s="1"/>
  <c r="AV244" i="148" s="1"/>
  <c r="BE244" i="148" s="1"/>
  <c r="BN244" i="148" s="1"/>
  <c r="L193" i="148"/>
  <c r="U192" i="148"/>
  <c r="AD192" i="148" s="1"/>
  <c r="AM192" i="148" s="1"/>
  <c r="AV192" i="148" s="1"/>
  <c r="BE192" i="148" s="1"/>
  <c r="BN192" i="148" s="1"/>
  <c r="U49" i="148"/>
  <c r="AD49" i="148" s="1"/>
  <c r="AM49" i="148" s="1"/>
  <c r="AV49" i="148" s="1"/>
  <c r="BE49" i="148" s="1"/>
  <c r="BN49" i="148" s="1"/>
  <c r="L50" i="148"/>
  <c r="L289" i="148"/>
  <c r="U288" i="148"/>
  <c r="AD288" i="148" s="1"/>
  <c r="AM288" i="148" s="1"/>
  <c r="AV288" i="148" s="1"/>
  <c r="BE288" i="148" s="1"/>
  <c r="BN288" i="148" s="1"/>
  <c r="L433" i="148"/>
  <c r="U432" i="148"/>
  <c r="AD432" i="148" s="1"/>
  <c r="AM432" i="148" s="1"/>
  <c r="AV432" i="148" s="1"/>
  <c r="BE432" i="148" s="1"/>
  <c r="BN432" i="148" s="1"/>
  <c r="L147" i="148"/>
  <c r="U146" i="148"/>
  <c r="AD146" i="148" s="1"/>
  <c r="AM146" i="148" s="1"/>
  <c r="AV146" i="148" s="1"/>
  <c r="BE146" i="148" s="1"/>
  <c r="BN146" i="148" s="1"/>
  <c r="BI84" i="152"/>
  <c r="BH84" i="152"/>
  <c r="BG84" i="152"/>
  <c r="BF84" i="152"/>
  <c r="BD85" i="152"/>
  <c r="AX190" i="148"/>
  <c r="BP142" i="148"/>
  <c r="AX214" i="148"/>
  <c r="BP166" i="148"/>
  <c r="P84" i="152"/>
  <c r="W120" i="148" s="1"/>
  <c r="W168" i="148" s="1"/>
  <c r="W216" i="148" s="1"/>
  <c r="W264" i="148" s="1"/>
  <c r="W312" i="148" s="1"/>
  <c r="W360" i="148" s="1"/>
  <c r="W408" i="148" s="1"/>
  <c r="W456" i="148" s="1"/>
  <c r="W504" i="148" s="1"/>
  <c r="W21" i="152"/>
  <c r="N191" i="148"/>
  <c r="N239" i="148" s="1"/>
  <c r="N287" i="148" s="1"/>
  <c r="N335" i="148" s="1"/>
  <c r="N383" i="148" s="1"/>
  <c r="N431" i="148" s="1"/>
  <c r="N479" i="148" s="1"/>
  <c r="BG258" i="148"/>
  <c r="AO306" i="148"/>
  <c r="BG140" i="148"/>
  <c r="AO188" i="148"/>
  <c r="AO282" i="148"/>
  <c r="BG234" i="148"/>
  <c r="AO400" i="148"/>
  <c r="BG352" i="148"/>
  <c r="BG328" i="148"/>
  <c r="AO376" i="148"/>
  <c r="AO353" i="148"/>
  <c r="BG305" i="148"/>
  <c r="AX355" i="148"/>
  <c r="BP307" i="148"/>
  <c r="AX402" i="148"/>
  <c r="BP354" i="148"/>
  <c r="P145" i="152"/>
  <c r="O145" i="152"/>
  <c r="R145" i="152"/>
  <c r="M146" i="152"/>
  <c r="Q145" i="152"/>
  <c r="M58" i="152"/>
  <c r="Q57" i="152"/>
  <c r="P57" i="152"/>
  <c r="AF122" i="148" s="1"/>
  <c r="AF170" i="148" s="1"/>
  <c r="AF218" i="148" s="1"/>
  <c r="AF266" i="148" s="1"/>
  <c r="AF314" i="148" s="1"/>
  <c r="AF362" i="148" s="1"/>
  <c r="AF410" i="148" s="1"/>
  <c r="AF458" i="148" s="1"/>
  <c r="AF506" i="148" s="1"/>
  <c r="R57" i="152"/>
  <c r="O57" i="152"/>
  <c r="AF98" i="148" s="1"/>
  <c r="AF146" i="148" s="1"/>
  <c r="AF194" i="148" s="1"/>
  <c r="AF242" i="148" s="1"/>
  <c r="AF290" i="148" s="1"/>
  <c r="AF338" i="148" s="1"/>
  <c r="AF386" i="148" s="1"/>
  <c r="AF434" i="148" s="1"/>
  <c r="AF482" i="148" s="1"/>
  <c r="AO235" i="148"/>
  <c r="BG187" i="148"/>
  <c r="BG281" i="148"/>
  <c r="AO329" i="148"/>
  <c r="AO259" i="148"/>
  <c r="BG211" i="148"/>
  <c r="AX284" i="148"/>
  <c r="BP236" i="148"/>
  <c r="AO447" i="148"/>
  <c r="BG399" i="148"/>
  <c r="P115" i="152"/>
  <c r="AX120" i="148" s="1"/>
  <c r="O115" i="152"/>
  <c r="AX96" i="148" s="1"/>
  <c r="M116" i="152"/>
  <c r="Q115" i="152"/>
  <c r="R115" i="152"/>
  <c r="AX378" i="148"/>
  <c r="BP330" i="148"/>
  <c r="BG70" i="148"/>
  <c r="AO118" i="148"/>
  <c r="BP260" i="148"/>
  <c r="AX308" i="148"/>
  <c r="AO423" i="148"/>
  <c r="BG375" i="148"/>
  <c r="AX143" i="148"/>
  <c r="BP95" i="148"/>
  <c r="AO85" i="152"/>
  <c r="AT84" i="152"/>
  <c r="R84" i="152" s="1"/>
  <c r="AR84" i="152"/>
  <c r="AQ84" i="152"/>
  <c r="O84" i="152" s="1"/>
  <c r="W96" i="148" s="1"/>
  <c r="W144" i="148" s="1"/>
  <c r="W192" i="148" s="1"/>
  <c r="W240" i="148" s="1"/>
  <c r="W288" i="148" s="1"/>
  <c r="W336" i="148" s="1"/>
  <c r="W384" i="148" s="1"/>
  <c r="W432" i="148" s="1"/>
  <c r="W480" i="148" s="1"/>
  <c r="AS84" i="152"/>
  <c r="Q84" i="152" s="1"/>
  <c r="BG164" i="148"/>
  <c r="AO212" i="148"/>
  <c r="BG422" i="148"/>
  <c r="AO470" i="148"/>
  <c r="BG470" i="148" s="1"/>
  <c r="AX167" i="148"/>
  <c r="BP119" i="148"/>
  <c r="BV85" i="152"/>
  <c r="BU85" i="152"/>
  <c r="BS86" i="152"/>
  <c r="BX85" i="152"/>
  <c r="BW85" i="152"/>
  <c r="AX425" i="148"/>
  <c r="BP377" i="148"/>
  <c r="AX472" i="148"/>
  <c r="BP472" i="148" s="1"/>
  <c r="BP424" i="148"/>
  <c r="Y21" i="152"/>
  <c r="M23" i="152"/>
  <c r="R22" i="152"/>
  <c r="P22" i="152"/>
  <c r="Q22" i="152"/>
  <c r="O22" i="152"/>
  <c r="AO165" i="148"/>
  <c r="BG117" i="148"/>
  <c r="BP283" i="148"/>
  <c r="AX331" i="148"/>
  <c r="AX261" i="148"/>
  <c r="BP213" i="148"/>
  <c r="AO494" i="148"/>
  <c r="BG494" i="148" s="1"/>
  <c r="BG446" i="148"/>
  <c r="X21" i="152"/>
  <c r="N215" i="148"/>
  <c r="N263" i="148" s="1"/>
  <c r="N311" i="148" s="1"/>
  <c r="N359" i="148" s="1"/>
  <c r="N407" i="148" s="1"/>
  <c r="N455" i="148" s="1"/>
  <c r="N503" i="148" s="1"/>
  <c r="Z21" i="152"/>
  <c r="AE85" i="152"/>
  <c r="AC85" i="152"/>
  <c r="AD85" i="152"/>
  <c r="AA86" i="152"/>
  <c r="AF85" i="152"/>
  <c r="AX237" i="148"/>
  <c r="BP189" i="148"/>
  <c r="AX496" i="148"/>
  <c r="BP496" i="148" s="1"/>
  <c r="BP448" i="148"/>
  <c r="AO141" i="148"/>
  <c r="BG93" i="148"/>
  <c r="AX449" i="148"/>
  <c r="BP401" i="148"/>
  <c r="AO94" i="148"/>
  <c r="BG46" i="148"/>
  <c r="L194" i="148" l="1"/>
  <c r="U193" i="148"/>
  <c r="AD193" i="148" s="1"/>
  <c r="AM193" i="148" s="1"/>
  <c r="AV193" i="148" s="1"/>
  <c r="BE193" i="148" s="1"/>
  <c r="BN193" i="148" s="1"/>
  <c r="L246" i="148"/>
  <c r="U245" i="148"/>
  <c r="AD245" i="148" s="1"/>
  <c r="AM245" i="148" s="1"/>
  <c r="AV245" i="148" s="1"/>
  <c r="BE245" i="148" s="1"/>
  <c r="BN245" i="148" s="1"/>
  <c r="L483" i="148"/>
  <c r="U482" i="148"/>
  <c r="AD482" i="148" s="1"/>
  <c r="AM482" i="148" s="1"/>
  <c r="AV482" i="148" s="1"/>
  <c r="BE482" i="148" s="1"/>
  <c r="BN482" i="148" s="1"/>
  <c r="L51" i="148"/>
  <c r="U50" i="148"/>
  <c r="AD50" i="148" s="1"/>
  <c r="AM50" i="148" s="1"/>
  <c r="AV50" i="148" s="1"/>
  <c r="BE50" i="148" s="1"/>
  <c r="BN50" i="148" s="1"/>
  <c r="L290" i="148"/>
  <c r="U289" i="148"/>
  <c r="AD289" i="148" s="1"/>
  <c r="AM289" i="148" s="1"/>
  <c r="AV289" i="148" s="1"/>
  <c r="BE289" i="148" s="1"/>
  <c r="BN289" i="148" s="1"/>
  <c r="L99" i="148"/>
  <c r="U98" i="148"/>
  <c r="AD98" i="148" s="1"/>
  <c r="AM98" i="148" s="1"/>
  <c r="AV98" i="148" s="1"/>
  <c r="BE98" i="148" s="1"/>
  <c r="BN98" i="148" s="1"/>
  <c r="L338" i="148"/>
  <c r="U337" i="148"/>
  <c r="AD337" i="148" s="1"/>
  <c r="AM337" i="148" s="1"/>
  <c r="AV337" i="148" s="1"/>
  <c r="BE337" i="148" s="1"/>
  <c r="BN337" i="148" s="1"/>
  <c r="L387" i="148"/>
  <c r="U386" i="148"/>
  <c r="AD386" i="148" s="1"/>
  <c r="AM386" i="148" s="1"/>
  <c r="AV386" i="148" s="1"/>
  <c r="BE386" i="148" s="1"/>
  <c r="BN386" i="148" s="1"/>
  <c r="L434" i="148"/>
  <c r="U433" i="148"/>
  <c r="AD433" i="148" s="1"/>
  <c r="AM433" i="148" s="1"/>
  <c r="AV433" i="148" s="1"/>
  <c r="BE433" i="148" s="1"/>
  <c r="BN433" i="148" s="1"/>
  <c r="L148" i="148"/>
  <c r="U147" i="148"/>
  <c r="AD147" i="148" s="1"/>
  <c r="AM147" i="148" s="1"/>
  <c r="AV147" i="148" s="1"/>
  <c r="BE147" i="148" s="1"/>
  <c r="BN147" i="148" s="1"/>
  <c r="R23" i="152"/>
  <c r="Q23" i="152"/>
  <c r="P23" i="152"/>
  <c r="M24" i="152"/>
  <c r="O23" i="152"/>
  <c r="AX356" i="148"/>
  <c r="BP308" i="148"/>
  <c r="AO401" i="148"/>
  <c r="BG353" i="148"/>
  <c r="AX379" i="148"/>
  <c r="BP331" i="148"/>
  <c r="AO377" i="148"/>
  <c r="BG329" i="148"/>
  <c r="R85" i="152"/>
  <c r="AO448" i="148"/>
  <c r="BG400" i="148"/>
  <c r="AO495" i="148"/>
  <c r="BG495" i="148" s="1"/>
  <c r="BG447" i="148"/>
  <c r="AO424" i="148"/>
  <c r="BG376" i="148"/>
  <c r="AD86" i="152"/>
  <c r="AC86" i="152"/>
  <c r="AA87" i="152"/>
  <c r="AE86" i="152"/>
  <c r="AF86" i="152"/>
  <c r="AX426" i="148"/>
  <c r="BP378" i="148"/>
  <c r="BG165" i="148"/>
  <c r="AO213" i="148"/>
  <c r="BG235" i="148"/>
  <c r="AO283" i="148"/>
  <c r="AO95" i="148"/>
  <c r="BG47" i="148"/>
  <c r="BG259" i="148"/>
  <c r="AO307" i="148"/>
  <c r="AX473" i="148"/>
  <c r="BP473" i="148" s="1"/>
  <c r="BP425" i="148"/>
  <c r="P146" i="152"/>
  <c r="Q146" i="152"/>
  <c r="O146" i="152"/>
  <c r="M147" i="152"/>
  <c r="R146" i="152"/>
  <c r="AX215" i="148"/>
  <c r="BP167" i="148"/>
  <c r="AO471" i="148"/>
  <c r="BG471" i="148" s="1"/>
  <c r="BG423" i="148"/>
  <c r="AO260" i="148"/>
  <c r="BG212" i="148"/>
  <c r="BG282" i="148"/>
  <c r="AO330" i="148"/>
  <c r="BP214" i="148"/>
  <c r="AX262" i="148"/>
  <c r="AQ85" i="152"/>
  <c r="O85" i="152" s="1"/>
  <c r="W97" i="148" s="1"/>
  <c r="W145" i="148" s="1"/>
  <c r="W193" i="148" s="1"/>
  <c r="W241" i="148" s="1"/>
  <c r="W289" i="148" s="1"/>
  <c r="W337" i="148" s="1"/>
  <c r="W385" i="148" s="1"/>
  <c r="W433" i="148" s="1"/>
  <c r="W481" i="148" s="1"/>
  <c r="AS85" i="152"/>
  <c r="AO86" i="152"/>
  <c r="AT85" i="152"/>
  <c r="AR85" i="152"/>
  <c r="P85" i="152" s="1"/>
  <c r="W121" i="148" s="1"/>
  <c r="W169" i="148" s="1"/>
  <c r="W217" i="148" s="1"/>
  <c r="W265" i="148" s="1"/>
  <c r="W313" i="148" s="1"/>
  <c r="W361" i="148" s="1"/>
  <c r="W409" i="148" s="1"/>
  <c r="W457" i="148" s="1"/>
  <c r="W505" i="148" s="1"/>
  <c r="AO236" i="148"/>
  <c r="BG188" i="148"/>
  <c r="BI85" i="152"/>
  <c r="BH85" i="152"/>
  <c r="BG85" i="152"/>
  <c r="BD86" i="152"/>
  <c r="BF85" i="152"/>
  <c r="BS87" i="152"/>
  <c r="BX86" i="152"/>
  <c r="BV86" i="152"/>
  <c r="BU86" i="152"/>
  <c r="BW86" i="152"/>
  <c r="Q116" i="152"/>
  <c r="M117" i="152"/>
  <c r="O116" i="152"/>
  <c r="AX97" i="148" s="1"/>
  <c r="R116" i="152"/>
  <c r="P116" i="152"/>
  <c r="AX121" i="148" s="1"/>
  <c r="BP261" i="148"/>
  <c r="AX309" i="148"/>
  <c r="Z22" i="152"/>
  <c r="BG141" i="148"/>
  <c r="AO189" i="148"/>
  <c r="BP284" i="148"/>
  <c r="AX332" i="148"/>
  <c r="AO166" i="148"/>
  <c r="BG118" i="148"/>
  <c r="AX450" i="148"/>
  <c r="BP402" i="148"/>
  <c r="AX403" i="148"/>
  <c r="BP355" i="148"/>
  <c r="AX285" i="148"/>
  <c r="BP237" i="148"/>
  <c r="AX238" i="148"/>
  <c r="BP190" i="148"/>
  <c r="Q85" i="152"/>
  <c r="AO142" i="148"/>
  <c r="BG94" i="148"/>
  <c r="W22" i="152"/>
  <c r="N192" i="148"/>
  <c r="N240" i="148" s="1"/>
  <c r="N288" i="148" s="1"/>
  <c r="N336" i="148" s="1"/>
  <c r="N384" i="148" s="1"/>
  <c r="N432" i="148" s="1"/>
  <c r="N480" i="148" s="1"/>
  <c r="AX191" i="148"/>
  <c r="BP143" i="148"/>
  <c r="AX144" i="148"/>
  <c r="BP96" i="148"/>
  <c r="BG71" i="148"/>
  <c r="AO119" i="148"/>
  <c r="Y22" i="152"/>
  <c r="AX168" i="148"/>
  <c r="BP120" i="148"/>
  <c r="AX497" i="148"/>
  <c r="BP497" i="148" s="1"/>
  <c r="BP449" i="148"/>
  <c r="X22" i="152"/>
  <c r="N216" i="148"/>
  <c r="N264" i="148" s="1"/>
  <c r="N312" i="148" s="1"/>
  <c r="N360" i="148" s="1"/>
  <c r="N408" i="148" s="1"/>
  <c r="N456" i="148" s="1"/>
  <c r="N504" i="148" s="1"/>
  <c r="Q58" i="152"/>
  <c r="P58" i="152"/>
  <c r="AF123" i="148" s="1"/>
  <c r="AF171" i="148" s="1"/>
  <c r="AF219" i="148" s="1"/>
  <c r="AF267" i="148" s="1"/>
  <c r="AF315" i="148" s="1"/>
  <c r="AF363" i="148" s="1"/>
  <c r="AF411" i="148" s="1"/>
  <c r="AF459" i="148" s="1"/>
  <c r="AF507" i="148" s="1"/>
  <c r="R58" i="152"/>
  <c r="O58" i="152"/>
  <c r="AF99" i="148" s="1"/>
  <c r="AF147" i="148" s="1"/>
  <c r="AF195" i="148" s="1"/>
  <c r="AF243" i="148" s="1"/>
  <c r="AF291" i="148" s="1"/>
  <c r="AF339" i="148" s="1"/>
  <c r="AF387" i="148" s="1"/>
  <c r="AF435" i="148" s="1"/>
  <c r="AF483" i="148" s="1"/>
  <c r="M59" i="152"/>
  <c r="AO354" i="148"/>
  <c r="BG306" i="148"/>
  <c r="U338" i="148" l="1"/>
  <c r="AD338" i="148" s="1"/>
  <c r="AM338" i="148" s="1"/>
  <c r="AV338" i="148" s="1"/>
  <c r="BE338" i="148" s="1"/>
  <c r="BN338" i="148" s="1"/>
  <c r="L339" i="148"/>
  <c r="U99" i="148"/>
  <c r="AD99" i="148" s="1"/>
  <c r="AM99" i="148" s="1"/>
  <c r="AV99" i="148" s="1"/>
  <c r="BE99" i="148" s="1"/>
  <c r="BN99" i="148" s="1"/>
  <c r="L100" i="148"/>
  <c r="U51" i="148"/>
  <c r="AD51" i="148" s="1"/>
  <c r="AM51" i="148" s="1"/>
  <c r="AV51" i="148" s="1"/>
  <c r="BE51" i="148" s="1"/>
  <c r="BN51" i="148" s="1"/>
  <c r="L52" i="148"/>
  <c r="U290" i="148"/>
  <c r="AD290" i="148" s="1"/>
  <c r="AM290" i="148" s="1"/>
  <c r="AV290" i="148" s="1"/>
  <c r="BE290" i="148" s="1"/>
  <c r="BN290" i="148" s="1"/>
  <c r="L291" i="148"/>
  <c r="U434" i="148"/>
  <c r="AD434" i="148" s="1"/>
  <c r="AM434" i="148" s="1"/>
  <c r="AV434" i="148" s="1"/>
  <c r="BE434" i="148" s="1"/>
  <c r="BN434" i="148" s="1"/>
  <c r="L435" i="148"/>
  <c r="U483" i="148"/>
  <c r="AD483" i="148" s="1"/>
  <c r="AM483" i="148" s="1"/>
  <c r="AV483" i="148" s="1"/>
  <c r="BE483" i="148" s="1"/>
  <c r="BN483" i="148" s="1"/>
  <c r="L484" i="148"/>
  <c r="U246" i="148"/>
  <c r="AD246" i="148" s="1"/>
  <c r="AM246" i="148" s="1"/>
  <c r="AV246" i="148" s="1"/>
  <c r="BE246" i="148" s="1"/>
  <c r="BN246" i="148" s="1"/>
  <c r="L247" i="148"/>
  <c r="U387" i="148"/>
  <c r="AD387" i="148" s="1"/>
  <c r="AM387" i="148" s="1"/>
  <c r="AV387" i="148" s="1"/>
  <c r="BE387" i="148" s="1"/>
  <c r="BN387" i="148" s="1"/>
  <c r="L388" i="148"/>
  <c r="L195" i="148"/>
  <c r="U194" i="148"/>
  <c r="AD194" i="148" s="1"/>
  <c r="AM194" i="148" s="1"/>
  <c r="AV194" i="148" s="1"/>
  <c r="BE194" i="148" s="1"/>
  <c r="BN194" i="148" s="1"/>
  <c r="L149" i="148"/>
  <c r="U148" i="148"/>
  <c r="AD148" i="148" s="1"/>
  <c r="AM148" i="148" s="1"/>
  <c r="AV148" i="148" s="1"/>
  <c r="BE148" i="148" s="1"/>
  <c r="BN148" i="148" s="1"/>
  <c r="AO120" i="148"/>
  <c r="BG72" i="148"/>
  <c r="M118" i="152"/>
  <c r="O117" i="152"/>
  <c r="AX98" i="148" s="1"/>
  <c r="R117" i="152"/>
  <c r="Q117" i="152"/>
  <c r="P117" i="152"/>
  <c r="AX122" i="148" s="1"/>
  <c r="AX263" i="148"/>
  <c r="BP215" i="148"/>
  <c r="AX286" i="148"/>
  <c r="BP238" i="148"/>
  <c r="M148" i="152"/>
  <c r="R147" i="152"/>
  <c r="Q147" i="152"/>
  <c r="P147" i="152"/>
  <c r="O147" i="152"/>
  <c r="BG283" i="148"/>
  <c r="AO331" i="148"/>
  <c r="AX474" i="148"/>
  <c r="BP474" i="148" s="1"/>
  <c r="BP426" i="148"/>
  <c r="BP379" i="148"/>
  <c r="AX427" i="148"/>
  <c r="AO449" i="148"/>
  <c r="BG401" i="148"/>
  <c r="AX192" i="148"/>
  <c r="BP144" i="148"/>
  <c r="AO261" i="148"/>
  <c r="BG213" i="148"/>
  <c r="AO378" i="148"/>
  <c r="BG330" i="148"/>
  <c r="AO167" i="148"/>
  <c r="BG119" i="148"/>
  <c r="AX451" i="148"/>
  <c r="BP403" i="148"/>
  <c r="BI86" i="152"/>
  <c r="BH86" i="152"/>
  <c r="BD87" i="152"/>
  <c r="BG86" i="152"/>
  <c r="P86" i="152" s="1"/>
  <c r="W122" i="148" s="1"/>
  <c r="W170" i="148" s="1"/>
  <c r="W218" i="148" s="1"/>
  <c r="W266" i="148" s="1"/>
  <c r="W314" i="148" s="1"/>
  <c r="W362" i="148" s="1"/>
  <c r="W410" i="148" s="1"/>
  <c r="W458" i="148" s="1"/>
  <c r="W506" i="148" s="1"/>
  <c r="BF86" i="152"/>
  <c r="AO355" i="148"/>
  <c r="BG307" i="148"/>
  <c r="BP285" i="148"/>
  <c r="AX333" i="148"/>
  <c r="AX239" i="148"/>
  <c r="BP191" i="148"/>
  <c r="AX404" i="148"/>
  <c r="BP356" i="148"/>
  <c r="R86" i="152"/>
  <c r="AO143" i="148"/>
  <c r="BG95" i="148"/>
  <c r="BW87" i="152"/>
  <c r="BV87" i="152"/>
  <c r="BX87" i="152"/>
  <c r="BS88" i="152"/>
  <c r="BU87" i="152"/>
  <c r="AX498" i="148"/>
  <c r="BP498" i="148" s="1"/>
  <c r="BP450" i="148"/>
  <c r="W23" i="152"/>
  <c r="N193" i="148"/>
  <c r="N241" i="148" s="1"/>
  <c r="N289" i="148" s="1"/>
  <c r="N337" i="148" s="1"/>
  <c r="N385" i="148" s="1"/>
  <c r="N433" i="148" s="1"/>
  <c r="N481" i="148" s="1"/>
  <c r="AO425" i="148"/>
  <c r="BG377" i="148"/>
  <c r="BG48" i="148"/>
  <c r="AO96" i="148"/>
  <c r="BP309" i="148"/>
  <c r="AX357" i="148"/>
  <c r="M25" i="152"/>
  <c r="R24" i="152"/>
  <c r="Q24" i="152"/>
  <c r="P24" i="152"/>
  <c r="O24" i="152"/>
  <c r="AT86" i="152"/>
  <c r="AQ86" i="152"/>
  <c r="AS86" i="152"/>
  <c r="Q86" i="152" s="1"/>
  <c r="AO87" i="152"/>
  <c r="AR86" i="152"/>
  <c r="BG424" i="148"/>
  <c r="AO472" i="148"/>
  <c r="BG472" i="148" s="1"/>
  <c r="AO496" i="148"/>
  <c r="BG496" i="148" s="1"/>
  <c r="BG448" i="148"/>
  <c r="X23" i="152"/>
  <c r="N217" i="148"/>
  <c r="N265" i="148" s="1"/>
  <c r="N313" i="148" s="1"/>
  <c r="N361" i="148" s="1"/>
  <c r="N409" i="148" s="1"/>
  <c r="N457" i="148" s="1"/>
  <c r="N505" i="148" s="1"/>
  <c r="AX145" i="148"/>
  <c r="BP97" i="148"/>
  <c r="AX216" i="148"/>
  <c r="BP168" i="148"/>
  <c r="BP262" i="148"/>
  <c r="AX310" i="148"/>
  <c r="P59" i="152"/>
  <c r="AF124" i="148" s="1"/>
  <c r="AF172" i="148" s="1"/>
  <c r="AF220" i="148" s="1"/>
  <c r="AF268" i="148" s="1"/>
  <c r="AF316" i="148" s="1"/>
  <c r="AF364" i="148" s="1"/>
  <c r="AF412" i="148" s="1"/>
  <c r="AF460" i="148" s="1"/>
  <c r="AF508" i="148" s="1"/>
  <c r="Q59" i="152"/>
  <c r="O59" i="152"/>
  <c r="AF100" i="148" s="1"/>
  <c r="AF148" i="148" s="1"/>
  <c r="AF196" i="148" s="1"/>
  <c r="AF244" i="148" s="1"/>
  <c r="AF292" i="148" s="1"/>
  <c r="AF340" i="148" s="1"/>
  <c r="AF388" i="148" s="1"/>
  <c r="AF436" i="148" s="1"/>
  <c r="AF484" i="148" s="1"/>
  <c r="M60" i="152"/>
  <c r="R59" i="152"/>
  <c r="AO284" i="148"/>
  <c r="BG236" i="148"/>
  <c r="Y23" i="152"/>
  <c r="AX169" i="148"/>
  <c r="BP121" i="148"/>
  <c r="AA88" i="152"/>
  <c r="AC87" i="152"/>
  <c r="AF87" i="152"/>
  <c r="AE87" i="152"/>
  <c r="AD87" i="152"/>
  <c r="AX380" i="148"/>
  <c r="BP332" i="148"/>
  <c r="AO237" i="148"/>
  <c r="BG189" i="148"/>
  <c r="AO402" i="148"/>
  <c r="BG354" i="148"/>
  <c r="BG142" i="148"/>
  <c r="AO190" i="148"/>
  <c r="BG166" i="148"/>
  <c r="AO214" i="148"/>
  <c r="AO308" i="148"/>
  <c r="BG260" i="148"/>
  <c r="Z23" i="152"/>
  <c r="L196" i="148" l="1"/>
  <c r="U195" i="148"/>
  <c r="AD195" i="148" s="1"/>
  <c r="AM195" i="148" s="1"/>
  <c r="AV195" i="148" s="1"/>
  <c r="BE195" i="148" s="1"/>
  <c r="BN195" i="148" s="1"/>
  <c r="L389" i="148"/>
  <c r="U388" i="148"/>
  <c r="AD388" i="148" s="1"/>
  <c r="AM388" i="148" s="1"/>
  <c r="AV388" i="148" s="1"/>
  <c r="BE388" i="148" s="1"/>
  <c r="BN388" i="148" s="1"/>
  <c r="L485" i="148"/>
  <c r="U484" i="148"/>
  <c r="AD484" i="148" s="1"/>
  <c r="AM484" i="148" s="1"/>
  <c r="AV484" i="148" s="1"/>
  <c r="BE484" i="148" s="1"/>
  <c r="BN484" i="148" s="1"/>
  <c r="U435" i="148"/>
  <c r="AD435" i="148" s="1"/>
  <c r="AM435" i="148" s="1"/>
  <c r="AV435" i="148" s="1"/>
  <c r="BE435" i="148" s="1"/>
  <c r="BN435" i="148" s="1"/>
  <c r="L436" i="148"/>
  <c r="U247" i="148"/>
  <c r="AD247" i="148" s="1"/>
  <c r="AM247" i="148" s="1"/>
  <c r="AV247" i="148" s="1"/>
  <c r="BE247" i="148" s="1"/>
  <c r="BN247" i="148" s="1"/>
  <c r="L248" i="148"/>
  <c r="L292" i="148"/>
  <c r="U291" i="148"/>
  <c r="AD291" i="148" s="1"/>
  <c r="AM291" i="148" s="1"/>
  <c r="AV291" i="148" s="1"/>
  <c r="BE291" i="148" s="1"/>
  <c r="BN291" i="148" s="1"/>
  <c r="U52" i="148"/>
  <c r="AD52" i="148" s="1"/>
  <c r="AM52" i="148" s="1"/>
  <c r="AV52" i="148" s="1"/>
  <c r="BE52" i="148" s="1"/>
  <c r="BN52" i="148" s="1"/>
  <c r="L53" i="148"/>
  <c r="L101" i="148"/>
  <c r="U100" i="148"/>
  <c r="AD100" i="148" s="1"/>
  <c r="AM100" i="148" s="1"/>
  <c r="AV100" i="148" s="1"/>
  <c r="BE100" i="148" s="1"/>
  <c r="BN100" i="148" s="1"/>
  <c r="L340" i="148"/>
  <c r="U339" i="148"/>
  <c r="AD339" i="148" s="1"/>
  <c r="AM339" i="148" s="1"/>
  <c r="AV339" i="148" s="1"/>
  <c r="BE339" i="148" s="1"/>
  <c r="BN339" i="148" s="1"/>
  <c r="L150" i="148"/>
  <c r="U149" i="148"/>
  <c r="AD149" i="148" s="1"/>
  <c r="AM149" i="148" s="1"/>
  <c r="AV149" i="148" s="1"/>
  <c r="BE149" i="148" s="1"/>
  <c r="BN149" i="148" s="1"/>
  <c r="O86" i="152"/>
  <c r="W98" i="148" s="1"/>
  <c r="W146" i="148" s="1"/>
  <c r="W194" i="148" s="1"/>
  <c r="W242" i="148" s="1"/>
  <c r="W290" i="148" s="1"/>
  <c r="W338" i="148" s="1"/>
  <c r="W386" i="148" s="1"/>
  <c r="W434" i="148" s="1"/>
  <c r="W482" i="148" s="1"/>
  <c r="AX264" i="148"/>
  <c r="BP216" i="148"/>
  <c r="AX452" i="148"/>
  <c r="BP404" i="148"/>
  <c r="AO238" i="148"/>
  <c r="BG190" i="148"/>
  <c r="AX287" i="148"/>
  <c r="BP239" i="148"/>
  <c r="AX499" i="148"/>
  <c r="BP499" i="148" s="1"/>
  <c r="BP451" i="148"/>
  <c r="BP263" i="148"/>
  <c r="AX311" i="148"/>
  <c r="AX381" i="148"/>
  <c r="BP333" i="148"/>
  <c r="BU88" i="152"/>
  <c r="BV88" i="152"/>
  <c r="BS89" i="152"/>
  <c r="BX88" i="152"/>
  <c r="BW88" i="152"/>
  <c r="BG49" i="148"/>
  <c r="AO97" i="148"/>
  <c r="Y24" i="152"/>
  <c r="AO285" i="148"/>
  <c r="BG237" i="148"/>
  <c r="P60" i="152"/>
  <c r="AF125" i="148" s="1"/>
  <c r="AF173" i="148" s="1"/>
  <c r="AF221" i="148" s="1"/>
  <c r="AF269" i="148" s="1"/>
  <c r="AF317" i="148" s="1"/>
  <c r="AF365" i="148" s="1"/>
  <c r="AF413" i="148" s="1"/>
  <c r="AF461" i="148" s="1"/>
  <c r="AF509" i="148" s="1"/>
  <c r="M61" i="152"/>
  <c r="R60" i="152"/>
  <c r="Q60" i="152"/>
  <c r="O60" i="152"/>
  <c r="AF101" i="148" s="1"/>
  <c r="AF149" i="148" s="1"/>
  <c r="AF197" i="148" s="1"/>
  <c r="AF245" i="148" s="1"/>
  <c r="AF293" i="148" s="1"/>
  <c r="AF341" i="148" s="1"/>
  <c r="AF389" i="148" s="1"/>
  <c r="AF437" i="148" s="1"/>
  <c r="AF485" i="148" s="1"/>
  <c r="BG96" i="148"/>
  <c r="AO144" i="148"/>
  <c r="AO426" i="148"/>
  <c r="BG378" i="148"/>
  <c r="AO262" i="148"/>
  <c r="BG214" i="148"/>
  <c r="BG261" i="148"/>
  <c r="AO309" i="148"/>
  <c r="AO497" i="148"/>
  <c r="BG497" i="148" s="1"/>
  <c r="BG449" i="148"/>
  <c r="AO403" i="148"/>
  <c r="BG355" i="148"/>
  <c r="AO379" i="148"/>
  <c r="BG331" i="148"/>
  <c r="AX146" i="148"/>
  <c r="BP98" i="148"/>
  <c r="AX240" i="148"/>
  <c r="BP192" i="148"/>
  <c r="P25" i="152"/>
  <c r="M26" i="152"/>
  <c r="R25" i="152"/>
  <c r="Q25" i="152"/>
  <c r="O25" i="152"/>
  <c r="R118" i="152"/>
  <c r="P118" i="152"/>
  <c r="AX123" i="148" s="1"/>
  <c r="O118" i="152"/>
  <c r="AX99" i="148" s="1"/>
  <c r="M119" i="152"/>
  <c r="Q118" i="152"/>
  <c r="BH87" i="152"/>
  <c r="BG87" i="152"/>
  <c r="BD88" i="152"/>
  <c r="BF87" i="152"/>
  <c r="BI87" i="152"/>
  <c r="W24" i="152"/>
  <c r="N194" i="148"/>
  <c r="N242" i="148" s="1"/>
  <c r="N290" i="148" s="1"/>
  <c r="N338" i="148" s="1"/>
  <c r="N386" i="148" s="1"/>
  <c r="N434" i="148" s="1"/>
  <c r="N482" i="148" s="1"/>
  <c r="AX475" i="148"/>
  <c r="BP475" i="148" s="1"/>
  <c r="BP427" i="148"/>
  <c r="Z24" i="152"/>
  <c r="BG167" i="148"/>
  <c r="AO215" i="148"/>
  <c r="AA89" i="152"/>
  <c r="AC88" i="152"/>
  <c r="AF88" i="152"/>
  <c r="AE88" i="152"/>
  <c r="AD88" i="152"/>
  <c r="AX193" i="148"/>
  <c r="BP145" i="148"/>
  <c r="AX217" i="148"/>
  <c r="BP169" i="148"/>
  <c r="BP286" i="148"/>
  <c r="AX334" i="148"/>
  <c r="AX405" i="148"/>
  <c r="BP357" i="148"/>
  <c r="AX428" i="148"/>
  <c r="BP380" i="148"/>
  <c r="AO356" i="148"/>
  <c r="BG308" i="148"/>
  <c r="P87" i="152"/>
  <c r="W123" i="148" s="1"/>
  <c r="W171" i="148" s="1"/>
  <c r="W219" i="148" s="1"/>
  <c r="W267" i="148" s="1"/>
  <c r="W315" i="148" s="1"/>
  <c r="W363" i="148" s="1"/>
  <c r="W411" i="148" s="1"/>
  <c r="W459" i="148" s="1"/>
  <c r="W507" i="148" s="1"/>
  <c r="BG143" i="148"/>
  <c r="AO191" i="148"/>
  <c r="BG284" i="148"/>
  <c r="AO332" i="148"/>
  <c r="AR87" i="152"/>
  <c r="AO88" i="152"/>
  <c r="AQ87" i="152"/>
  <c r="O87" i="152" s="1"/>
  <c r="W99" i="148" s="1"/>
  <c r="W147" i="148" s="1"/>
  <c r="W195" i="148" s="1"/>
  <c r="W243" i="148" s="1"/>
  <c r="W291" i="148" s="1"/>
  <c r="W339" i="148" s="1"/>
  <c r="W387" i="148" s="1"/>
  <c r="W435" i="148" s="1"/>
  <c r="W483" i="148" s="1"/>
  <c r="AT87" i="152"/>
  <c r="R87" i="152" s="1"/>
  <c r="AS87" i="152"/>
  <c r="Q87" i="152" s="1"/>
  <c r="AO473" i="148"/>
  <c r="BG473" i="148" s="1"/>
  <c r="BG425" i="148"/>
  <c r="R148" i="152"/>
  <c r="P148" i="152"/>
  <c r="O148" i="152"/>
  <c r="M149" i="152"/>
  <c r="Q148" i="152"/>
  <c r="X24" i="152"/>
  <c r="N218" i="148"/>
  <c r="N266" i="148" s="1"/>
  <c r="N314" i="148" s="1"/>
  <c r="N362" i="148" s="1"/>
  <c r="N410" i="148" s="1"/>
  <c r="N458" i="148" s="1"/>
  <c r="N506" i="148" s="1"/>
  <c r="AO121" i="148"/>
  <c r="BG73" i="148"/>
  <c r="BG402" i="148"/>
  <c r="AO450" i="148"/>
  <c r="AX170" i="148"/>
  <c r="BP122" i="148"/>
  <c r="BP310" i="148"/>
  <c r="AX358" i="148"/>
  <c r="AO168" i="148"/>
  <c r="BG120" i="148"/>
  <c r="U292" i="148" l="1"/>
  <c r="AD292" i="148" s="1"/>
  <c r="AM292" i="148" s="1"/>
  <c r="AV292" i="148" s="1"/>
  <c r="BE292" i="148" s="1"/>
  <c r="BN292" i="148" s="1"/>
  <c r="L293" i="148"/>
  <c r="U436" i="148"/>
  <c r="AD436" i="148" s="1"/>
  <c r="AM436" i="148" s="1"/>
  <c r="AV436" i="148" s="1"/>
  <c r="BE436" i="148" s="1"/>
  <c r="BN436" i="148" s="1"/>
  <c r="L437" i="148"/>
  <c r="U53" i="148"/>
  <c r="AD53" i="148" s="1"/>
  <c r="AM53" i="148" s="1"/>
  <c r="AV53" i="148" s="1"/>
  <c r="BE53" i="148" s="1"/>
  <c r="BN53" i="148" s="1"/>
  <c r="L54" i="148"/>
  <c r="L341" i="148"/>
  <c r="U340" i="148"/>
  <c r="AD340" i="148" s="1"/>
  <c r="AM340" i="148" s="1"/>
  <c r="AV340" i="148" s="1"/>
  <c r="BE340" i="148" s="1"/>
  <c r="BN340" i="148" s="1"/>
  <c r="L102" i="148"/>
  <c r="U101" i="148"/>
  <c r="AD101" i="148" s="1"/>
  <c r="AM101" i="148" s="1"/>
  <c r="AV101" i="148" s="1"/>
  <c r="BE101" i="148" s="1"/>
  <c r="BN101" i="148" s="1"/>
  <c r="L249" i="148"/>
  <c r="U248" i="148"/>
  <c r="AD248" i="148" s="1"/>
  <c r="AM248" i="148" s="1"/>
  <c r="AV248" i="148" s="1"/>
  <c r="BE248" i="148" s="1"/>
  <c r="BN248" i="148" s="1"/>
  <c r="U485" i="148"/>
  <c r="AD485" i="148" s="1"/>
  <c r="AM485" i="148" s="1"/>
  <c r="AV485" i="148" s="1"/>
  <c r="BE485" i="148" s="1"/>
  <c r="BN485" i="148" s="1"/>
  <c r="L486" i="148"/>
  <c r="L390" i="148"/>
  <c r="U389" i="148"/>
  <c r="AD389" i="148" s="1"/>
  <c r="AM389" i="148" s="1"/>
  <c r="AV389" i="148" s="1"/>
  <c r="BE389" i="148" s="1"/>
  <c r="BN389" i="148" s="1"/>
  <c r="U196" i="148"/>
  <c r="AD196" i="148" s="1"/>
  <c r="AM196" i="148" s="1"/>
  <c r="AV196" i="148" s="1"/>
  <c r="BE196" i="148" s="1"/>
  <c r="BN196" i="148" s="1"/>
  <c r="L197" i="148"/>
  <c r="U150" i="148"/>
  <c r="AD150" i="148" s="1"/>
  <c r="AM150" i="148" s="1"/>
  <c r="AV150" i="148" s="1"/>
  <c r="BE150" i="148" s="1"/>
  <c r="BN150" i="148" s="1"/>
  <c r="L151" i="148"/>
  <c r="AX288" i="148"/>
  <c r="BP240" i="148"/>
  <c r="AO89" i="152"/>
  <c r="AT88" i="152"/>
  <c r="AS88" i="152"/>
  <c r="AR88" i="152"/>
  <c r="AQ88" i="152"/>
  <c r="AO145" i="148"/>
  <c r="BG97" i="148"/>
  <c r="R88" i="152"/>
  <c r="O88" i="152"/>
  <c r="W100" i="148" s="1"/>
  <c r="W148" i="148" s="1"/>
  <c r="W196" i="148" s="1"/>
  <c r="W244" i="148" s="1"/>
  <c r="W292" i="148" s="1"/>
  <c r="W340" i="148" s="1"/>
  <c r="W388" i="148" s="1"/>
  <c r="W436" i="148" s="1"/>
  <c r="W484" i="148" s="1"/>
  <c r="P119" i="152"/>
  <c r="AX124" i="148" s="1"/>
  <c r="O119" i="152"/>
  <c r="AX100" i="148" s="1"/>
  <c r="M120" i="152"/>
  <c r="R119" i="152"/>
  <c r="Q119" i="152"/>
  <c r="P149" i="152"/>
  <c r="O149" i="152"/>
  <c r="R149" i="152"/>
  <c r="M150" i="152"/>
  <c r="Q149" i="152"/>
  <c r="AX171" i="148"/>
  <c r="BP123" i="148"/>
  <c r="AO239" i="148"/>
  <c r="BG191" i="148"/>
  <c r="AA90" i="152"/>
  <c r="AF89" i="152"/>
  <c r="AC89" i="152"/>
  <c r="AD89" i="152"/>
  <c r="AE89" i="152"/>
  <c r="AX476" i="148"/>
  <c r="BP476" i="148" s="1"/>
  <c r="BP428" i="148"/>
  <c r="AO451" i="148"/>
  <c r="BG403" i="148"/>
  <c r="AX335" i="148"/>
  <c r="BP287" i="148"/>
  <c r="BG144" i="148"/>
  <c r="AO192" i="148"/>
  <c r="AO169" i="148"/>
  <c r="BG121" i="148"/>
  <c r="AX453" i="148"/>
  <c r="BP405" i="148"/>
  <c r="BG285" i="148"/>
  <c r="AO333" i="148"/>
  <c r="BD89" i="152"/>
  <c r="BI88" i="152"/>
  <c r="BH88" i="152"/>
  <c r="BF88" i="152"/>
  <c r="BG88" i="152"/>
  <c r="AX194" i="148"/>
  <c r="BP146" i="148"/>
  <c r="AX241" i="148"/>
  <c r="BP193" i="148"/>
  <c r="AO427" i="148"/>
  <c r="BG379" i="148"/>
  <c r="AO357" i="148"/>
  <c r="BG309" i="148"/>
  <c r="X25" i="152"/>
  <c r="N219" i="148"/>
  <c r="N267" i="148" s="1"/>
  <c r="N315" i="148" s="1"/>
  <c r="N363" i="148" s="1"/>
  <c r="N411" i="148" s="1"/>
  <c r="N459" i="148" s="1"/>
  <c r="N507" i="148" s="1"/>
  <c r="BP311" i="148"/>
  <c r="AX359" i="148"/>
  <c r="AO263" i="148"/>
  <c r="BG215" i="148"/>
  <c r="AX382" i="148"/>
  <c r="BP334" i="148"/>
  <c r="AX429" i="148"/>
  <c r="BP381" i="148"/>
  <c r="AO286" i="148"/>
  <c r="BG238" i="148"/>
  <c r="AX265" i="148"/>
  <c r="BP217" i="148"/>
  <c r="AO474" i="148"/>
  <c r="BG474" i="148" s="1"/>
  <c r="BG426" i="148"/>
  <c r="BV89" i="152"/>
  <c r="BU89" i="152"/>
  <c r="BX89" i="152"/>
  <c r="BW89" i="152"/>
  <c r="BS90" i="152"/>
  <c r="AO216" i="148"/>
  <c r="BG168" i="148"/>
  <c r="AX406" i="148"/>
  <c r="BP358" i="148"/>
  <c r="W25" i="152"/>
  <c r="N195" i="148"/>
  <c r="N243" i="148" s="1"/>
  <c r="N291" i="148" s="1"/>
  <c r="N339" i="148" s="1"/>
  <c r="N387" i="148" s="1"/>
  <c r="N435" i="148" s="1"/>
  <c r="N483" i="148" s="1"/>
  <c r="M62" i="152"/>
  <c r="Q61" i="152"/>
  <c r="P61" i="152"/>
  <c r="AF126" i="148" s="1"/>
  <c r="AF174" i="148" s="1"/>
  <c r="AF222" i="148" s="1"/>
  <c r="AF270" i="148" s="1"/>
  <c r="AF318" i="148" s="1"/>
  <c r="AF366" i="148" s="1"/>
  <c r="AF414" i="148" s="1"/>
  <c r="AF462" i="148" s="1"/>
  <c r="AF510" i="148" s="1"/>
  <c r="R61" i="152"/>
  <c r="O61" i="152"/>
  <c r="AF102" i="148" s="1"/>
  <c r="AF150" i="148" s="1"/>
  <c r="AF198" i="148" s="1"/>
  <c r="AF246" i="148" s="1"/>
  <c r="AF294" i="148" s="1"/>
  <c r="AF342" i="148" s="1"/>
  <c r="AF390" i="148" s="1"/>
  <c r="AF438" i="148" s="1"/>
  <c r="AF486" i="148" s="1"/>
  <c r="Y25" i="152"/>
  <c r="BG262" i="148"/>
  <c r="AO310" i="148"/>
  <c r="AX500" i="148"/>
  <c r="BP500" i="148" s="1"/>
  <c r="BP452" i="148"/>
  <c r="Q88" i="152"/>
  <c r="AO122" i="148"/>
  <c r="BG74" i="148"/>
  <c r="BP99" i="148"/>
  <c r="AX147" i="148"/>
  <c r="AO380" i="148"/>
  <c r="BG332" i="148"/>
  <c r="AX218" i="148"/>
  <c r="BP170" i="148"/>
  <c r="AO498" i="148"/>
  <c r="BG498" i="148" s="1"/>
  <c r="BG450" i="148"/>
  <c r="AO404" i="148"/>
  <c r="BG356" i="148"/>
  <c r="Z25" i="152"/>
  <c r="BG50" i="148"/>
  <c r="AO98" i="148"/>
  <c r="M27" i="152"/>
  <c r="R26" i="152"/>
  <c r="Q26" i="152"/>
  <c r="P26" i="152"/>
  <c r="O26" i="152"/>
  <c r="BP264" i="148"/>
  <c r="AX312" i="148"/>
  <c r="U390" i="148" l="1"/>
  <c r="AD390" i="148" s="1"/>
  <c r="AM390" i="148" s="1"/>
  <c r="AV390" i="148" s="1"/>
  <c r="BE390" i="148" s="1"/>
  <c r="BN390" i="148" s="1"/>
  <c r="L391" i="148"/>
  <c r="L250" i="148"/>
  <c r="U249" i="148"/>
  <c r="AD249" i="148" s="1"/>
  <c r="AM249" i="148" s="1"/>
  <c r="AV249" i="148" s="1"/>
  <c r="BE249" i="148" s="1"/>
  <c r="BN249" i="148" s="1"/>
  <c r="U102" i="148"/>
  <c r="AD102" i="148" s="1"/>
  <c r="AM102" i="148" s="1"/>
  <c r="AV102" i="148" s="1"/>
  <c r="BE102" i="148" s="1"/>
  <c r="BN102" i="148" s="1"/>
  <c r="L103" i="148"/>
  <c r="U341" i="148"/>
  <c r="AD341" i="148" s="1"/>
  <c r="AM341" i="148" s="1"/>
  <c r="AV341" i="148" s="1"/>
  <c r="BE341" i="148" s="1"/>
  <c r="BN341" i="148" s="1"/>
  <c r="L342" i="148"/>
  <c r="L55" i="148"/>
  <c r="U54" i="148"/>
  <c r="AD54" i="148" s="1"/>
  <c r="AM54" i="148" s="1"/>
  <c r="AV54" i="148" s="1"/>
  <c r="BE54" i="148" s="1"/>
  <c r="BN54" i="148" s="1"/>
  <c r="U486" i="148"/>
  <c r="AD486" i="148" s="1"/>
  <c r="AM486" i="148" s="1"/>
  <c r="AV486" i="148" s="1"/>
  <c r="BE486" i="148" s="1"/>
  <c r="BN486" i="148" s="1"/>
  <c r="L487" i="148"/>
  <c r="U197" i="148"/>
  <c r="AD197" i="148" s="1"/>
  <c r="AM197" i="148" s="1"/>
  <c r="AV197" i="148" s="1"/>
  <c r="BE197" i="148" s="1"/>
  <c r="BN197" i="148" s="1"/>
  <c r="L198" i="148"/>
  <c r="U437" i="148"/>
  <c r="AD437" i="148" s="1"/>
  <c r="AM437" i="148" s="1"/>
  <c r="AV437" i="148" s="1"/>
  <c r="BE437" i="148" s="1"/>
  <c r="BN437" i="148" s="1"/>
  <c r="L438" i="148"/>
  <c r="U293" i="148"/>
  <c r="AD293" i="148" s="1"/>
  <c r="AM293" i="148" s="1"/>
  <c r="AV293" i="148" s="1"/>
  <c r="BE293" i="148" s="1"/>
  <c r="BN293" i="148" s="1"/>
  <c r="L294" i="148"/>
  <c r="L152" i="148"/>
  <c r="U151" i="148"/>
  <c r="AD151" i="148" s="1"/>
  <c r="AM151" i="148" s="1"/>
  <c r="AV151" i="148" s="1"/>
  <c r="BE151" i="148" s="1"/>
  <c r="BN151" i="148" s="1"/>
  <c r="P88" i="152"/>
  <c r="W124" i="148" s="1"/>
  <c r="W172" i="148" s="1"/>
  <c r="W220" i="148" s="1"/>
  <c r="W268" i="148" s="1"/>
  <c r="W316" i="148" s="1"/>
  <c r="W364" i="148" s="1"/>
  <c r="W412" i="148" s="1"/>
  <c r="W460" i="148" s="1"/>
  <c r="W508" i="148" s="1"/>
  <c r="O120" i="152"/>
  <c r="AX101" i="148" s="1"/>
  <c r="M121" i="152"/>
  <c r="R120" i="152"/>
  <c r="Q120" i="152"/>
  <c r="P120" i="152"/>
  <c r="AX125" i="148" s="1"/>
  <c r="AX407" i="148"/>
  <c r="BP359" i="148"/>
  <c r="AE90" i="152"/>
  <c r="AC90" i="152"/>
  <c r="AF90" i="152"/>
  <c r="AD90" i="152"/>
  <c r="AA91" i="152"/>
  <c r="BG145" i="148"/>
  <c r="AO193" i="148"/>
  <c r="AO146" i="148"/>
  <c r="BG98" i="148"/>
  <c r="AO311" i="148"/>
  <c r="BG263" i="148"/>
  <c r="Q62" i="152"/>
  <c r="P62" i="152"/>
  <c r="AF127" i="148" s="1"/>
  <c r="AF175" i="148" s="1"/>
  <c r="AF223" i="148" s="1"/>
  <c r="AF271" i="148" s="1"/>
  <c r="AF319" i="148" s="1"/>
  <c r="AF367" i="148" s="1"/>
  <c r="AF415" i="148" s="1"/>
  <c r="AF463" i="148" s="1"/>
  <c r="AF511" i="148" s="1"/>
  <c r="R62" i="152"/>
  <c r="O62" i="152"/>
  <c r="AF103" i="148" s="1"/>
  <c r="AF151" i="148" s="1"/>
  <c r="AF199" i="148" s="1"/>
  <c r="AF247" i="148" s="1"/>
  <c r="AF295" i="148" s="1"/>
  <c r="AF343" i="148" s="1"/>
  <c r="AF391" i="148" s="1"/>
  <c r="AF439" i="148" s="1"/>
  <c r="AF487" i="148" s="1"/>
  <c r="BG75" i="148"/>
  <c r="AO123" i="148"/>
  <c r="BP194" i="148"/>
  <c r="AX242" i="148"/>
  <c r="AX148" i="148"/>
  <c r="BP100" i="148"/>
  <c r="BG239" i="148"/>
  <c r="AO287" i="148"/>
  <c r="AO264" i="148"/>
  <c r="BG216" i="148"/>
  <c r="BS91" i="152"/>
  <c r="BX90" i="152"/>
  <c r="BU90" i="152"/>
  <c r="BW90" i="152"/>
  <c r="BV90" i="152"/>
  <c r="BG169" i="148"/>
  <c r="AO217" i="148"/>
  <c r="AX313" i="148"/>
  <c r="BP265" i="148"/>
  <c r="BP218" i="148"/>
  <c r="AX266" i="148"/>
  <c r="AX430" i="148"/>
  <c r="BP382" i="148"/>
  <c r="BG310" i="148"/>
  <c r="AO358" i="148"/>
  <c r="AX195" i="148"/>
  <c r="BP147" i="148"/>
  <c r="AO334" i="148"/>
  <c r="BG286" i="148"/>
  <c r="AX383" i="148"/>
  <c r="BP335" i="148"/>
  <c r="AO90" i="152"/>
  <c r="AT89" i="152"/>
  <c r="R89" i="152" s="1"/>
  <c r="AR89" i="152"/>
  <c r="P89" i="152" s="1"/>
  <c r="W125" i="148" s="1"/>
  <c r="W173" i="148" s="1"/>
  <c r="W221" i="148" s="1"/>
  <c r="W269" i="148" s="1"/>
  <c r="W317" i="148" s="1"/>
  <c r="W365" i="148" s="1"/>
  <c r="W413" i="148" s="1"/>
  <c r="W461" i="148" s="1"/>
  <c r="W509" i="148" s="1"/>
  <c r="AS89" i="152"/>
  <c r="Q89" i="152" s="1"/>
  <c r="AQ89" i="152"/>
  <c r="O89" i="152" s="1"/>
  <c r="W101" i="148" s="1"/>
  <c r="W149" i="148" s="1"/>
  <c r="W197" i="148" s="1"/>
  <c r="W245" i="148" s="1"/>
  <c r="W293" i="148" s="1"/>
  <c r="W341" i="148" s="1"/>
  <c r="W389" i="148" s="1"/>
  <c r="W437" i="148" s="1"/>
  <c r="W485" i="148" s="1"/>
  <c r="AO428" i="148"/>
  <c r="BG380" i="148"/>
  <c r="AX172" i="148"/>
  <c r="BP124" i="148"/>
  <c r="BI89" i="152"/>
  <c r="BD90" i="152"/>
  <c r="BH89" i="152"/>
  <c r="BG89" i="152"/>
  <c r="BF89" i="152"/>
  <c r="AX219" i="148"/>
  <c r="BP171" i="148"/>
  <c r="AO452" i="148"/>
  <c r="BG404" i="148"/>
  <c r="AO475" i="148"/>
  <c r="BG475" i="148" s="1"/>
  <c r="BG427" i="148"/>
  <c r="AX336" i="148"/>
  <c r="BP288" i="148"/>
  <c r="R27" i="152"/>
  <c r="P27" i="152"/>
  <c r="Q27" i="152"/>
  <c r="O27" i="152"/>
  <c r="M28" i="152"/>
  <c r="AO170" i="148"/>
  <c r="BG122" i="148"/>
  <c r="AO240" i="148"/>
  <c r="BG192" i="148"/>
  <c r="AX360" i="148"/>
  <c r="BP312" i="148"/>
  <c r="M151" i="152"/>
  <c r="Q150" i="152"/>
  <c r="P150" i="152"/>
  <c r="O150" i="152"/>
  <c r="R150" i="152"/>
  <c r="AO499" i="148"/>
  <c r="BG499" i="148" s="1"/>
  <c r="BG451" i="148"/>
  <c r="BP241" i="148"/>
  <c r="AX289" i="148"/>
  <c r="AX501" i="148"/>
  <c r="BP501" i="148" s="1"/>
  <c r="BP453" i="148"/>
  <c r="AO405" i="148"/>
  <c r="BG357" i="148"/>
  <c r="W26" i="152"/>
  <c r="N196" i="148"/>
  <c r="N244" i="148" s="1"/>
  <c r="N292" i="148" s="1"/>
  <c r="N340" i="148" s="1"/>
  <c r="N388" i="148" s="1"/>
  <c r="N436" i="148" s="1"/>
  <c r="N484" i="148" s="1"/>
  <c r="BG51" i="148"/>
  <c r="AO99" i="148"/>
  <c r="X26" i="152"/>
  <c r="N220" i="148"/>
  <c r="N268" i="148" s="1"/>
  <c r="N316" i="148" s="1"/>
  <c r="N364" i="148" s="1"/>
  <c r="N412" i="148" s="1"/>
  <c r="N460" i="148" s="1"/>
  <c r="N508" i="148" s="1"/>
  <c r="AX477" i="148"/>
  <c r="BP477" i="148" s="1"/>
  <c r="BP429" i="148"/>
  <c r="Y26" i="152"/>
  <c r="AX454" i="148"/>
  <c r="BP406" i="148"/>
  <c r="Z26" i="152"/>
  <c r="BG333" i="148"/>
  <c r="AO381" i="148"/>
  <c r="L199" i="148" l="1"/>
  <c r="U198" i="148"/>
  <c r="AD198" i="148" s="1"/>
  <c r="AM198" i="148" s="1"/>
  <c r="AV198" i="148" s="1"/>
  <c r="BE198" i="148" s="1"/>
  <c r="BN198" i="148" s="1"/>
  <c r="L488" i="148"/>
  <c r="U487" i="148"/>
  <c r="AD487" i="148" s="1"/>
  <c r="AM487" i="148" s="1"/>
  <c r="AV487" i="148" s="1"/>
  <c r="BE487" i="148" s="1"/>
  <c r="BN487" i="148" s="1"/>
  <c r="U438" i="148"/>
  <c r="AD438" i="148" s="1"/>
  <c r="AM438" i="148" s="1"/>
  <c r="AV438" i="148" s="1"/>
  <c r="BE438" i="148" s="1"/>
  <c r="BN438" i="148" s="1"/>
  <c r="L439" i="148"/>
  <c r="L56" i="148"/>
  <c r="U55" i="148"/>
  <c r="AD55" i="148" s="1"/>
  <c r="AM55" i="148" s="1"/>
  <c r="AV55" i="148" s="1"/>
  <c r="BE55" i="148" s="1"/>
  <c r="BN55" i="148" s="1"/>
  <c r="L343" i="148"/>
  <c r="U342" i="148"/>
  <c r="AD342" i="148" s="1"/>
  <c r="AM342" i="148" s="1"/>
  <c r="AV342" i="148" s="1"/>
  <c r="BE342" i="148" s="1"/>
  <c r="BN342" i="148" s="1"/>
  <c r="U103" i="148"/>
  <c r="AD103" i="148" s="1"/>
  <c r="AM103" i="148" s="1"/>
  <c r="AV103" i="148" s="1"/>
  <c r="BE103" i="148" s="1"/>
  <c r="BN103" i="148" s="1"/>
  <c r="L104" i="148"/>
  <c r="L251" i="148"/>
  <c r="U250" i="148"/>
  <c r="AD250" i="148" s="1"/>
  <c r="AM250" i="148" s="1"/>
  <c r="AV250" i="148" s="1"/>
  <c r="BE250" i="148" s="1"/>
  <c r="BN250" i="148" s="1"/>
  <c r="L295" i="148"/>
  <c r="U294" i="148"/>
  <c r="AD294" i="148" s="1"/>
  <c r="AM294" i="148" s="1"/>
  <c r="AV294" i="148" s="1"/>
  <c r="BE294" i="148" s="1"/>
  <c r="BN294" i="148" s="1"/>
  <c r="U391" i="148"/>
  <c r="AD391" i="148" s="1"/>
  <c r="AM391" i="148" s="1"/>
  <c r="AV391" i="148" s="1"/>
  <c r="BE391" i="148" s="1"/>
  <c r="BN391" i="148" s="1"/>
  <c r="L392" i="148"/>
  <c r="U152" i="148"/>
  <c r="AD152" i="148" s="1"/>
  <c r="AM152" i="148" s="1"/>
  <c r="AV152" i="148" s="1"/>
  <c r="BE152" i="148" s="1"/>
  <c r="BN152" i="148" s="1"/>
  <c r="L153" i="148"/>
  <c r="AO171" i="148"/>
  <c r="BG123" i="148"/>
  <c r="AQ90" i="152"/>
  <c r="AS90" i="152"/>
  <c r="AR90" i="152"/>
  <c r="AO91" i="152"/>
  <c r="AT90" i="152"/>
  <c r="BP407" i="148"/>
  <c r="AX455" i="148"/>
  <c r="M29" i="152"/>
  <c r="R28" i="152"/>
  <c r="Q28" i="152"/>
  <c r="O28" i="152"/>
  <c r="P28" i="152"/>
  <c r="BG405" i="148"/>
  <c r="AO453" i="148"/>
  <c r="AX478" i="148"/>
  <c r="BP478" i="148" s="1"/>
  <c r="BP430" i="148"/>
  <c r="BP266" i="148"/>
  <c r="AX314" i="148"/>
  <c r="W27" i="152"/>
  <c r="N197" i="148"/>
  <c r="N245" i="148" s="1"/>
  <c r="N293" i="148" s="1"/>
  <c r="N341" i="148" s="1"/>
  <c r="N389" i="148" s="1"/>
  <c r="N437" i="148" s="1"/>
  <c r="N485" i="148" s="1"/>
  <c r="AO500" i="148"/>
  <c r="BG500" i="148" s="1"/>
  <c r="BG452" i="148"/>
  <c r="AO312" i="148"/>
  <c r="BG264" i="148"/>
  <c r="BG170" i="148"/>
  <c r="AO218" i="148"/>
  <c r="Y27" i="152"/>
  <c r="BP313" i="148"/>
  <c r="AX361" i="148"/>
  <c r="M122" i="152"/>
  <c r="R121" i="152"/>
  <c r="P121" i="152"/>
  <c r="AX126" i="148" s="1"/>
  <c r="O121" i="152"/>
  <c r="AX102" i="148" s="1"/>
  <c r="Q121" i="152"/>
  <c r="AD91" i="152"/>
  <c r="AC91" i="152"/>
  <c r="AF91" i="152"/>
  <c r="AE91" i="152"/>
  <c r="X27" i="152"/>
  <c r="N221" i="148"/>
  <c r="N269" i="148" s="1"/>
  <c r="N317" i="148" s="1"/>
  <c r="N365" i="148" s="1"/>
  <c r="N413" i="148" s="1"/>
  <c r="N461" i="148" s="1"/>
  <c r="N509" i="148" s="1"/>
  <c r="BD91" i="152"/>
  <c r="BI90" i="152"/>
  <c r="BH90" i="152"/>
  <c r="BG90" i="152"/>
  <c r="BF90" i="152"/>
  <c r="O90" i="152" s="1"/>
  <c r="W102" i="148" s="1"/>
  <c r="W150" i="148" s="1"/>
  <c r="W198" i="148" s="1"/>
  <c r="W246" i="148" s="1"/>
  <c r="W294" i="148" s="1"/>
  <c r="W342" i="148" s="1"/>
  <c r="W390" i="148" s="1"/>
  <c r="W438" i="148" s="1"/>
  <c r="W486" i="148" s="1"/>
  <c r="AX243" i="148"/>
  <c r="BP195" i="148"/>
  <c r="AX149" i="148"/>
  <c r="BP101" i="148"/>
  <c r="AX431" i="148"/>
  <c r="BP383" i="148"/>
  <c r="AX502" i="148"/>
  <c r="BP502" i="148" s="1"/>
  <c r="BP454" i="148"/>
  <c r="Z27" i="152"/>
  <c r="AO100" i="148"/>
  <c r="BG52" i="148"/>
  <c r="AX408" i="148"/>
  <c r="BP360" i="148"/>
  <c r="BG240" i="148"/>
  <c r="AO288" i="148"/>
  <c r="AO429" i="148"/>
  <c r="BG381" i="148"/>
  <c r="AO265" i="148"/>
  <c r="BG217" i="148"/>
  <c r="AX196" i="148"/>
  <c r="BP148" i="148"/>
  <c r="BG311" i="148"/>
  <c r="AO359" i="148"/>
  <c r="AO335" i="148"/>
  <c r="BG287" i="148"/>
  <c r="AX173" i="148"/>
  <c r="BP125" i="148"/>
  <c r="AX220" i="148"/>
  <c r="BP172" i="148"/>
  <c r="AO406" i="148"/>
  <c r="BG358" i="148"/>
  <c r="BX91" i="152"/>
  <c r="BV91" i="152"/>
  <c r="BU91" i="152"/>
  <c r="BW91" i="152"/>
  <c r="AO382" i="148"/>
  <c r="BG334" i="148"/>
  <c r="AX337" i="148"/>
  <c r="BP289" i="148"/>
  <c r="AO147" i="148"/>
  <c r="BG99" i="148"/>
  <c r="BG146" i="148"/>
  <c r="AO194" i="148"/>
  <c r="BP219" i="148"/>
  <c r="AX267" i="148"/>
  <c r="BP242" i="148"/>
  <c r="AX290" i="148"/>
  <c r="AO241" i="148"/>
  <c r="BG193" i="148"/>
  <c r="BG76" i="148"/>
  <c r="AO124" i="148"/>
  <c r="AX384" i="148"/>
  <c r="BP336" i="148"/>
  <c r="M152" i="152"/>
  <c r="Q151" i="152"/>
  <c r="P151" i="152"/>
  <c r="O151" i="152"/>
  <c r="R151" i="152"/>
  <c r="AO476" i="148"/>
  <c r="BG476" i="148" s="1"/>
  <c r="BG428" i="148"/>
  <c r="U251" i="148" l="1"/>
  <c r="AD251" i="148" s="1"/>
  <c r="AM251" i="148" s="1"/>
  <c r="AV251" i="148" s="1"/>
  <c r="BE251" i="148" s="1"/>
  <c r="BN251" i="148" s="1"/>
  <c r="L252" i="148"/>
  <c r="U343" i="148"/>
  <c r="AD343" i="148" s="1"/>
  <c r="AM343" i="148" s="1"/>
  <c r="AV343" i="148" s="1"/>
  <c r="BE343" i="148" s="1"/>
  <c r="BN343" i="148" s="1"/>
  <c r="L344" i="148"/>
  <c r="L57" i="148"/>
  <c r="U56" i="148"/>
  <c r="AD56" i="148" s="1"/>
  <c r="AM56" i="148" s="1"/>
  <c r="AV56" i="148" s="1"/>
  <c r="BE56" i="148" s="1"/>
  <c r="BN56" i="148" s="1"/>
  <c r="L440" i="148"/>
  <c r="U439" i="148"/>
  <c r="AD439" i="148" s="1"/>
  <c r="AM439" i="148" s="1"/>
  <c r="AV439" i="148" s="1"/>
  <c r="BE439" i="148" s="1"/>
  <c r="BN439" i="148" s="1"/>
  <c r="U104" i="148"/>
  <c r="AD104" i="148" s="1"/>
  <c r="AM104" i="148" s="1"/>
  <c r="AV104" i="148" s="1"/>
  <c r="BE104" i="148" s="1"/>
  <c r="BN104" i="148" s="1"/>
  <c r="L105" i="148"/>
  <c r="L296" i="148"/>
  <c r="U295" i="148"/>
  <c r="AD295" i="148" s="1"/>
  <c r="AM295" i="148" s="1"/>
  <c r="AV295" i="148" s="1"/>
  <c r="BE295" i="148" s="1"/>
  <c r="BN295" i="148" s="1"/>
  <c r="L489" i="148"/>
  <c r="U488" i="148"/>
  <c r="AD488" i="148" s="1"/>
  <c r="AM488" i="148" s="1"/>
  <c r="AV488" i="148" s="1"/>
  <c r="BE488" i="148" s="1"/>
  <c r="BN488" i="148" s="1"/>
  <c r="L393" i="148"/>
  <c r="U392" i="148"/>
  <c r="AD392" i="148" s="1"/>
  <c r="AM392" i="148" s="1"/>
  <c r="AV392" i="148" s="1"/>
  <c r="BE392" i="148" s="1"/>
  <c r="BN392" i="148" s="1"/>
  <c r="L200" i="148"/>
  <c r="U199" i="148"/>
  <c r="AD199" i="148" s="1"/>
  <c r="AM199" i="148" s="1"/>
  <c r="AV199" i="148" s="1"/>
  <c r="BE199" i="148" s="1"/>
  <c r="BN199" i="148" s="1"/>
  <c r="U153" i="148"/>
  <c r="AD153" i="148" s="1"/>
  <c r="AM153" i="148" s="1"/>
  <c r="AV153" i="148" s="1"/>
  <c r="BE153" i="148" s="1"/>
  <c r="BN153" i="148" s="1"/>
  <c r="L154" i="148"/>
  <c r="R90" i="152"/>
  <c r="Q90" i="152"/>
  <c r="P90" i="152"/>
  <c r="W126" i="148" s="1"/>
  <c r="W174" i="148" s="1"/>
  <c r="W222" i="148" s="1"/>
  <c r="W270" i="148" s="1"/>
  <c r="W318" i="148" s="1"/>
  <c r="W366" i="148" s="1"/>
  <c r="W414" i="148" s="1"/>
  <c r="W462" i="148" s="1"/>
  <c r="W510" i="148" s="1"/>
  <c r="BG453" i="148"/>
  <c r="AO501" i="148"/>
  <c r="BG501" i="148" s="1"/>
  <c r="AO242" i="148"/>
  <c r="BG194" i="148"/>
  <c r="AO360" i="148"/>
  <c r="BG312" i="148"/>
  <c r="BG77" i="148"/>
  <c r="AO125" i="148"/>
  <c r="AO313" i="148"/>
  <c r="BG265" i="148"/>
  <c r="AO266" i="148"/>
  <c r="BG218" i="148"/>
  <c r="AO336" i="148"/>
  <c r="BG288" i="148"/>
  <c r="AX221" i="148"/>
  <c r="BP173" i="148"/>
  <c r="AX197" i="148"/>
  <c r="BP149" i="148"/>
  <c r="Q91" i="152"/>
  <c r="BG241" i="148"/>
  <c r="AO289" i="148"/>
  <c r="AO477" i="148"/>
  <c r="BG477" i="148" s="1"/>
  <c r="BG429" i="148"/>
  <c r="AX315" i="148"/>
  <c r="BP267" i="148"/>
  <c r="BG406" i="148"/>
  <c r="AO454" i="148"/>
  <c r="R29" i="152"/>
  <c r="P29" i="152"/>
  <c r="O29" i="152"/>
  <c r="Q29" i="152"/>
  <c r="BP455" i="148"/>
  <c r="AX503" i="148"/>
  <c r="BP503" i="148" s="1"/>
  <c r="BG147" i="148"/>
  <c r="AO195" i="148"/>
  <c r="R122" i="152"/>
  <c r="P122" i="152"/>
  <c r="AX127" i="148" s="1"/>
  <c r="O122" i="152"/>
  <c r="AX103" i="148" s="1"/>
  <c r="Q122" i="152"/>
  <c r="AX362" i="148"/>
  <c r="BP314" i="148"/>
  <c r="AT91" i="152"/>
  <c r="AS91" i="152"/>
  <c r="AR91" i="152"/>
  <c r="AQ91" i="152"/>
  <c r="AO148" i="148"/>
  <c r="BG100" i="148"/>
  <c r="AX291" i="148"/>
  <c r="BP243" i="148"/>
  <c r="X28" i="152"/>
  <c r="N222" i="148"/>
  <c r="N270" i="148" s="1"/>
  <c r="N318" i="148" s="1"/>
  <c r="N366" i="148" s="1"/>
  <c r="N414" i="148" s="1"/>
  <c r="N462" i="148" s="1"/>
  <c r="N510" i="148" s="1"/>
  <c r="AX409" i="148"/>
  <c r="BP361" i="148"/>
  <c r="AX244" i="148"/>
  <c r="BP196" i="148"/>
  <c r="AX479" i="148"/>
  <c r="BP479" i="148" s="1"/>
  <c r="BP431" i="148"/>
  <c r="AX150" i="148"/>
  <c r="BP102" i="148"/>
  <c r="W28" i="152"/>
  <c r="N198" i="148"/>
  <c r="N246" i="148" s="1"/>
  <c r="N294" i="148" s="1"/>
  <c r="N342" i="148" s="1"/>
  <c r="N390" i="148" s="1"/>
  <c r="N438" i="148" s="1"/>
  <c r="N486" i="148" s="1"/>
  <c r="BG171" i="148"/>
  <c r="AO219" i="148"/>
  <c r="BI91" i="152"/>
  <c r="R91" i="152" s="1"/>
  <c r="BH91" i="152"/>
  <c r="BG91" i="152"/>
  <c r="P91" i="152" s="1"/>
  <c r="W127" i="148" s="1"/>
  <c r="W175" i="148" s="1"/>
  <c r="W223" i="148" s="1"/>
  <c r="W271" i="148" s="1"/>
  <c r="W319" i="148" s="1"/>
  <c r="W367" i="148" s="1"/>
  <c r="W415" i="148" s="1"/>
  <c r="W463" i="148" s="1"/>
  <c r="W511" i="148" s="1"/>
  <c r="BF91" i="152"/>
  <c r="O91" i="152" s="1"/>
  <c r="W103" i="148" s="1"/>
  <c r="W151" i="148" s="1"/>
  <c r="W199" i="148" s="1"/>
  <c r="W247" i="148" s="1"/>
  <c r="W295" i="148" s="1"/>
  <c r="W343" i="148" s="1"/>
  <c r="W391" i="148" s="1"/>
  <c r="W439" i="148" s="1"/>
  <c r="W487" i="148" s="1"/>
  <c r="AX174" i="148"/>
  <c r="BP126" i="148"/>
  <c r="Y28" i="152"/>
  <c r="AO101" i="148"/>
  <c r="BG53" i="148"/>
  <c r="AX338" i="148"/>
  <c r="BP290" i="148"/>
  <c r="R152" i="152"/>
  <c r="P152" i="152"/>
  <c r="O152" i="152"/>
  <c r="Q152" i="152"/>
  <c r="AX268" i="148"/>
  <c r="BP220" i="148"/>
  <c r="AX432" i="148"/>
  <c r="BP384" i="148"/>
  <c r="AO172" i="148"/>
  <c r="BG124" i="148"/>
  <c r="AO383" i="148"/>
  <c r="BG335" i="148"/>
  <c r="BP408" i="148"/>
  <c r="AX456" i="148"/>
  <c r="AX385" i="148"/>
  <c r="BP337" i="148"/>
  <c r="AO430" i="148"/>
  <c r="BG382" i="148"/>
  <c r="AO407" i="148"/>
  <c r="BG359" i="148"/>
  <c r="Z28" i="152"/>
  <c r="L394" i="148" l="1"/>
  <c r="U393" i="148"/>
  <c r="AD393" i="148" s="1"/>
  <c r="AM393" i="148" s="1"/>
  <c r="AV393" i="148" s="1"/>
  <c r="BE393" i="148" s="1"/>
  <c r="BN393" i="148" s="1"/>
  <c r="U296" i="148"/>
  <c r="AD296" i="148" s="1"/>
  <c r="AM296" i="148" s="1"/>
  <c r="AV296" i="148" s="1"/>
  <c r="BE296" i="148" s="1"/>
  <c r="BN296" i="148" s="1"/>
  <c r="L297" i="148"/>
  <c r="L106" i="148"/>
  <c r="U105" i="148"/>
  <c r="AD105" i="148" s="1"/>
  <c r="AM105" i="148" s="1"/>
  <c r="AV105" i="148" s="1"/>
  <c r="BE105" i="148" s="1"/>
  <c r="BN105" i="148" s="1"/>
  <c r="L490" i="148"/>
  <c r="U489" i="148"/>
  <c r="AD489" i="148" s="1"/>
  <c r="AM489" i="148" s="1"/>
  <c r="AV489" i="148" s="1"/>
  <c r="BE489" i="148" s="1"/>
  <c r="BN489" i="148" s="1"/>
  <c r="L441" i="148"/>
  <c r="U440" i="148"/>
  <c r="AD440" i="148" s="1"/>
  <c r="AM440" i="148" s="1"/>
  <c r="AV440" i="148" s="1"/>
  <c r="BE440" i="148" s="1"/>
  <c r="BN440" i="148" s="1"/>
  <c r="U57" i="148"/>
  <c r="AD57" i="148" s="1"/>
  <c r="AM57" i="148" s="1"/>
  <c r="AV57" i="148" s="1"/>
  <c r="BE57" i="148" s="1"/>
  <c r="BN57" i="148" s="1"/>
  <c r="L58" i="148"/>
  <c r="U344" i="148"/>
  <c r="AD344" i="148" s="1"/>
  <c r="AM344" i="148" s="1"/>
  <c r="AV344" i="148" s="1"/>
  <c r="BE344" i="148" s="1"/>
  <c r="BN344" i="148" s="1"/>
  <c r="L345" i="148"/>
  <c r="U252" i="148"/>
  <c r="AD252" i="148" s="1"/>
  <c r="AM252" i="148" s="1"/>
  <c r="AV252" i="148" s="1"/>
  <c r="BE252" i="148" s="1"/>
  <c r="BN252" i="148" s="1"/>
  <c r="L253" i="148"/>
  <c r="U200" i="148"/>
  <c r="AD200" i="148" s="1"/>
  <c r="AM200" i="148" s="1"/>
  <c r="AV200" i="148" s="1"/>
  <c r="BE200" i="148" s="1"/>
  <c r="BN200" i="148" s="1"/>
  <c r="L201" i="148"/>
  <c r="L155" i="148"/>
  <c r="U154" i="148"/>
  <c r="AD154" i="148" s="1"/>
  <c r="AM154" i="148" s="1"/>
  <c r="AV154" i="148" s="1"/>
  <c r="BE154" i="148" s="1"/>
  <c r="BN154" i="148" s="1"/>
  <c r="Y29" i="152"/>
  <c r="W29" i="152"/>
  <c r="N199" i="148"/>
  <c r="N247" i="148" s="1"/>
  <c r="N295" i="148" s="1"/>
  <c r="N343" i="148" s="1"/>
  <c r="N391" i="148" s="1"/>
  <c r="N439" i="148" s="1"/>
  <c r="N487" i="148" s="1"/>
  <c r="X29" i="152"/>
  <c r="N223" i="148"/>
  <c r="N271" i="148" s="1"/>
  <c r="N319" i="148" s="1"/>
  <c r="N367" i="148" s="1"/>
  <c r="N415" i="148" s="1"/>
  <c r="N463" i="148" s="1"/>
  <c r="N511" i="148" s="1"/>
  <c r="AO267" i="148"/>
  <c r="BG219" i="148"/>
  <c r="AO173" i="148"/>
  <c r="BG125" i="148"/>
  <c r="AX433" i="148"/>
  <c r="BP385" i="148"/>
  <c r="AX339" i="148"/>
  <c r="BP291" i="148"/>
  <c r="AX363" i="148"/>
  <c r="BP315" i="148"/>
  <c r="AO290" i="148"/>
  <c r="BG242" i="148"/>
  <c r="AX151" i="148"/>
  <c r="BP103" i="148"/>
  <c r="AO126" i="148"/>
  <c r="BG78" i="148"/>
  <c r="AX198" i="148"/>
  <c r="BP150" i="148"/>
  <c r="AO196" i="148"/>
  <c r="BG148" i="148"/>
  <c r="AO243" i="148"/>
  <c r="BG195" i="148"/>
  <c r="AO361" i="148"/>
  <c r="BG313" i="148"/>
  <c r="AO478" i="148"/>
  <c r="BG478" i="148" s="1"/>
  <c r="BG430" i="148"/>
  <c r="AX292" i="148"/>
  <c r="BP244" i="148"/>
  <c r="BG454" i="148"/>
  <c r="AO502" i="148"/>
  <c r="BG502" i="148" s="1"/>
  <c r="AX410" i="148"/>
  <c r="BP362" i="148"/>
  <c r="AX457" i="148"/>
  <c r="BP409" i="148"/>
  <c r="AX386" i="148"/>
  <c r="BP338" i="148"/>
  <c r="AO384" i="148"/>
  <c r="BG336" i="148"/>
  <c r="AX245" i="148"/>
  <c r="BP197" i="148"/>
  <c r="AX269" i="148"/>
  <c r="BP221" i="148"/>
  <c r="AX175" i="148"/>
  <c r="BP127" i="148"/>
  <c r="BG54" i="148"/>
  <c r="AO102" i="148"/>
  <c r="AX222" i="148"/>
  <c r="BP174" i="148"/>
  <c r="Z29" i="152"/>
  <c r="AX480" i="148"/>
  <c r="BP480" i="148" s="1"/>
  <c r="BP432" i="148"/>
  <c r="BG407" i="148"/>
  <c r="AO455" i="148"/>
  <c r="BG172" i="148"/>
  <c r="AO220" i="148"/>
  <c r="AX316" i="148"/>
  <c r="BP268" i="148"/>
  <c r="AO408" i="148"/>
  <c r="BG360" i="148"/>
  <c r="BP456" i="148"/>
  <c r="AX504" i="148"/>
  <c r="BP504" i="148" s="1"/>
  <c r="BG101" i="148"/>
  <c r="AO149" i="148"/>
  <c r="AO431" i="148"/>
  <c r="BG383" i="148"/>
  <c r="AO337" i="148"/>
  <c r="BG289" i="148"/>
  <c r="AO314" i="148"/>
  <c r="BG266" i="148"/>
  <c r="L202" i="148" l="1"/>
  <c r="U201" i="148"/>
  <c r="AD201" i="148" s="1"/>
  <c r="AM201" i="148" s="1"/>
  <c r="AV201" i="148" s="1"/>
  <c r="BE201" i="148" s="1"/>
  <c r="BN201" i="148" s="1"/>
  <c r="U441" i="148"/>
  <c r="AD441" i="148" s="1"/>
  <c r="AM441" i="148" s="1"/>
  <c r="AV441" i="148" s="1"/>
  <c r="BE441" i="148" s="1"/>
  <c r="BN441" i="148" s="1"/>
  <c r="L442" i="148"/>
  <c r="U253" i="148"/>
  <c r="AD253" i="148" s="1"/>
  <c r="AM253" i="148" s="1"/>
  <c r="AV253" i="148" s="1"/>
  <c r="BE253" i="148" s="1"/>
  <c r="BN253" i="148" s="1"/>
  <c r="L254" i="148"/>
  <c r="L59" i="148"/>
  <c r="U58" i="148"/>
  <c r="AD58" i="148" s="1"/>
  <c r="AM58" i="148" s="1"/>
  <c r="AV58" i="148" s="1"/>
  <c r="BE58" i="148" s="1"/>
  <c r="BN58" i="148" s="1"/>
  <c r="L491" i="148"/>
  <c r="U490" i="148"/>
  <c r="AD490" i="148" s="1"/>
  <c r="AM490" i="148" s="1"/>
  <c r="AV490" i="148" s="1"/>
  <c r="BE490" i="148" s="1"/>
  <c r="BN490" i="148" s="1"/>
  <c r="L107" i="148"/>
  <c r="U106" i="148"/>
  <c r="AD106" i="148" s="1"/>
  <c r="AM106" i="148" s="1"/>
  <c r="AV106" i="148" s="1"/>
  <c r="BE106" i="148" s="1"/>
  <c r="BN106" i="148" s="1"/>
  <c r="U297" i="148"/>
  <c r="AD297" i="148" s="1"/>
  <c r="AM297" i="148" s="1"/>
  <c r="AV297" i="148" s="1"/>
  <c r="BE297" i="148" s="1"/>
  <c r="BN297" i="148" s="1"/>
  <c r="L298" i="148"/>
  <c r="L346" i="148"/>
  <c r="U345" i="148"/>
  <c r="AD345" i="148" s="1"/>
  <c r="AM345" i="148" s="1"/>
  <c r="AV345" i="148" s="1"/>
  <c r="BE345" i="148" s="1"/>
  <c r="BN345" i="148" s="1"/>
  <c r="U394" i="148"/>
  <c r="AD394" i="148" s="1"/>
  <c r="AM394" i="148" s="1"/>
  <c r="AV394" i="148" s="1"/>
  <c r="BE394" i="148" s="1"/>
  <c r="BN394" i="148" s="1"/>
  <c r="L395" i="148"/>
  <c r="U155" i="148"/>
  <c r="AD155" i="148" s="1"/>
  <c r="AM155" i="148" s="1"/>
  <c r="AV155" i="148" s="1"/>
  <c r="BE155" i="148" s="1"/>
  <c r="BN155" i="148" s="1"/>
  <c r="L156" i="148"/>
  <c r="AO268" i="148"/>
  <c r="BG220" i="148"/>
  <c r="BG149" i="148"/>
  <c r="AO197" i="148"/>
  <c r="BG455" i="148"/>
  <c r="AO503" i="148"/>
  <c r="BG503" i="148" s="1"/>
  <c r="BP198" i="148"/>
  <c r="AX246" i="148"/>
  <c r="BP292" i="148"/>
  <c r="AX340" i="148"/>
  <c r="AO174" i="148"/>
  <c r="BG126" i="148"/>
  <c r="AX223" i="148"/>
  <c r="BP175" i="148"/>
  <c r="AX458" i="148"/>
  <c r="BP410" i="148"/>
  <c r="AO338" i="148"/>
  <c r="BG290" i="148"/>
  <c r="AX199" i="148"/>
  <c r="BP151" i="148"/>
  <c r="AX411" i="148"/>
  <c r="BP363" i="148"/>
  <c r="AO127" i="148"/>
  <c r="BG79" i="148"/>
  <c r="AX481" i="148"/>
  <c r="BP481" i="148" s="1"/>
  <c r="BP433" i="148"/>
  <c r="AX364" i="148"/>
  <c r="BP316" i="148"/>
  <c r="AX317" i="148"/>
  <c r="BP269" i="148"/>
  <c r="BG173" i="148"/>
  <c r="AO221" i="148"/>
  <c r="AO409" i="148"/>
  <c r="BG361" i="148"/>
  <c r="BG55" i="148"/>
  <c r="AO103" i="148"/>
  <c r="BP245" i="148"/>
  <c r="AX293" i="148"/>
  <c r="BG102" i="148"/>
  <c r="AO150" i="148"/>
  <c r="AX434" i="148"/>
  <c r="BP386" i="148"/>
  <c r="AX505" i="148"/>
  <c r="BP505" i="148" s="1"/>
  <c r="BP457" i="148"/>
  <c r="AX270" i="148"/>
  <c r="BP222" i="148"/>
  <c r="AO456" i="148"/>
  <c r="BG408" i="148"/>
  <c r="AO479" i="148"/>
  <c r="BG479" i="148" s="1"/>
  <c r="BG431" i="148"/>
  <c r="AO432" i="148"/>
  <c r="BG384" i="148"/>
  <c r="AO315" i="148"/>
  <c r="BG267" i="148"/>
  <c r="AO362" i="148"/>
  <c r="BG314" i="148"/>
  <c r="AO291" i="148"/>
  <c r="BG243" i="148"/>
  <c r="AO385" i="148"/>
  <c r="BG337" i="148"/>
  <c r="AO244" i="148"/>
  <c r="BG196" i="148"/>
  <c r="AX387" i="148"/>
  <c r="BP339" i="148"/>
  <c r="L108" i="148" l="1"/>
  <c r="U107" i="148"/>
  <c r="AD107" i="148" s="1"/>
  <c r="AM107" i="148" s="1"/>
  <c r="AV107" i="148" s="1"/>
  <c r="BE107" i="148" s="1"/>
  <c r="BN107" i="148" s="1"/>
  <c r="L492" i="148"/>
  <c r="U491" i="148"/>
  <c r="AD491" i="148" s="1"/>
  <c r="AM491" i="148" s="1"/>
  <c r="AV491" i="148" s="1"/>
  <c r="BE491" i="148" s="1"/>
  <c r="BN491" i="148" s="1"/>
  <c r="U298" i="148"/>
  <c r="AD298" i="148" s="1"/>
  <c r="AM298" i="148" s="1"/>
  <c r="AV298" i="148" s="1"/>
  <c r="BE298" i="148" s="1"/>
  <c r="BN298" i="148" s="1"/>
  <c r="L299" i="148"/>
  <c r="L347" i="148"/>
  <c r="U346" i="148"/>
  <c r="AD346" i="148" s="1"/>
  <c r="AM346" i="148" s="1"/>
  <c r="AV346" i="148" s="1"/>
  <c r="BE346" i="148" s="1"/>
  <c r="BN346" i="148" s="1"/>
  <c r="U59" i="148"/>
  <c r="AD59" i="148" s="1"/>
  <c r="AM59" i="148" s="1"/>
  <c r="AV59" i="148" s="1"/>
  <c r="BE59" i="148" s="1"/>
  <c r="BN59" i="148" s="1"/>
  <c r="L60" i="148"/>
  <c r="L396" i="148"/>
  <c r="U395" i="148"/>
  <c r="AD395" i="148" s="1"/>
  <c r="AM395" i="148" s="1"/>
  <c r="AV395" i="148" s="1"/>
  <c r="BE395" i="148" s="1"/>
  <c r="BN395" i="148" s="1"/>
  <c r="L255" i="148"/>
  <c r="U254" i="148"/>
  <c r="AD254" i="148" s="1"/>
  <c r="AM254" i="148" s="1"/>
  <c r="AV254" i="148" s="1"/>
  <c r="BE254" i="148" s="1"/>
  <c r="BN254" i="148" s="1"/>
  <c r="L443" i="148"/>
  <c r="U442" i="148"/>
  <c r="AD442" i="148" s="1"/>
  <c r="AM442" i="148" s="1"/>
  <c r="AV442" i="148" s="1"/>
  <c r="BE442" i="148" s="1"/>
  <c r="BN442" i="148" s="1"/>
  <c r="L203" i="148"/>
  <c r="U202" i="148"/>
  <c r="AD202" i="148" s="1"/>
  <c r="AM202" i="148" s="1"/>
  <c r="AV202" i="148" s="1"/>
  <c r="BE202" i="148" s="1"/>
  <c r="BN202" i="148" s="1"/>
  <c r="L157" i="148"/>
  <c r="U156" i="148"/>
  <c r="AD156" i="148" s="1"/>
  <c r="AM156" i="148" s="1"/>
  <c r="AV156" i="148" s="1"/>
  <c r="BE156" i="148" s="1"/>
  <c r="BN156" i="148" s="1"/>
  <c r="AO480" i="148"/>
  <c r="BG480" i="148" s="1"/>
  <c r="BG432" i="148"/>
  <c r="AO175" i="148"/>
  <c r="BG127" i="148"/>
  <c r="AO457" i="148"/>
  <c r="BG409" i="148"/>
  <c r="AX506" i="148"/>
  <c r="BP506" i="148" s="1"/>
  <c r="BP458" i="148"/>
  <c r="AO386" i="148"/>
  <c r="BG338" i="148"/>
  <c r="AO410" i="148"/>
  <c r="BG362" i="148"/>
  <c r="BG150" i="148"/>
  <c r="AO198" i="148"/>
  <c r="AX388" i="148"/>
  <c r="BP340" i="148"/>
  <c r="BG456" i="148"/>
  <c r="AO504" i="148"/>
  <c r="BG504" i="148" s="1"/>
  <c r="AX318" i="148"/>
  <c r="BP270" i="148"/>
  <c r="AX271" i="148"/>
  <c r="BP223" i="148"/>
  <c r="AX365" i="148"/>
  <c r="BP317" i="148"/>
  <c r="AO316" i="148"/>
  <c r="BG268" i="148"/>
  <c r="BP246" i="148"/>
  <c r="AX294" i="148"/>
  <c r="AX459" i="148"/>
  <c r="BP411" i="148"/>
  <c r="BP387" i="148"/>
  <c r="AX435" i="148"/>
  <c r="AO363" i="148"/>
  <c r="BG315" i="148"/>
  <c r="AO339" i="148"/>
  <c r="BG291" i="148"/>
  <c r="BP293" i="148"/>
  <c r="AX341" i="148"/>
  <c r="BG174" i="148"/>
  <c r="AO222" i="148"/>
  <c r="BG244" i="148"/>
  <c r="AO292" i="148"/>
  <c r="AX412" i="148"/>
  <c r="BP364" i="148"/>
  <c r="AO245" i="148"/>
  <c r="BG197" i="148"/>
  <c r="AO269" i="148"/>
  <c r="BG221" i="148"/>
  <c r="AO433" i="148"/>
  <c r="BG385" i="148"/>
  <c r="BP199" i="148"/>
  <c r="AX247" i="148"/>
  <c r="AO151" i="148"/>
  <c r="BG103" i="148"/>
  <c r="AX482" i="148"/>
  <c r="BP482" i="148" s="1"/>
  <c r="BP434" i="148"/>
  <c r="L61" i="148" l="1"/>
  <c r="U60" i="148"/>
  <c r="AD60" i="148" s="1"/>
  <c r="AM60" i="148" s="1"/>
  <c r="AV60" i="148" s="1"/>
  <c r="BE60" i="148" s="1"/>
  <c r="BN60" i="148" s="1"/>
  <c r="U203" i="148"/>
  <c r="AD203" i="148" s="1"/>
  <c r="AM203" i="148" s="1"/>
  <c r="AV203" i="148" s="1"/>
  <c r="BE203" i="148" s="1"/>
  <c r="BN203" i="148" s="1"/>
  <c r="L204" i="148"/>
  <c r="L256" i="148"/>
  <c r="U255" i="148"/>
  <c r="AD255" i="148" s="1"/>
  <c r="AM255" i="148" s="1"/>
  <c r="AV255" i="148" s="1"/>
  <c r="BE255" i="148" s="1"/>
  <c r="BN255" i="148" s="1"/>
  <c r="U347" i="148"/>
  <c r="AD347" i="148" s="1"/>
  <c r="AM347" i="148" s="1"/>
  <c r="AV347" i="148" s="1"/>
  <c r="BE347" i="148" s="1"/>
  <c r="BN347" i="148" s="1"/>
  <c r="L348" i="148"/>
  <c r="U299" i="148"/>
  <c r="AD299" i="148" s="1"/>
  <c r="AM299" i="148" s="1"/>
  <c r="AV299" i="148" s="1"/>
  <c r="BE299" i="148" s="1"/>
  <c r="BN299" i="148" s="1"/>
  <c r="L300" i="148"/>
  <c r="L444" i="148"/>
  <c r="U443" i="148"/>
  <c r="AD443" i="148" s="1"/>
  <c r="AM443" i="148" s="1"/>
  <c r="AV443" i="148" s="1"/>
  <c r="BE443" i="148" s="1"/>
  <c r="BN443" i="148" s="1"/>
  <c r="L493" i="148"/>
  <c r="U492" i="148"/>
  <c r="AD492" i="148" s="1"/>
  <c r="AM492" i="148" s="1"/>
  <c r="AV492" i="148" s="1"/>
  <c r="BE492" i="148" s="1"/>
  <c r="BN492" i="148" s="1"/>
  <c r="L397" i="148"/>
  <c r="U396" i="148"/>
  <c r="AD396" i="148" s="1"/>
  <c r="AM396" i="148" s="1"/>
  <c r="AV396" i="148" s="1"/>
  <c r="BE396" i="148" s="1"/>
  <c r="BN396" i="148" s="1"/>
  <c r="U108" i="148"/>
  <c r="AD108" i="148" s="1"/>
  <c r="AM108" i="148" s="1"/>
  <c r="AV108" i="148" s="1"/>
  <c r="BE108" i="148" s="1"/>
  <c r="BN108" i="148" s="1"/>
  <c r="L109" i="148"/>
  <c r="L158" i="148"/>
  <c r="U157" i="148"/>
  <c r="AD157" i="148" s="1"/>
  <c r="AM157" i="148" s="1"/>
  <c r="AV157" i="148" s="1"/>
  <c r="BE157" i="148" s="1"/>
  <c r="BN157" i="148" s="1"/>
  <c r="AX319" i="148"/>
  <c r="BP271" i="148"/>
  <c r="BP247" i="148"/>
  <c r="AX295" i="148"/>
  <c r="AX389" i="148"/>
  <c r="BP341" i="148"/>
  <c r="BG292" i="148"/>
  <c r="AO340" i="148"/>
  <c r="AX413" i="148"/>
  <c r="BP365" i="148"/>
  <c r="AX366" i="148"/>
  <c r="BP318" i="148"/>
  <c r="BG151" i="148"/>
  <c r="AO199" i="148"/>
  <c r="AO387" i="148"/>
  <c r="BG339" i="148"/>
  <c r="AO411" i="148"/>
  <c r="BG363" i="148"/>
  <c r="BG175" i="148"/>
  <c r="AO223" i="148"/>
  <c r="AO317" i="148"/>
  <c r="BG269" i="148"/>
  <c r="AX483" i="148"/>
  <c r="BP483" i="148" s="1"/>
  <c r="BP435" i="148"/>
  <c r="AO481" i="148"/>
  <c r="BG481" i="148" s="1"/>
  <c r="BG433" i="148"/>
  <c r="BG245" i="148"/>
  <c r="AO293" i="148"/>
  <c r="AO458" i="148"/>
  <c r="BG410" i="148"/>
  <c r="AO270" i="148"/>
  <c r="BG222" i="148"/>
  <c r="BP388" i="148"/>
  <c r="AX436" i="148"/>
  <c r="BP294" i="148"/>
  <c r="AX342" i="148"/>
  <c r="AO364" i="148"/>
  <c r="BG316" i="148"/>
  <c r="AO505" i="148"/>
  <c r="BG505" i="148" s="1"/>
  <c r="BG457" i="148"/>
  <c r="BP459" i="148"/>
  <c r="AX507" i="148"/>
  <c r="BP507" i="148" s="1"/>
  <c r="AO246" i="148"/>
  <c r="BG198" i="148"/>
  <c r="AX460" i="148"/>
  <c r="BP412" i="148"/>
  <c r="AO434" i="148"/>
  <c r="BG386" i="148"/>
  <c r="L301" i="148" l="1"/>
  <c r="U300" i="148"/>
  <c r="AD300" i="148" s="1"/>
  <c r="AM300" i="148" s="1"/>
  <c r="AV300" i="148" s="1"/>
  <c r="BE300" i="148" s="1"/>
  <c r="BN300" i="148" s="1"/>
  <c r="U348" i="148"/>
  <c r="AD348" i="148" s="1"/>
  <c r="AM348" i="148" s="1"/>
  <c r="AV348" i="148" s="1"/>
  <c r="BE348" i="148" s="1"/>
  <c r="BN348" i="148" s="1"/>
  <c r="L349" i="148"/>
  <c r="L494" i="148"/>
  <c r="U493" i="148"/>
  <c r="AD493" i="148" s="1"/>
  <c r="AM493" i="148" s="1"/>
  <c r="AV493" i="148" s="1"/>
  <c r="BE493" i="148" s="1"/>
  <c r="BN493" i="148" s="1"/>
  <c r="U204" i="148"/>
  <c r="AD204" i="148" s="1"/>
  <c r="AM204" i="148" s="1"/>
  <c r="AV204" i="148" s="1"/>
  <c r="BE204" i="148" s="1"/>
  <c r="BN204" i="148" s="1"/>
  <c r="L205" i="148"/>
  <c r="U109" i="148"/>
  <c r="AD109" i="148" s="1"/>
  <c r="AM109" i="148" s="1"/>
  <c r="AV109" i="148" s="1"/>
  <c r="BE109" i="148" s="1"/>
  <c r="BN109" i="148" s="1"/>
  <c r="L110" i="148"/>
  <c r="L445" i="148"/>
  <c r="U444" i="148"/>
  <c r="AD444" i="148" s="1"/>
  <c r="AM444" i="148" s="1"/>
  <c r="AV444" i="148" s="1"/>
  <c r="BE444" i="148" s="1"/>
  <c r="BN444" i="148" s="1"/>
  <c r="U397" i="148"/>
  <c r="AD397" i="148" s="1"/>
  <c r="AM397" i="148" s="1"/>
  <c r="AV397" i="148" s="1"/>
  <c r="BE397" i="148" s="1"/>
  <c r="BN397" i="148" s="1"/>
  <c r="L398" i="148"/>
  <c r="L257" i="148"/>
  <c r="U256" i="148"/>
  <c r="AD256" i="148" s="1"/>
  <c r="AM256" i="148" s="1"/>
  <c r="AV256" i="148" s="1"/>
  <c r="BE256" i="148" s="1"/>
  <c r="BN256" i="148" s="1"/>
  <c r="L62" i="148"/>
  <c r="U61" i="148"/>
  <c r="AD61" i="148" s="1"/>
  <c r="AM61" i="148" s="1"/>
  <c r="AV61" i="148" s="1"/>
  <c r="BE61" i="148" s="1"/>
  <c r="BN61" i="148" s="1"/>
  <c r="U158" i="148"/>
  <c r="AD158" i="148" s="1"/>
  <c r="AM158" i="148" s="1"/>
  <c r="AV158" i="148" s="1"/>
  <c r="BE158" i="148" s="1"/>
  <c r="BN158" i="148" s="1"/>
  <c r="L159" i="148"/>
  <c r="AO271" i="148"/>
  <c r="BG223" i="148"/>
  <c r="AO388" i="148"/>
  <c r="BG340" i="148"/>
  <c r="AX390" i="148"/>
  <c r="BP342" i="148"/>
  <c r="AX484" i="148"/>
  <c r="BP484" i="148" s="1"/>
  <c r="BP436" i="148"/>
  <c r="AO412" i="148"/>
  <c r="BG364" i="148"/>
  <c r="AO459" i="148"/>
  <c r="BG411" i="148"/>
  <c r="AX437" i="148"/>
  <c r="BP389" i="148"/>
  <c r="AO482" i="148"/>
  <c r="BG482" i="148" s="1"/>
  <c r="BG434" i="148"/>
  <c r="AO247" i="148"/>
  <c r="BG199" i="148"/>
  <c r="AX343" i="148"/>
  <c r="BP295" i="148"/>
  <c r="AX461" i="148"/>
  <c r="BP413" i="148"/>
  <c r="AX414" i="148"/>
  <c r="BP366" i="148"/>
  <c r="AX508" i="148"/>
  <c r="BP508" i="148" s="1"/>
  <c r="BP460" i="148"/>
  <c r="BG387" i="148"/>
  <c r="AO435" i="148"/>
  <c r="AO294" i="148"/>
  <c r="BG246" i="148"/>
  <c r="AO318" i="148"/>
  <c r="BG270" i="148"/>
  <c r="AO506" i="148"/>
  <c r="BG506" i="148" s="1"/>
  <c r="BG458" i="148"/>
  <c r="BG293" i="148"/>
  <c r="AO341" i="148"/>
  <c r="AO365" i="148"/>
  <c r="BG317" i="148"/>
  <c r="AX367" i="148"/>
  <c r="BP319" i="148"/>
  <c r="U62" i="148" l="1"/>
  <c r="AD62" i="148" s="1"/>
  <c r="AM62" i="148" s="1"/>
  <c r="AV62" i="148" s="1"/>
  <c r="BE62" i="148" s="1"/>
  <c r="BN62" i="148" s="1"/>
  <c r="L63" i="148"/>
  <c r="L399" i="148"/>
  <c r="U398" i="148"/>
  <c r="AD398" i="148" s="1"/>
  <c r="AM398" i="148" s="1"/>
  <c r="AV398" i="148" s="1"/>
  <c r="BE398" i="148" s="1"/>
  <c r="BN398" i="148" s="1"/>
  <c r="L111" i="148"/>
  <c r="U110" i="148"/>
  <c r="AD110" i="148" s="1"/>
  <c r="AM110" i="148" s="1"/>
  <c r="AV110" i="148" s="1"/>
  <c r="BE110" i="148" s="1"/>
  <c r="BN110" i="148" s="1"/>
  <c r="L206" i="148"/>
  <c r="U205" i="148"/>
  <c r="AD205" i="148" s="1"/>
  <c r="AM205" i="148" s="1"/>
  <c r="AV205" i="148" s="1"/>
  <c r="BE205" i="148" s="1"/>
  <c r="BN205" i="148" s="1"/>
  <c r="L258" i="148"/>
  <c r="U257" i="148"/>
  <c r="AD257" i="148" s="1"/>
  <c r="AM257" i="148" s="1"/>
  <c r="AV257" i="148" s="1"/>
  <c r="BE257" i="148" s="1"/>
  <c r="BN257" i="148" s="1"/>
  <c r="L495" i="148"/>
  <c r="U494" i="148"/>
  <c r="AD494" i="148" s="1"/>
  <c r="AM494" i="148" s="1"/>
  <c r="AV494" i="148" s="1"/>
  <c r="BE494" i="148" s="1"/>
  <c r="BN494" i="148" s="1"/>
  <c r="U445" i="148"/>
  <c r="AD445" i="148" s="1"/>
  <c r="AM445" i="148" s="1"/>
  <c r="AV445" i="148" s="1"/>
  <c r="BE445" i="148" s="1"/>
  <c r="BN445" i="148" s="1"/>
  <c r="L446" i="148"/>
  <c r="L350" i="148"/>
  <c r="U349" i="148"/>
  <c r="AD349" i="148" s="1"/>
  <c r="AM349" i="148" s="1"/>
  <c r="AV349" i="148" s="1"/>
  <c r="BE349" i="148" s="1"/>
  <c r="BN349" i="148" s="1"/>
  <c r="L302" i="148"/>
  <c r="U301" i="148"/>
  <c r="AD301" i="148" s="1"/>
  <c r="AM301" i="148" s="1"/>
  <c r="AV301" i="148" s="1"/>
  <c r="BE301" i="148" s="1"/>
  <c r="BN301" i="148" s="1"/>
  <c r="L160" i="148"/>
  <c r="U159" i="148"/>
  <c r="AD159" i="148" s="1"/>
  <c r="AM159" i="148" s="1"/>
  <c r="AV159" i="148" s="1"/>
  <c r="BE159" i="148" s="1"/>
  <c r="BN159" i="148" s="1"/>
  <c r="AX415" i="148"/>
  <c r="BP367" i="148"/>
  <c r="AO389" i="148"/>
  <c r="BG341" i="148"/>
  <c r="AO413" i="148"/>
  <c r="BG365" i="148"/>
  <c r="AO507" i="148"/>
  <c r="BG507" i="148" s="1"/>
  <c r="BG459" i="148"/>
  <c r="BP390" i="148"/>
  <c r="AX438" i="148"/>
  <c r="AO342" i="148"/>
  <c r="BG294" i="148"/>
  <c r="AO366" i="148"/>
  <c r="BG318" i="148"/>
  <c r="BG412" i="148"/>
  <c r="AO460" i="148"/>
  <c r="AO436" i="148"/>
  <c r="BG388" i="148"/>
  <c r="AX509" i="148"/>
  <c r="BP509" i="148" s="1"/>
  <c r="BP461" i="148"/>
  <c r="AX485" i="148"/>
  <c r="BP485" i="148" s="1"/>
  <c r="BP437" i="148"/>
  <c r="AO483" i="148"/>
  <c r="BG483" i="148" s="1"/>
  <c r="BG435" i="148"/>
  <c r="AX391" i="148"/>
  <c r="BP343" i="148"/>
  <c r="AO295" i="148"/>
  <c r="BG247" i="148"/>
  <c r="AX462" i="148"/>
  <c r="BP414" i="148"/>
  <c r="AO319" i="148"/>
  <c r="BG271" i="148"/>
  <c r="U206" i="148" l="1"/>
  <c r="AD206" i="148" s="1"/>
  <c r="AM206" i="148" s="1"/>
  <c r="AV206" i="148" s="1"/>
  <c r="BE206" i="148" s="1"/>
  <c r="BN206" i="148" s="1"/>
  <c r="L207" i="148"/>
  <c r="U302" i="148"/>
  <c r="AD302" i="148" s="1"/>
  <c r="AM302" i="148" s="1"/>
  <c r="AV302" i="148" s="1"/>
  <c r="BE302" i="148" s="1"/>
  <c r="BN302" i="148" s="1"/>
  <c r="L303" i="148"/>
  <c r="L447" i="148"/>
  <c r="U446" i="148"/>
  <c r="AD446" i="148" s="1"/>
  <c r="AM446" i="148" s="1"/>
  <c r="AV446" i="148" s="1"/>
  <c r="BE446" i="148" s="1"/>
  <c r="BN446" i="148" s="1"/>
  <c r="L112" i="148"/>
  <c r="U111" i="148"/>
  <c r="AD111" i="148" s="1"/>
  <c r="AM111" i="148" s="1"/>
  <c r="AV111" i="148" s="1"/>
  <c r="BE111" i="148" s="1"/>
  <c r="BN111" i="148" s="1"/>
  <c r="U399" i="148"/>
  <c r="AD399" i="148" s="1"/>
  <c r="AM399" i="148" s="1"/>
  <c r="AV399" i="148" s="1"/>
  <c r="BE399" i="148" s="1"/>
  <c r="BN399" i="148" s="1"/>
  <c r="L400" i="148"/>
  <c r="L351" i="148"/>
  <c r="U350" i="148"/>
  <c r="AD350" i="148" s="1"/>
  <c r="AM350" i="148" s="1"/>
  <c r="AV350" i="148" s="1"/>
  <c r="BE350" i="148" s="1"/>
  <c r="BN350" i="148" s="1"/>
  <c r="L259" i="148"/>
  <c r="U258" i="148"/>
  <c r="AD258" i="148" s="1"/>
  <c r="AM258" i="148" s="1"/>
  <c r="AV258" i="148" s="1"/>
  <c r="BE258" i="148" s="1"/>
  <c r="BN258" i="148" s="1"/>
  <c r="U63" i="148"/>
  <c r="AD63" i="148" s="1"/>
  <c r="AM63" i="148" s="1"/>
  <c r="AV63" i="148" s="1"/>
  <c r="BE63" i="148" s="1"/>
  <c r="BN63" i="148" s="1"/>
  <c r="L64" i="148"/>
  <c r="U495" i="148"/>
  <c r="AD495" i="148" s="1"/>
  <c r="AM495" i="148" s="1"/>
  <c r="AV495" i="148" s="1"/>
  <c r="BE495" i="148" s="1"/>
  <c r="BN495" i="148" s="1"/>
  <c r="L496" i="148"/>
  <c r="L161" i="148"/>
  <c r="U160" i="148"/>
  <c r="AD160" i="148" s="1"/>
  <c r="AM160" i="148" s="1"/>
  <c r="AV160" i="148" s="1"/>
  <c r="BE160" i="148" s="1"/>
  <c r="BN160" i="148" s="1"/>
  <c r="AO414" i="148"/>
  <c r="BG366" i="148"/>
  <c r="AO390" i="148"/>
  <c r="BG342" i="148"/>
  <c r="BP391" i="148"/>
  <c r="AX439" i="148"/>
  <c r="AO437" i="148"/>
  <c r="BG389" i="148"/>
  <c r="AO461" i="148"/>
  <c r="BG413" i="148"/>
  <c r="AX486" i="148"/>
  <c r="BP486" i="148" s="1"/>
  <c r="BP438" i="148"/>
  <c r="AX510" i="148"/>
  <c r="BP510" i="148" s="1"/>
  <c r="BP462" i="148"/>
  <c r="AO508" i="148"/>
  <c r="BG508" i="148" s="1"/>
  <c r="BG460" i="148"/>
  <c r="AO343" i="148"/>
  <c r="BG295" i="148"/>
  <c r="AO367" i="148"/>
  <c r="BG319" i="148"/>
  <c r="AO484" i="148"/>
  <c r="BG484" i="148" s="1"/>
  <c r="BG436" i="148"/>
  <c r="AX463" i="148"/>
  <c r="BP415" i="148"/>
  <c r="U400" i="148" l="1"/>
  <c r="AD400" i="148" s="1"/>
  <c r="AM400" i="148" s="1"/>
  <c r="AV400" i="148" s="1"/>
  <c r="BE400" i="148" s="1"/>
  <c r="BN400" i="148" s="1"/>
  <c r="L401" i="148"/>
  <c r="L113" i="148"/>
  <c r="U112" i="148"/>
  <c r="AD112" i="148" s="1"/>
  <c r="AM112" i="148" s="1"/>
  <c r="AV112" i="148" s="1"/>
  <c r="BE112" i="148" s="1"/>
  <c r="BN112" i="148" s="1"/>
  <c r="U259" i="148"/>
  <c r="AD259" i="148" s="1"/>
  <c r="AM259" i="148" s="1"/>
  <c r="AV259" i="148" s="1"/>
  <c r="BE259" i="148" s="1"/>
  <c r="BN259" i="148" s="1"/>
  <c r="L260" i="148"/>
  <c r="U447" i="148"/>
  <c r="AD447" i="148" s="1"/>
  <c r="AM447" i="148" s="1"/>
  <c r="AV447" i="148" s="1"/>
  <c r="BE447" i="148" s="1"/>
  <c r="BN447" i="148" s="1"/>
  <c r="L448" i="148"/>
  <c r="U64" i="148"/>
  <c r="AD64" i="148" s="1"/>
  <c r="AM64" i="148" s="1"/>
  <c r="AV64" i="148" s="1"/>
  <c r="BE64" i="148" s="1"/>
  <c r="BN64" i="148" s="1"/>
  <c r="L65" i="148"/>
  <c r="U303" i="148"/>
  <c r="AD303" i="148" s="1"/>
  <c r="AM303" i="148" s="1"/>
  <c r="AV303" i="148" s="1"/>
  <c r="BE303" i="148" s="1"/>
  <c r="BN303" i="148" s="1"/>
  <c r="L304" i="148"/>
  <c r="U496" i="148"/>
  <c r="AD496" i="148" s="1"/>
  <c r="AM496" i="148" s="1"/>
  <c r="AV496" i="148" s="1"/>
  <c r="BE496" i="148" s="1"/>
  <c r="BN496" i="148" s="1"/>
  <c r="L497" i="148"/>
  <c r="U207" i="148"/>
  <c r="AD207" i="148" s="1"/>
  <c r="AM207" i="148" s="1"/>
  <c r="AV207" i="148" s="1"/>
  <c r="BE207" i="148" s="1"/>
  <c r="BN207" i="148" s="1"/>
  <c r="L208" i="148"/>
  <c r="U351" i="148"/>
  <c r="AD351" i="148" s="1"/>
  <c r="AM351" i="148" s="1"/>
  <c r="AV351" i="148" s="1"/>
  <c r="BE351" i="148" s="1"/>
  <c r="BN351" i="148" s="1"/>
  <c r="L352" i="148"/>
  <c r="U161" i="148"/>
  <c r="AD161" i="148" s="1"/>
  <c r="AM161" i="148" s="1"/>
  <c r="AV161" i="148" s="1"/>
  <c r="BE161" i="148" s="1"/>
  <c r="BN161" i="148" s="1"/>
  <c r="L162" i="148"/>
  <c r="AX487" i="148"/>
  <c r="BP487" i="148" s="1"/>
  <c r="BP439" i="148"/>
  <c r="AO391" i="148"/>
  <c r="BG343" i="148"/>
  <c r="AO438" i="148"/>
  <c r="BG390" i="148"/>
  <c r="AO462" i="148"/>
  <c r="BG414" i="148"/>
  <c r="AO415" i="148"/>
  <c r="BG367" i="148"/>
  <c r="AO485" i="148"/>
  <c r="BG485" i="148" s="1"/>
  <c r="BG437" i="148"/>
  <c r="BP463" i="148"/>
  <c r="AX511" i="148"/>
  <c r="BP511" i="148" s="1"/>
  <c r="BG461" i="148"/>
  <c r="AO509" i="148"/>
  <c r="BG509" i="148" s="1"/>
  <c r="L209" i="148" l="1"/>
  <c r="U208" i="148"/>
  <c r="AD208" i="148" s="1"/>
  <c r="AM208" i="148" s="1"/>
  <c r="AV208" i="148" s="1"/>
  <c r="BE208" i="148" s="1"/>
  <c r="BN208" i="148" s="1"/>
  <c r="U497" i="148"/>
  <c r="AD497" i="148" s="1"/>
  <c r="AM497" i="148" s="1"/>
  <c r="AV497" i="148" s="1"/>
  <c r="BE497" i="148" s="1"/>
  <c r="BN497" i="148" s="1"/>
  <c r="L498" i="148"/>
  <c r="L66" i="148"/>
  <c r="U65" i="148"/>
  <c r="AD65" i="148" s="1"/>
  <c r="AM65" i="148" s="1"/>
  <c r="AV65" i="148" s="1"/>
  <c r="BE65" i="148" s="1"/>
  <c r="BN65" i="148" s="1"/>
  <c r="L449" i="148"/>
  <c r="U448" i="148"/>
  <c r="AD448" i="148" s="1"/>
  <c r="AM448" i="148" s="1"/>
  <c r="AV448" i="148" s="1"/>
  <c r="BE448" i="148" s="1"/>
  <c r="BN448" i="148" s="1"/>
  <c r="L261" i="148"/>
  <c r="U260" i="148"/>
  <c r="AD260" i="148" s="1"/>
  <c r="AM260" i="148" s="1"/>
  <c r="AV260" i="148" s="1"/>
  <c r="BE260" i="148" s="1"/>
  <c r="BN260" i="148" s="1"/>
  <c r="L353" i="148"/>
  <c r="U352" i="148"/>
  <c r="AD352" i="148" s="1"/>
  <c r="AM352" i="148" s="1"/>
  <c r="AV352" i="148" s="1"/>
  <c r="BE352" i="148" s="1"/>
  <c r="BN352" i="148" s="1"/>
  <c r="U113" i="148"/>
  <c r="AD113" i="148" s="1"/>
  <c r="AM113" i="148" s="1"/>
  <c r="AV113" i="148" s="1"/>
  <c r="BE113" i="148" s="1"/>
  <c r="BN113" i="148" s="1"/>
  <c r="L114" i="148"/>
  <c r="U401" i="148"/>
  <c r="AD401" i="148" s="1"/>
  <c r="AM401" i="148" s="1"/>
  <c r="AV401" i="148" s="1"/>
  <c r="BE401" i="148" s="1"/>
  <c r="BN401" i="148" s="1"/>
  <c r="L402" i="148"/>
  <c r="U304" i="148"/>
  <c r="AD304" i="148" s="1"/>
  <c r="AM304" i="148" s="1"/>
  <c r="AV304" i="148" s="1"/>
  <c r="BE304" i="148" s="1"/>
  <c r="BN304" i="148" s="1"/>
  <c r="L305" i="148"/>
  <c r="L163" i="148"/>
  <c r="U162" i="148"/>
  <c r="AD162" i="148" s="1"/>
  <c r="AM162" i="148" s="1"/>
  <c r="AV162" i="148" s="1"/>
  <c r="BE162" i="148" s="1"/>
  <c r="BN162" i="148" s="1"/>
  <c r="BG462" i="148"/>
  <c r="AO510" i="148"/>
  <c r="BG510" i="148" s="1"/>
  <c r="BG415" i="148"/>
  <c r="AO463" i="148"/>
  <c r="AO486" i="148"/>
  <c r="BG486" i="148" s="1"/>
  <c r="BG438" i="148"/>
  <c r="BG391" i="148"/>
  <c r="AO439" i="148"/>
  <c r="U449" i="148" l="1"/>
  <c r="AD449" i="148" s="1"/>
  <c r="AM449" i="148" s="1"/>
  <c r="AV449" i="148" s="1"/>
  <c r="BE449" i="148" s="1"/>
  <c r="BN449" i="148" s="1"/>
  <c r="L450" i="148"/>
  <c r="U402" i="148"/>
  <c r="AD402" i="148" s="1"/>
  <c r="AM402" i="148" s="1"/>
  <c r="AV402" i="148" s="1"/>
  <c r="BE402" i="148" s="1"/>
  <c r="BN402" i="148" s="1"/>
  <c r="L403" i="148"/>
  <c r="U353" i="148"/>
  <c r="AD353" i="148" s="1"/>
  <c r="AM353" i="148" s="1"/>
  <c r="AV353" i="148" s="1"/>
  <c r="BE353" i="148" s="1"/>
  <c r="BN353" i="148" s="1"/>
  <c r="L354" i="148"/>
  <c r="L67" i="148"/>
  <c r="U66" i="148"/>
  <c r="AD66" i="148" s="1"/>
  <c r="AM66" i="148" s="1"/>
  <c r="AV66" i="148" s="1"/>
  <c r="BE66" i="148" s="1"/>
  <c r="BN66" i="148" s="1"/>
  <c r="L306" i="148"/>
  <c r="U305" i="148"/>
  <c r="AD305" i="148" s="1"/>
  <c r="AM305" i="148" s="1"/>
  <c r="AV305" i="148" s="1"/>
  <c r="BE305" i="148" s="1"/>
  <c r="BN305" i="148" s="1"/>
  <c r="L115" i="148"/>
  <c r="U114" i="148"/>
  <c r="AD114" i="148" s="1"/>
  <c r="AM114" i="148" s="1"/>
  <c r="AV114" i="148" s="1"/>
  <c r="BE114" i="148" s="1"/>
  <c r="BN114" i="148" s="1"/>
  <c r="L262" i="148"/>
  <c r="U261" i="148"/>
  <c r="AD261" i="148" s="1"/>
  <c r="AM261" i="148" s="1"/>
  <c r="AV261" i="148" s="1"/>
  <c r="BE261" i="148" s="1"/>
  <c r="BN261" i="148" s="1"/>
  <c r="L499" i="148"/>
  <c r="U498" i="148"/>
  <c r="AD498" i="148" s="1"/>
  <c r="AM498" i="148" s="1"/>
  <c r="AV498" i="148" s="1"/>
  <c r="BE498" i="148" s="1"/>
  <c r="BN498" i="148" s="1"/>
  <c r="U209" i="148"/>
  <c r="AD209" i="148" s="1"/>
  <c r="AM209" i="148" s="1"/>
  <c r="AV209" i="148" s="1"/>
  <c r="BE209" i="148" s="1"/>
  <c r="BN209" i="148" s="1"/>
  <c r="L210" i="148"/>
  <c r="L164" i="148"/>
  <c r="U163" i="148"/>
  <c r="AD163" i="148" s="1"/>
  <c r="AM163" i="148" s="1"/>
  <c r="AV163" i="148" s="1"/>
  <c r="BE163" i="148" s="1"/>
  <c r="BN163" i="148" s="1"/>
  <c r="AO487" i="148"/>
  <c r="BG487" i="148" s="1"/>
  <c r="BG439" i="148"/>
  <c r="AO511" i="148"/>
  <c r="BG511" i="148" s="1"/>
  <c r="BG463" i="148"/>
  <c r="L307" i="148" l="1"/>
  <c r="U306" i="148"/>
  <c r="AD306" i="148" s="1"/>
  <c r="AM306" i="148" s="1"/>
  <c r="AV306" i="148" s="1"/>
  <c r="BE306" i="148" s="1"/>
  <c r="BN306" i="148" s="1"/>
  <c r="L500" i="148"/>
  <c r="U499" i="148"/>
  <c r="AD499" i="148" s="1"/>
  <c r="AM499" i="148" s="1"/>
  <c r="AV499" i="148" s="1"/>
  <c r="BE499" i="148" s="1"/>
  <c r="BN499" i="148" s="1"/>
  <c r="U262" i="148"/>
  <c r="AD262" i="148" s="1"/>
  <c r="AM262" i="148" s="1"/>
  <c r="AV262" i="148" s="1"/>
  <c r="BE262" i="148" s="1"/>
  <c r="BN262" i="148" s="1"/>
  <c r="L263" i="148"/>
  <c r="U115" i="148"/>
  <c r="AD115" i="148" s="1"/>
  <c r="AM115" i="148" s="1"/>
  <c r="AV115" i="148" s="1"/>
  <c r="BE115" i="148" s="1"/>
  <c r="BN115" i="148" s="1"/>
  <c r="L116" i="148"/>
  <c r="L211" i="148"/>
  <c r="U210" i="148"/>
  <c r="AD210" i="148" s="1"/>
  <c r="AM210" i="148" s="1"/>
  <c r="AV210" i="148" s="1"/>
  <c r="BE210" i="148" s="1"/>
  <c r="BN210" i="148" s="1"/>
  <c r="U67" i="148"/>
  <c r="AD67" i="148" s="1"/>
  <c r="AM67" i="148" s="1"/>
  <c r="AV67" i="148" s="1"/>
  <c r="BE67" i="148" s="1"/>
  <c r="BN67" i="148" s="1"/>
  <c r="L68" i="148"/>
  <c r="U354" i="148"/>
  <c r="AD354" i="148" s="1"/>
  <c r="AM354" i="148" s="1"/>
  <c r="AV354" i="148" s="1"/>
  <c r="BE354" i="148" s="1"/>
  <c r="BN354" i="148" s="1"/>
  <c r="L355" i="148"/>
  <c r="U403" i="148"/>
  <c r="AD403" i="148" s="1"/>
  <c r="AM403" i="148" s="1"/>
  <c r="AV403" i="148" s="1"/>
  <c r="BE403" i="148" s="1"/>
  <c r="BN403" i="148" s="1"/>
  <c r="L404" i="148"/>
  <c r="L451" i="148"/>
  <c r="U450" i="148"/>
  <c r="AD450" i="148" s="1"/>
  <c r="AM450" i="148" s="1"/>
  <c r="AV450" i="148" s="1"/>
  <c r="BE450" i="148" s="1"/>
  <c r="BN450" i="148" s="1"/>
  <c r="L165" i="148"/>
  <c r="U164" i="148"/>
  <c r="AD164" i="148" s="1"/>
  <c r="AM164" i="148" s="1"/>
  <c r="AV164" i="148" s="1"/>
  <c r="BE164" i="148" s="1"/>
  <c r="BN164" i="148" s="1"/>
  <c r="L405" i="148" l="1"/>
  <c r="U404" i="148"/>
  <c r="AD404" i="148" s="1"/>
  <c r="AM404" i="148" s="1"/>
  <c r="AV404" i="148" s="1"/>
  <c r="BE404" i="148" s="1"/>
  <c r="BN404" i="148" s="1"/>
  <c r="L212" i="148"/>
  <c r="U211" i="148"/>
  <c r="AD211" i="148" s="1"/>
  <c r="AM211" i="148" s="1"/>
  <c r="AV211" i="148" s="1"/>
  <c r="BE211" i="148" s="1"/>
  <c r="BN211" i="148" s="1"/>
  <c r="L356" i="148"/>
  <c r="U355" i="148"/>
  <c r="AD355" i="148" s="1"/>
  <c r="AM355" i="148" s="1"/>
  <c r="AV355" i="148" s="1"/>
  <c r="BE355" i="148" s="1"/>
  <c r="BN355" i="148" s="1"/>
  <c r="L452" i="148"/>
  <c r="U451" i="148"/>
  <c r="AD451" i="148" s="1"/>
  <c r="AM451" i="148" s="1"/>
  <c r="AV451" i="148" s="1"/>
  <c r="BE451" i="148" s="1"/>
  <c r="BN451" i="148" s="1"/>
  <c r="L264" i="148"/>
  <c r="U263" i="148"/>
  <c r="AD263" i="148" s="1"/>
  <c r="AM263" i="148" s="1"/>
  <c r="AV263" i="148" s="1"/>
  <c r="BE263" i="148" s="1"/>
  <c r="BN263" i="148" s="1"/>
  <c r="L501" i="148"/>
  <c r="U500" i="148"/>
  <c r="AD500" i="148" s="1"/>
  <c r="AM500" i="148" s="1"/>
  <c r="AV500" i="148" s="1"/>
  <c r="BE500" i="148" s="1"/>
  <c r="BN500" i="148" s="1"/>
  <c r="L69" i="148"/>
  <c r="U68" i="148"/>
  <c r="AD68" i="148" s="1"/>
  <c r="AM68" i="148" s="1"/>
  <c r="AV68" i="148" s="1"/>
  <c r="BE68" i="148" s="1"/>
  <c r="BN68" i="148" s="1"/>
  <c r="L117" i="148"/>
  <c r="U116" i="148"/>
  <c r="AD116" i="148" s="1"/>
  <c r="AM116" i="148" s="1"/>
  <c r="AV116" i="148" s="1"/>
  <c r="BE116" i="148" s="1"/>
  <c r="BN116" i="148" s="1"/>
  <c r="U307" i="148"/>
  <c r="AD307" i="148" s="1"/>
  <c r="AM307" i="148" s="1"/>
  <c r="AV307" i="148" s="1"/>
  <c r="BE307" i="148" s="1"/>
  <c r="BN307" i="148" s="1"/>
  <c r="L308" i="148"/>
  <c r="U165" i="148"/>
  <c r="AD165" i="148" s="1"/>
  <c r="AM165" i="148" s="1"/>
  <c r="AV165" i="148" s="1"/>
  <c r="BE165" i="148" s="1"/>
  <c r="BN165" i="148" s="1"/>
  <c r="L166" i="148"/>
  <c r="L70" i="148" l="1"/>
  <c r="U69" i="148"/>
  <c r="AD69" i="148" s="1"/>
  <c r="AM69" i="148" s="1"/>
  <c r="AV69" i="148" s="1"/>
  <c r="BE69" i="148" s="1"/>
  <c r="BN69" i="148" s="1"/>
  <c r="L309" i="148"/>
  <c r="U308" i="148"/>
  <c r="AD308" i="148" s="1"/>
  <c r="AM308" i="148" s="1"/>
  <c r="AV308" i="148" s="1"/>
  <c r="BE308" i="148" s="1"/>
  <c r="BN308" i="148" s="1"/>
  <c r="U501" i="148"/>
  <c r="AD501" i="148" s="1"/>
  <c r="AM501" i="148" s="1"/>
  <c r="AV501" i="148" s="1"/>
  <c r="BE501" i="148" s="1"/>
  <c r="BN501" i="148" s="1"/>
  <c r="L502" i="148"/>
  <c r="L265" i="148"/>
  <c r="U264" i="148"/>
  <c r="AD264" i="148" s="1"/>
  <c r="AM264" i="148" s="1"/>
  <c r="AV264" i="148" s="1"/>
  <c r="BE264" i="148" s="1"/>
  <c r="BN264" i="148" s="1"/>
  <c r="L118" i="148"/>
  <c r="U117" i="148"/>
  <c r="AD117" i="148" s="1"/>
  <c r="AM117" i="148" s="1"/>
  <c r="AV117" i="148" s="1"/>
  <c r="BE117" i="148" s="1"/>
  <c r="BN117" i="148" s="1"/>
  <c r="L453" i="148"/>
  <c r="U452" i="148"/>
  <c r="AD452" i="148" s="1"/>
  <c r="AM452" i="148" s="1"/>
  <c r="AV452" i="148" s="1"/>
  <c r="BE452" i="148" s="1"/>
  <c r="BN452" i="148" s="1"/>
  <c r="U212" i="148"/>
  <c r="AD212" i="148" s="1"/>
  <c r="AM212" i="148" s="1"/>
  <c r="AV212" i="148" s="1"/>
  <c r="BE212" i="148" s="1"/>
  <c r="BN212" i="148" s="1"/>
  <c r="L213" i="148"/>
  <c r="L357" i="148"/>
  <c r="U356" i="148"/>
  <c r="AD356" i="148" s="1"/>
  <c r="AM356" i="148" s="1"/>
  <c r="AV356" i="148" s="1"/>
  <c r="BE356" i="148" s="1"/>
  <c r="BN356" i="148" s="1"/>
  <c r="U405" i="148"/>
  <c r="AD405" i="148" s="1"/>
  <c r="AM405" i="148" s="1"/>
  <c r="AV405" i="148" s="1"/>
  <c r="BE405" i="148" s="1"/>
  <c r="BN405" i="148" s="1"/>
  <c r="L406" i="148"/>
  <c r="U166" i="148"/>
  <c r="AD166" i="148" s="1"/>
  <c r="AM166" i="148" s="1"/>
  <c r="AV166" i="148" s="1"/>
  <c r="BE166" i="148" s="1"/>
  <c r="BN166" i="148" s="1"/>
  <c r="L167" i="148"/>
  <c r="L407" i="148" l="1"/>
  <c r="U406" i="148"/>
  <c r="AD406" i="148" s="1"/>
  <c r="AM406" i="148" s="1"/>
  <c r="AV406" i="148" s="1"/>
  <c r="BE406" i="148" s="1"/>
  <c r="BN406" i="148" s="1"/>
  <c r="L214" i="148"/>
  <c r="U213" i="148"/>
  <c r="AD213" i="148" s="1"/>
  <c r="AM213" i="148" s="1"/>
  <c r="AV213" i="148" s="1"/>
  <c r="BE213" i="148" s="1"/>
  <c r="BN213" i="148" s="1"/>
  <c r="L358" i="148"/>
  <c r="U357" i="148"/>
  <c r="AD357" i="148" s="1"/>
  <c r="AM357" i="148" s="1"/>
  <c r="AV357" i="148" s="1"/>
  <c r="BE357" i="148" s="1"/>
  <c r="BN357" i="148" s="1"/>
  <c r="L503" i="148"/>
  <c r="U502" i="148"/>
  <c r="AD502" i="148" s="1"/>
  <c r="AM502" i="148" s="1"/>
  <c r="AV502" i="148" s="1"/>
  <c r="BE502" i="148" s="1"/>
  <c r="BN502" i="148" s="1"/>
  <c r="L454" i="148"/>
  <c r="U453" i="148"/>
  <c r="AD453" i="148" s="1"/>
  <c r="AM453" i="148" s="1"/>
  <c r="AV453" i="148" s="1"/>
  <c r="BE453" i="148" s="1"/>
  <c r="BN453" i="148" s="1"/>
  <c r="U118" i="148"/>
  <c r="AD118" i="148" s="1"/>
  <c r="AM118" i="148" s="1"/>
  <c r="AV118" i="148" s="1"/>
  <c r="BE118" i="148" s="1"/>
  <c r="BN118" i="148" s="1"/>
  <c r="L119" i="148"/>
  <c r="U265" i="148"/>
  <c r="AD265" i="148" s="1"/>
  <c r="AM265" i="148" s="1"/>
  <c r="AV265" i="148" s="1"/>
  <c r="BE265" i="148" s="1"/>
  <c r="BN265" i="148" s="1"/>
  <c r="L266" i="148"/>
  <c r="L310" i="148"/>
  <c r="U309" i="148"/>
  <c r="AD309" i="148" s="1"/>
  <c r="AM309" i="148" s="1"/>
  <c r="AV309" i="148" s="1"/>
  <c r="BE309" i="148" s="1"/>
  <c r="BN309" i="148" s="1"/>
  <c r="U70" i="148"/>
  <c r="AD70" i="148" s="1"/>
  <c r="AM70" i="148" s="1"/>
  <c r="AV70" i="148" s="1"/>
  <c r="BE70" i="148" s="1"/>
  <c r="BN70" i="148" s="1"/>
  <c r="L71" i="148"/>
  <c r="U167" i="148"/>
  <c r="AD167" i="148" s="1"/>
  <c r="AM167" i="148" s="1"/>
  <c r="AV167" i="148" s="1"/>
  <c r="BE167" i="148" s="1"/>
  <c r="BN167" i="148" s="1"/>
  <c r="L168" i="148"/>
  <c r="U454" i="148" l="1"/>
  <c r="AD454" i="148" s="1"/>
  <c r="AM454" i="148" s="1"/>
  <c r="AV454" i="148" s="1"/>
  <c r="BE454" i="148" s="1"/>
  <c r="BN454" i="148" s="1"/>
  <c r="L455" i="148"/>
  <c r="L120" i="148"/>
  <c r="U119" i="148"/>
  <c r="AD119" i="148" s="1"/>
  <c r="AM119" i="148" s="1"/>
  <c r="AV119" i="148" s="1"/>
  <c r="BE119" i="148" s="1"/>
  <c r="BN119" i="148" s="1"/>
  <c r="L359" i="148"/>
  <c r="U358" i="148"/>
  <c r="AD358" i="148" s="1"/>
  <c r="AM358" i="148" s="1"/>
  <c r="AV358" i="148" s="1"/>
  <c r="BE358" i="148" s="1"/>
  <c r="BN358" i="148" s="1"/>
  <c r="U214" i="148"/>
  <c r="AD214" i="148" s="1"/>
  <c r="AM214" i="148" s="1"/>
  <c r="AV214" i="148" s="1"/>
  <c r="BE214" i="148" s="1"/>
  <c r="BN214" i="148" s="1"/>
  <c r="L215" i="148"/>
  <c r="L72" i="148"/>
  <c r="U71" i="148"/>
  <c r="AD71" i="148" s="1"/>
  <c r="AM71" i="148" s="1"/>
  <c r="AV71" i="148" s="1"/>
  <c r="BE71" i="148" s="1"/>
  <c r="BN71" i="148" s="1"/>
  <c r="L267" i="148"/>
  <c r="U266" i="148"/>
  <c r="AD266" i="148" s="1"/>
  <c r="AM266" i="148" s="1"/>
  <c r="AV266" i="148" s="1"/>
  <c r="BE266" i="148" s="1"/>
  <c r="BN266" i="148" s="1"/>
  <c r="U310" i="148"/>
  <c r="AD310" i="148" s="1"/>
  <c r="AM310" i="148" s="1"/>
  <c r="AV310" i="148" s="1"/>
  <c r="BE310" i="148" s="1"/>
  <c r="BN310" i="148" s="1"/>
  <c r="L311" i="148"/>
  <c r="L504" i="148"/>
  <c r="U503" i="148"/>
  <c r="AD503" i="148" s="1"/>
  <c r="AM503" i="148" s="1"/>
  <c r="AV503" i="148" s="1"/>
  <c r="BE503" i="148" s="1"/>
  <c r="BN503" i="148" s="1"/>
  <c r="L408" i="148"/>
  <c r="U407" i="148"/>
  <c r="AD407" i="148" s="1"/>
  <c r="AM407" i="148" s="1"/>
  <c r="AV407" i="148" s="1"/>
  <c r="BE407" i="148" s="1"/>
  <c r="BN407" i="148" s="1"/>
  <c r="L169" i="148"/>
  <c r="U168" i="148"/>
  <c r="AD168" i="148" s="1"/>
  <c r="AM168" i="148" s="1"/>
  <c r="AV168" i="148" s="1"/>
  <c r="BE168" i="148" s="1"/>
  <c r="BN168" i="148" s="1"/>
  <c r="L312" i="148" l="1"/>
  <c r="U311" i="148"/>
  <c r="AD311" i="148" s="1"/>
  <c r="AM311" i="148" s="1"/>
  <c r="AV311" i="148" s="1"/>
  <c r="BE311" i="148" s="1"/>
  <c r="BN311" i="148" s="1"/>
  <c r="L505" i="148"/>
  <c r="U504" i="148"/>
  <c r="AD504" i="148" s="1"/>
  <c r="AM504" i="148" s="1"/>
  <c r="AV504" i="148" s="1"/>
  <c r="BE504" i="148" s="1"/>
  <c r="BN504" i="148" s="1"/>
  <c r="L360" i="148"/>
  <c r="U359" i="148"/>
  <c r="AD359" i="148" s="1"/>
  <c r="AM359" i="148" s="1"/>
  <c r="AV359" i="148" s="1"/>
  <c r="BE359" i="148" s="1"/>
  <c r="BN359" i="148" s="1"/>
  <c r="L409" i="148"/>
  <c r="U408" i="148"/>
  <c r="AD408" i="148" s="1"/>
  <c r="AM408" i="148" s="1"/>
  <c r="AV408" i="148" s="1"/>
  <c r="BE408" i="148" s="1"/>
  <c r="BN408" i="148" s="1"/>
  <c r="L268" i="148"/>
  <c r="U267" i="148"/>
  <c r="AD267" i="148" s="1"/>
  <c r="AM267" i="148" s="1"/>
  <c r="AV267" i="148" s="1"/>
  <c r="BE267" i="148" s="1"/>
  <c r="BN267" i="148" s="1"/>
  <c r="U215" i="148"/>
  <c r="AD215" i="148" s="1"/>
  <c r="AM215" i="148" s="1"/>
  <c r="AV215" i="148" s="1"/>
  <c r="BE215" i="148" s="1"/>
  <c r="BN215" i="148" s="1"/>
  <c r="L216" i="148"/>
  <c r="L456" i="148"/>
  <c r="U455" i="148"/>
  <c r="AD455" i="148" s="1"/>
  <c r="AM455" i="148" s="1"/>
  <c r="AV455" i="148" s="1"/>
  <c r="BE455" i="148" s="1"/>
  <c r="BN455" i="148" s="1"/>
  <c r="L73" i="148"/>
  <c r="U72" i="148"/>
  <c r="AD72" i="148" s="1"/>
  <c r="AM72" i="148" s="1"/>
  <c r="AV72" i="148" s="1"/>
  <c r="BE72" i="148" s="1"/>
  <c r="BN72" i="148" s="1"/>
  <c r="U120" i="148"/>
  <c r="AD120" i="148" s="1"/>
  <c r="AM120" i="148" s="1"/>
  <c r="AV120" i="148" s="1"/>
  <c r="BE120" i="148" s="1"/>
  <c r="BN120" i="148" s="1"/>
  <c r="L121" i="148"/>
  <c r="L170" i="148"/>
  <c r="U169" i="148"/>
  <c r="AD169" i="148" s="1"/>
  <c r="AM169" i="148" s="1"/>
  <c r="AV169" i="148" s="1"/>
  <c r="BE169" i="148" s="1"/>
  <c r="BN169" i="148" s="1"/>
  <c r="L457" i="148" l="1"/>
  <c r="U456" i="148"/>
  <c r="AD456" i="148" s="1"/>
  <c r="AM456" i="148" s="1"/>
  <c r="AV456" i="148" s="1"/>
  <c r="BE456" i="148" s="1"/>
  <c r="BN456" i="148" s="1"/>
  <c r="L74" i="148"/>
  <c r="U73" i="148"/>
  <c r="AD73" i="148" s="1"/>
  <c r="AM73" i="148" s="1"/>
  <c r="AV73" i="148" s="1"/>
  <c r="BE73" i="148" s="1"/>
  <c r="BN73" i="148" s="1"/>
  <c r="L269" i="148"/>
  <c r="U268" i="148"/>
  <c r="AD268" i="148" s="1"/>
  <c r="AM268" i="148" s="1"/>
  <c r="AV268" i="148" s="1"/>
  <c r="BE268" i="148" s="1"/>
  <c r="BN268" i="148" s="1"/>
  <c r="U121" i="148"/>
  <c r="AD121" i="148" s="1"/>
  <c r="AM121" i="148" s="1"/>
  <c r="AV121" i="148" s="1"/>
  <c r="BE121" i="148" s="1"/>
  <c r="BN121" i="148" s="1"/>
  <c r="L122" i="148"/>
  <c r="L217" i="148"/>
  <c r="U216" i="148"/>
  <c r="AD216" i="148" s="1"/>
  <c r="AM216" i="148" s="1"/>
  <c r="AV216" i="148" s="1"/>
  <c r="BE216" i="148" s="1"/>
  <c r="BN216" i="148" s="1"/>
  <c r="L410" i="148"/>
  <c r="U409" i="148"/>
  <c r="AD409" i="148" s="1"/>
  <c r="AM409" i="148" s="1"/>
  <c r="AV409" i="148" s="1"/>
  <c r="BE409" i="148" s="1"/>
  <c r="BN409" i="148" s="1"/>
  <c r="U360" i="148"/>
  <c r="AD360" i="148" s="1"/>
  <c r="AM360" i="148" s="1"/>
  <c r="AV360" i="148" s="1"/>
  <c r="BE360" i="148" s="1"/>
  <c r="BN360" i="148" s="1"/>
  <c r="L361" i="148"/>
  <c r="L506" i="148"/>
  <c r="U505" i="148"/>
  <c r="AD505" i="148" s="1"/>
  <c r="AM505" i="148" s="1"/>
  <c r="AV505" i="148" s="1"/>
  <c r="BE505" i="148" s="1"/>
  <c r="BN505" i="148" s="1"/>
  <c r="U312" i="148"/>
  <c r="AD312" i="148" s="1"/>
  <c r="AM312" i="148" s="1"/>
  <c r="AV312" i="148" s="1"/>
  <c r="BE312" i="148" s="1"/>
  <c r="BN312" i="148" s="1"/>
  <c r="L313" i="148"/>
  <c r="L171" i="148"/>
  <c r="U170" i="148"/>
  <c r="AD170" i="148" s="1"/>
  <c r="AM170" i="148" s="1"/>
  <c r="AV170" i="148" s="1"/>
  <c r="BE170" i="148" s="1"/>
  <c r="BN170" i="148" s="1"/>
  <c r="U506" i="148" l="1"/>
  <c r="AD506" i="148" s="1"/>
  <c r="AM506" i="148" s="1"/>
  <c r="AV506" i="148" s="1"/>
  <c r="BE506" i="148" s="1"/>
  <c r="BN506" i="148" s="1"/>
  <c r="L507" i="148"/>
  <c r="L314" i="148"/>
  <c r="U313" i="148"/>
  <c r="AD313" i="148" s="1"/>
  <c r="AM313" i="148" s="1"/>
  <c r="AV313" i="148" s="1"/>
  <c r="BE313" i="148" s="1"/>
  <c r="BN313" i="148" s="1"/>
  <c r="L123" i="148"/>
  <c r="U122" i="148"/>
  <c r="AD122" i="148" s="1"/>
  <c r="AM122" i="148" s="1"/>
  <c r="AV122" i="148" s="1"/>
  <c r="BE122" i="148" s="1"/>
  <c r="BN122" i="148" s="1"/>
  <c r="L362" i="148"/>
  <c r="U361" i="148"/>
  <c r="AD361" i="148" s="1"/>
  <c r="AM361" i="148" s="1"/>
  <c r="AV361" i="148" s="1"/>
  <c r="BE361" i="148" s="1"/>
  <c r="BN361" i="148" s="1"/>
  <c r="L270" i="148"/>
  <c r="U269" i="148"/>
  <c r="AD269" i="148" s="1"/>
  <c r="AM269" i="148" s="1"/>
  <c r="AV269" i="148" s="1"/>
  <c r="BE269" i="148" s="1"/>
  <c r="BN269" i="148" s="1"/>
  <c r="L411" i="148"/>
  <c r="U410" i="148"/>
  <c r="AD410" i="148" s="1"/>
  <c r="AM410" i="148" s="1"/>
  <c r="AV410" i="148" s="1"/>
  <c r="BE410" i="148" s="1"/>
  <c r="BN410" i="148" s="1"/>
  <c r="L218" i="148"/>
  <c r="U217" i="148"/>
  <c r="AD217" i="148" s="1"/>
  <c r="AM217" i="148" s="1"/>
  <c r="AV217" i="148" s="1"/>
  <c r="BE217" i="148" s="1"/>
  <c r="BN217" i="148" s="1"/>
  <c r="U74" i="148"/>
  <c r="AD74" i="148" s="1"/>
  <c r="AM74" i="148" s="1"/>
  <c r="AV74" i="148" s="1"/>
  <c r="BE74" i="148" s="1"/>
  <c r="BN74" i="148" s="1"/>
  <c r="L75" i="148"/>
  <c r="L458" i="148"/>
  <c r="U457" i="148"/>
  <c r="AD457" i="148" s="1"/>
  <c r="AM457" i="148" s="1"/>
  <c r="AV457" i="148" s="1"/>
  <c r="BE457" i="148" s="1"/>
  <c r="BN457" i="148" s="1"/>
  <c r="U171" i="148"/>
  <c r="AD171" i="148" s="1"/>
  <c r="AM171" i="148" s="1"/>
  <c r="AV171" i="148" s="1"/>
  <c r="BE171" i="148" s="1"/>
  <c r="BN171" i="148" s="1"/>
  <c r="L172" i="148"/>
  <c r="L76" i="148" l="1"/>
  <c r="U75" i="148"/>
  <c r="AD75" i="148" s="1"/>
  <c r="AM75" i="148" s="1"/>
  <c r="AV75" i="148" s="1"/>
  <c r="BE75" i="148" s="1"/>
  <c r="BN75" i="148" s="1"/>
  <c r="U218" i="148"/>
  <c r="AD218" i="148" s="1"/>
  <c r="AM218" i="148" s="1"/>
  <c r="AV218" i="148" s="1"/>
  <c r="BE218" i="148" s="1"/>
  <c r="BN218" i="148" s="1"/>
  <c r="L219" i="148"/>
  <c r="U270" i="148"/>
  <c r="AD270" i="148" s="1"/>
  <c r="AM270" i="148" s="1"/>
  <c r="AV270" i="148" s="1"/>
  <c r="BE270" i="148" s="1"/>
  <c r="BN270" i="148" s="1"/>
  <c r="L271" i="148"/>
  <c r="U271" i="148" s="1"/>
  <c r="AD271" i="148" s="1"/>
  <c r="AM271" i="148" s="1"/>
  <c r="AV271" i="148" s="1"/>
  <c r="BE271" i="148" s="1"/>
  <c r="BN271" i="148" s="1"/>
  <c r="L124" i="148"/>
  <c r="U123" i="148"/>
  <c r="AD123" i="148" s="1"/>
  <c r="AM123" i="148" s="1"/>
  <c r="AV123" i="148" s="1"/>
  <c r="BE123" i="148" s="1"/>
  <c r="BN123" i="148" s="1"/>
  <c r="L508" i="148"/>
  <c r="U507" i="148"/>
  <c r="AD507" i="148" s="1"/>
  <c r="AM507" i="148" s="1"/>
  <c r="AV507" i="148" s="1"/>
  <c r="BE507" i="148" s="1"/>
  <c r="BN507" i="148" s="1"/>
  <c r="U458" i="148"/>
  <c r="AD458" i="148" s="1"/>
  <c r="AM458" i="148" s="1"/>
  <c r="AV458" i="148" s="1"/>
  <c r="BE458" i="148" s="1"/>
  <c r="BN458" i="148" s="1"/>
  <c r="L459" i="148"/>
  <c r="U411" i="148"/>
  <c r="AD411" i="148" s="1"/>
  <c r="AM411" i="148" s="1"/>
  <c r="AV411" i="148" s="1"/>
  <c r="BE411" i="148" s="1"/>
  <c r="BN411" i="148" s="1"/>
  <c r="L412" i="148"/>
  <c r="L363" i="148"/>
  <c r="U362" i="148"/>
  <c r="AD362" i="148" s="1"/>
  <c r="AM362" i="148" s="1"/>
  <c r="AV362" i="148" s="1"/>
  <c r="BE362" i="148" s="1"/>
  <c r="BN362" i="148" s="1"/>
  <c r="L315" i="148"/>
  <c r="U314" i="148"/>
  <c r="AD314" i="148" s="1"/>
  <c r="AM314" i="148" s="1"/>
  <c r="AV314" i="148" s="1"/>
  <c r="BE314" i="148" s="1"/>
  <c r="BN314" i="148" s="1"/>
  <c r="L173" i="148"/>
  <c r="U172" i="148"/>
  <c r="AD172" i="148" s="1"/>
  <c r="AM172" i="148" s="1"/>
  <c r="AV172" i="148" s="1"/>
  <c r="BE172" i="148" s="1"/>
  <c r="BN172" i="148" s="1"/>
  <c r="U412" i="148" l="1"/>
  <c r="AD412" i="148" s="1"/>
  <c r="AM412" i="148" s="1"/>
  <c r="AV412" i="148" s="1"/>
  <c r="BE412" i="148" s="1"/>
  <c r="BN412" i="148" s="1"/>
  <c r="L413" i="148"/>
  <c r="L460" i="148"/>
  <c r="U459" i="148"/>
  <c r="AD459" i="148" s="1"/>
  <c r="AM459" i="148" s="1"/>
  <c r="AV459" i="148" s="1"/>
  <c r="BE459" i="148" s="1"/>
  <c r="BN459" i="148" s="1"/>
  <c r="L125" i="148"/>
  <c r="U124" i="148"/>
  <c r="AD124" i="148" s="1"/>
  <c r="AM124" i="148" s="1"/>
  <c r="AV124" i="148" s="1"/>
  <c r="BE124" i="148" s="1"/>
  <c r="BN124" i="148" s="1"/>
  <c r="L316" i="148"/>
  <c r="U315" i="148"/>
  <c r="AD315" i="148" s="1"/>
  <c r="AM315" i="148" s="1"/>
  <c r="AV315" i="148" s="1"/>
  <c r="BE315" i="148" s="1"/>
  <c r="BN315" i="148" s="1"/>
  <c r="U363" i="148"/>
  <c r="AD363" i="148" s="1"/>
  <c r="AM363" i="148" s="1"/>
  <c r="AV363" i="148" s="1"/>
  <c r="BE363" i="148" s="1"/>
  <c r="BN363" i="148" s="1"/>
  <c r="L364" i="148"/>
  <c r="U508" i="148"/>
  <c r="AD508" i="148" s="1"/>
  <c r="AM508" i="148" s="1"/>
  <c r="AV508" i="148" s="1"/>
  <c r="BE508" i="148" s="1"/>
  <c r="BN508" i="148" s="1"/>
  <c r="L509" i="148"/>
  <c r="L220" i="148"/>
  <c r="U219" i="148"/>
  <c r="AD219" i="148" s="1"/>
  <c r="AM219" i="148" s="1"/>
  <c r="AV219" i="148" s="1"/>
  <c r="BE219" i="148" s="1"/>
  <c r="BN219" i="148" s="1"/>
  <c r="L77" i="148"/>
  <c r="U76" i="148"/>
  <c r="AD76" i="148" s="1"/>
  <c r="AM76" i="148" s="1"/>
  <c r="AV76" i="148" s="1"/>
  <c r="BE76" i="148" s="1"/>
  <c r="BN76" i="148" s="1"/>
  <c r="L174" i="148"/>
  <c r="U173" i="148"/>
  <c r="AD173" i="148" s="1"/>
  <c r="AM173" i="148" s="1"/>
  <c r="AV173" i="148" s="1"/>
  <c r="BE173" i="148" s="1"/>
  <c r="BN173" i="148" s="1"/>
  <c r="L78" i="148" l="1"/>
  <c r="U77" i="148"/>
  <c r="AD77" i="148" s="1"/>
  <c r="AM77" i="148" s="1"/>
  <c r="AV77" i="148" s="1"/>
  <c r="BE77" i="148" s="1"/>
  <c r="BN77" i="148" s="1"/>
  <c r="U364" i="148"/>
  <c r="AD364" i="148" s="1"/>
  <c r="AM364" i="148" s="1"/>
  <c r="AV364" i="148" s="1"/>
  <c r="BE364" i="148" s="1"/>
  <c r="BN364" i="148" s="1"/>
  <c r="L365" i="148"/>
  <c r="U509" i="148"/>
  <c r="AD509" i="148" s="1"/>
  <c r="AM509" i="148" s="1"/>
  <c r="AV509" i="148" s="1"/>
  <c r="BE509" i="148" s="1"/>
  <c r="BN509" i="148" s="1"/>
  <c r="L510" i="148"/>
  <c r="U413" i="148"/>
  <c r="AD413" i="148" s="1"/>
  <c r="AM413" i="148" s="1"/>
  <c r="AV413" i="148" s="1"/>
  <c r="BE413" i="148" s="1"/>
  <c r="BN413" i="148" s="1"/>
  <c r="L414" i="148"/>
  <c r="L221" i="148"/>
  <c r="U220" i="148"/>
  <c r="AD220" i="148" s="1"/>
  <c r="AM220" i="148" s="1"/>
  <c r="AV220" i="148" s="1"/>
  <c r="BE220" i="148" s="1"/>
  <c r="BN220" i="148" s="1"/>
  <c r="U316" i="148"/>
  <c r="AD316" i="148" s="1"/>
  <c r="AM316" i="148" s="1"/>
  <c r="AV316" i="148" s="1"/>
  <c r="BE316" i="148" s="1"/>
  <c r="BN316" i="148" s="1"/>
  <c r="L317" i="148"/>
  <c r="U125" i="148"/>
  <c r="AD125" i="148" s="1"/>
  <c r="AM125" i="148" s="1"/>
  <c r="AV125" i="148" s="1"/>
  <c r="BE125" i="148" s="1"/>
  <c r="BN125" i="148" s="1"/>
  <c r="L126" i="148"/>
  <c r="L461" i="148"/>
  <c r="U460" i="148"/>
  <c r="AD460" i="148" s="1"/>
  <c r="AM460" i="148" s="1"/>
  <c r="AV460" i="148" s="1"/>
  <c r="BE460" i="148" s="1"/>
  <c r="BN460" i="148" s="1"/>
  <c r="L175" i="148"/>
  <c r="U174" i="148"/>
  <c r="AD174" i="148" s="1"/>
  <c r="AM174" i="148" s="1"/>
  <c r="AV174" i="148" s="1"/>
  <c r="BE174" i="148" s="1"/>
  <c r="BN174" i="148" s="1"/>
  <c r="U414" i="148" l="1"/>
  <c r="AD414" i="148" s="1"/>
  <c r="AM414" i="148" s="1"/>
  <c r="AV414" i="148" s="1"/>
  <c r="BE414" i="148" s="1"/>
  <c r="BN414" i="148" s="1"/>
  <c r="L415" i="148"/>
  <c r="U415" i="148" s="1"/>
  <c r="AD415" i="148" s="1"/>
  <c r="AM415" i="148" s="1"/>
  <c r="AV415" i="148" s="1"/>
  <c r="BE415" i="148" s="1"/>
  <c r="BN415" i="148" s="1"/>
  <c r="U461" i="148"/>
  <c r="AD461" i="148" s="1"/>
  <c r="AM461" i="148" s="1"/>
  <c r="AV461" i="148" s="1"/>
  <c r="BE461" i="148" s="1"/>
  <c r="BN461" i="148" s="1"/>
  <c r="L462" i="148"/>
  <c r="L511" i="148"/>
  <c r="U511" i="148" s="1"/>
  <c r="AD511" i="148" s="1"/>
  <c r="AM511" i="148" s="1"/>
  <c r="AV511" i="148" s="1"/>
  <c r="BE511" i="148" s="1"/>
  <c r="BN511" i="148" s="1"/>
  <c r="U510" i="148"/>
  <c r="AD510" i="148" s="1"/>
  <c r="AM510" i="148" s="1"/>
  <c r="AV510" i="148" s="1"/>
  <c r="BE510" i="148" s="1"/>
  <c r="BN510" i="148" s="1"/>
  <c r="L127" i="148"/>
  <c r="U127" i="148" s="1"/>
  <c r="AD127" i="148" s="1"/>
  <c r="AM127" i="148" s="1"/>
  <c r="AV127" i="148" s="1"/>
  <c r="BE127" i="148" s="1"/>
  <c r="BN127" i="148" s="1"/>
  <c r="U126" i="148"/>
  <c r="AD126" i="148" s="1"/>
  <c r="AM126" i="148" s="1"/>
  <c r="AV126" i="148" s="1"/>
  <c r="BE126" i="148" s="1"/>
  <c r="BN126" i="148" s="1"/>
  <c r="U317" i="148"/>
  <c r="AD317" i="148" s="1"/>
  <c r="AM317" i="148" s="1"/>
  <c r="AV317" i="148" s="1"/>
  <c r="BE317" i="148" s="1"/>
  <c r="BN317" i="148" s="1"/>
  <c r="L318" i="148"/>
  <c r="U221" i="148"/>
  <c r="AD221" i="148" s="1"/>
  <c r="AM221" i="148" s="1"/>
  <c r="AV221" i="148" s="1"/>
  <c r="BE221" i="148" s="1"/>
  <c r="BN221" i="148" s="1"/>
  <c r="L222" i="148"/>
  <c r="L366" i="148"/>
  <c r="U365" i="148"/>
  <c r="AD365" i="148" s="1"/>
  <c r="AM365" i="148" s="1"/>
  <c r="AV365" i="148" s="1"/>
  <c r="BE365" i="148" s="1"/>
  <c r="BN365" i="148" s="1"/>
  <c r="L79" i="148"/>
  <c r="U79" i="148" s="1"/>
  <c r="AD79" i="148" s="1"/>
  <c r="AM79" i="148" s="1"/>
  <c r="AV79" i="148" s="1"/>
  <c r="BE79" i="148" s="1"/>
  <c r="BN79" i="148" s="1"/>
  <c r="U78" i="148"/>
  <c r="AD78" i="148" s="1"/>
  <c r="AM78" i="148" s="1"/>
  <c r="AV78" i="148" s="1"/>
  <c r="BE78" i="148" s="1"/>
  <c r="BN78" i="148" s="1"/>
  <c r="U175" i="148"/>
  <c r="AD175" i="148" s="1"/>
  <c r="AM175" i="148" s="1"/>
  <c r="AV175" i="148" s="1"/>
  <c r="BE175" i="148" s="1"/>
  <c r="BN175" i="148" s="1"/>
  <c r="U222" i="148" l="1"/>
  <c r="AD222" i="148" s="1"/>
  <c r="AM222" i="148" s="1"/>
  <c r="AV222" i="148" s="1"/>
  <c r="BE222" i="148" s="1"/>
  <c r="BN222" i="148" s="1"/>
  <c r="L223" i="148"/>
  <c r="U223" i="148" s="1"/>
  <c r="AD223" i="148" s="1"/>
  <c r="AM223" i="148" s="1"/>
  <c r="AV223" i="148" s="1"/>
  <c r="BE223" i="148" s="1"/>
  <c r="BN223" i="148" s="1"/>
  <c r="U318" i="148"/>
  <c r="AD318" i="148" s="1"/>
  <c r="AM318" i="148" s="1"/>
  <c r="AV318" i="148" s="1"/>
  <c r="BE318" i="148" s="1"/>
  <c r="BN318" i="148" s="1"/>
  <c r="L319" i="148"/>
  <c r="U319" i="148" s="1"/>
  <c r="AD319" i="148" s="1"/>
  <c r="AM319" i="148" s="1"/>
  <c r="AV319" i="148" s="1"/>
  <c r="BE319" i="148" s="1"/>
  <c r="BN319" i="148" s="1"/>
  <c r="L367" i="148"/>
  <c r="U367" i="148" s="1"/>
  <c r="AD367" i="148" s="1"/>
  <c r="AM367" i="148" s="1"/>
  <c r="AV367" i="148" s="1"/>
  <c r="BE367" i="148" s="1"/>
  <c r="BN367" i="148" s="1"/>
  <c r="U366" i="148"/>
  <c r="AD366" i="148" s="1"/>
  <c r="AM366" i="148" s="1"/>
  <c r="AV366" i="148" s="1"/>
  <c r="BE366" i="148" s="1"/>
  <c r="BN366" i="148" s="1"/>
  <c r="L463" i="148"/>
  <c r="U463" i="148" s="1"/>
  <c r="AD463" i="148" s="1"/>
  <c r="AM463" i="148" s="1"/>
  <c r="AV463" i="148" s="1"/>
  <c r="BE463" i="148" s="1"/>
  <c r="BN463" i="148" s="1"/>
  <c r="U462" i="148"/>
  <c r="AD462" i="148" s="1"/>
  <c r="AM462" i="148" s="1"/>
  <c r="AV462" i="148" s="1"/>
  <c r="BE462" i="148" s="1"/>
  <c r="BN462" i="148" s="1"/>
</calcChain>
</file>

<file path=xl/sharedStrings.xml><?xml version="1.0" encoding="utf-8"?>
<sst xmlns="http://schemas.openxmlformats.org/spreadsheetml/2006/main" count="27164" uniqueCount="286">
  <si>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</si>
  <si>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</si>
  <si>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</si>
  <si>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</si>
  <si>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</si>
  <si>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</si>
  <si>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</si>
  <si>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</si>
  <si>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</si>
  <si>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</si>
  <si>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</si>
  <si>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</si>
  <si>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</si>
  <si>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</si>
  <si>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</si>
  <si>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</si>
  <si>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</si>
  <si>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</si>
  <si>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</si>
  <si>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</si>
  <si>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</si>
  <si>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</si>
  <si>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</si>
  <si>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</si>
  <si>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</si>
  <si>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</si>
  <si>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</si>
  <si>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</si>
  <si>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</si>
  <si>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</si>
  <si>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</si>
  <si>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</si>
  <si>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</si>
  <si>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</si>
  <si>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</si>
  <si>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</si>
  <si>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</si>
  <si>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</si>
  <si>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</si>
  <si>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</si>
  <si>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</si>
  <si>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</si>
  <si>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</si>
  <si>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</si>
  <si>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</si>
  <si>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</si>
  <si>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</si>
  <si>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</si>
  <si>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</si>
  <si>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</si>
  <si>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</si>
  <si>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</si>
  <si>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</si>
  <si>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</si>
  <si>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</si>
  <si>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</si>
  <si>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</si>
  <si>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</si>
  <si>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</si>
  <si>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</si>
  <si>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</si>
  <si>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</si>
  <si>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</si>
  <si>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</si>
  <si>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</si>
  <si>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</si>
  <si>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</si>
  <si>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</si>
  <si>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</si>
  <si>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</si>
  <si>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</si>
  <si>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</si>
  <si>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</si>
  <si>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</si>
  <si>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INDDSTSTM00</t>
  </si>
  <si>
    <t>INDCOASTM00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</si>
  <si>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</si>
  <si>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</si>
  <si>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</si>
  <si>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</si>
  <si>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</si>
  <si>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</si>
  <si>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</si>
  <si>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</si>
  <si>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</si>
  <si>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</si>
  <si>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Share-I~2050~UP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</si>
  <si>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</si>
  <si>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</si>
  <si>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</si>
  <si>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</si>
  <si>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</si>
  <si>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</si>
  <si>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</si>
  <si>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</si>
  <si>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</si>
  <si>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</si>
  <si>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</si>
  <si>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</si>
  <si>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</si>
  <si>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</si>
  <si>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</si>
  <si>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</si>
  <si>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</si>
  <si>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</si>
  <si>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</si>
  <si>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</si>
  <si>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</si>
  <si>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</si>
  <si>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</si>
  <si>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</si>
  <si>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</si>
  <si>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</si>
  <si>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</si>
  <si>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</si>
  <si>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</si>
  <si>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</si>
  <si>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</si>
  <si>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</si>
  <si>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</si>
  <si>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</si>
  <si>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</si>
  <si>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</si>
  <si>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</si>
  <si>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</si>
  <si>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</si>
  <si>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</si>
  <si>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</si>
  <si>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</si>
  <si>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</si>
  <si>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</si>
  <si>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</si>
  <si>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</si>
  <si>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</si>
  <si>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</si>
  <si>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</si>
  <si>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</si>
  <si>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</si>
  <si>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</si>
  <si>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</si>
  <si>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</si>
  <si>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</si>
  <si>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</si>
  <si>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</si>
  <si>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</si>
  <si>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</si>
  <si>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</si>
  <si>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</si>
  <si>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</si>
  <si>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</si>
  <si>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</si>
  <si>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</si>
  <si>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</si>
  <si>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</si>
  <si>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</si>
  <si>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</si>
  <si>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</si>
  <si>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</si>
  <si>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</si>
  <si>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</si>
  <si>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</si>
  <si>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</si>
  <si>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</si>
  <si>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</si>
  <si>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</si>
  <si>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</si>
  <si>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</si>
  <si>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</si>
  <si>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</si>
  <si>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</si>
  <si>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</si>
  <si>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</si>
  <si>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</si>
  <si>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</si>
  <si>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</si>
  <si>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</si>
  <si>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</si>
  <si>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</si>
  <si>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</si>
  <si>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</si>
  <si>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</si>
  <si>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</si>
  <si>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</si>
  <si>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</si>
  <si>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</si>
  <si>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</si>
  <si>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</si>
  <si>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</si>
  <si>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</si>
  <si>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CAP2ACT</t>
  </si>
  <si>
    <t>SHARE-O~LO</t>
  </si>
  <si>
    <t>OILLPG</t>
  </si>
  <si>
    <t>GASNAT</t>
  </si>
  <si>
    <t>OILDST</t>
  </si>
  <si>
    <t>*We use OILDST to substitute OILLFO</t>
  </si>
  <si>
    <t>OILHFO</t>
  </si>
  <si>
    <t>* We use the gasnat to substitute GASSTILL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</si>
  <si>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</si>
  <si>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</si>
  <si>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</si>
  <si>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</si>
  <si>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</si>
  <si>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</si>
  <si>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</si>
  <si>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</si>
  <si>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~FI_T: FIXOM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</si>
  <si>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</si>
  <si>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</si>
  <si>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</si>
  <si>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</si>
  <si>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</si>
  <si>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</si>
  <si>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</si>
  <si>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</si>
  <si>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</si>
  <si>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</si>
  <si>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</si>
  <si>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</si>
  <si>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</si>
  <si>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</si>
  <si>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</si>
  <si>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</si>
  <si>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</si>
  <si>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</si>
  <si>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</si>
  <si>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</si>
  <si>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</si>
  <si>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</si>
  <si>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</si>
  <si>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</si>
  <si>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</si>
  <si>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</si>
  <si>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</si>
  <si>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</si>
  <si>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</si>
  <si>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</si>
  <si>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</si>
  <si>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RH0_1</t>
  </si>
  <si>
    <t>RH2_3</t>
  </si>
  <si>
    <t>RH4_5</t>
  </si>
  <si>
    <t>RH6_7</t>
  </si>
  <si>
    <t>RH8_9</t>
  </si>
  <si>
    <t>RH10_11</t>
  </si>
  <si>
    <t>RH12_13</t>
  </si>
  <si>
    <t>RH14_15</t>
  </si>
  <si>
    <t>RH16_17</t>
  </si>
  <si>
    <t>RH18_19</t>
  </si>
  <si>
    <t>RH20_21</t>
  </si>
  <si>
    <t>RH22_23</t>
  </si>
  <si>
    <t>SH0_1</t>
  </si>
  <si>
    <t>SH2_3</t>
  </si>
  <si>
    <t>SH4_5</t>
  </si>
  <si>
    <t>SH6_7</t>
  </si>
  <si>
    <t>SH8_9</t>
  </si>
  <si>
    <t>SH10_11</t>
  </si>
  <si>
    <t>SH12_13</t>
  </si>
  <si>
    <t>SH14_15</t>
  </si>
  <si>
    <t>SH16_17</t>
  </si>
  <si>
    <t>SH18_19</t>
  </si>
  <si>
    <t>SH20_21</t>
  </si>
  <si>
    <t>SH22_23</t>
  </si>
  <si>
    <t>FH0_1</t>
  </si>
  <si>
    <t>FH2_3</t>
  </si>
  <si>
    <t>FH4_5</t>
  </si>
  <si>
    <t>FH6_7</t>
  </si>
  <si>
    <t>FH8_9</t>
  </si>
  <si>
    <t>FH10_11</t>
  </si>
  <si>
    <t>FH12_13</t>
  </si>
  <si>
    <t>FH14_15</t>
  </si>
  <si>
    <t>FH16_17</t>
  </si>
  <si>
    <t>FH18_19</t>
  </si>
  <si>
    <t>FH20_21</t>
  </si>
  <si>
    <t>FH22_23</t>
  </si>
  <si>
    <t>WH0_1</t>
  </si>
  <si>
    <t>WH2_3</t>
  </si>
  <si>
    <t>WH4_5</t>
  </si>
  <si>
    <t>WH6_7</t>
  </si>
  <si>
    <t>WH8_9</t>
  </si>
  <si>
    <t>WH10_11</t>
  </si>
  <si>
    <t>WH12_13</t>
  </si>
  <si>
    <t>WH14_15</t>
  </si>
  <si>
    <t>WH16_17</t>
  </si>
  <si>
    <t>WH18_19</t>
  </si>
  <si>
    <t>WH20_21</t>
  </si>
  <si>
    <t>WH22_23</t>
  </si>
  <si>
    <t>Other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</si>
</sst>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-&quot;£&quot;* #,##0.00_-;\-&quot;£&quot;* #,##0.00_-;_-&quot;£&quot;* &quot;-&quot;??_-;_-@_-"/>
    <numFmt numFmtId="168" formatCode="_([$€]* #,##0.00_);_([$€]* \(#,##0.00\);_([$€]* &quot;-&quot;??_);_(@_)"/>
    <numFmt numFmtId="169" formatCode="_-[$€-2]\ * #,##0.00_-;\-[$€-2]\ * #,##0.00_-;_-[$€-2]\ * &quot;-&quot;??_-"/>
    <numFmt numFmtId="170" formatCode="_([$€-2]* #,##0.00_);_([$€-2]* \(#,##0.00\);_([$€-2]* &quot;-&quot;??_)"/>
    <numFmt numFmtId="171" formatCode="_-* #,##0.00\ &quot;€&quot;_-;\-* #,##0.00\ &quot;€&quot;_-;_-* &quot;-&quot;??\ &quot;€&quot;_-;_-@_-"/>
    <numFmt numFmtId="172" formatCode="_-[$€-2]* #,##0.00_-;\-[$€-2]* #,##0.00_-;_-[$€-2]* &quot;-&quot;??_-"/>
    <numFmt numFmtId="173" formatCode="_-&quot;€&quot;\ * #,##0.00_-;\-&quot;€&quot;\ * #,##0.00_-;_-&quot;€&quot;\ * &quot;-&quot;??_-;_-@_-"/>
    <numFmt numFmtId="174" formatCode="_-[$€]* #,##0.00_-;\-[$€]* #,##0.00_-;_-[$€]* &quot;-&quot;??_-;_-@_-"/>
    <numFmt numFmtId="175" formatCode="General_)"/>
    <numFmt numFmtId="176" formatCode="\(##\);\(##\)"/>
    <numFmt numFmtId="177" formatCode="#,##0;\-\ #,##0;_-\ &quot;- &quot;"/>
    <numFmt numFmtId="178" formatCode="#,##0.0000"/>
    <numFmt numFmtId="179" formatCode="_ * #,##0_ ;_ * \-#,##0_ ;_ * &quot;-&quot;_ ;_ @_ "/>
    <numFmt numFmtId="180" formatCode="_ &quot;kr&quot;\ * #,##0_ ;_ &quot;kr&quot;\ * \-#,##0_ ;_ &quot;kr&quot;\ * &quot;-&quot;_ ;_ @_ "/>
    <numFmt numFmtId="181" formatCode="#,##0.0"/>
    <numFmt numFmtId="182" formatCode="_ &quot;kr&quot;\ * #,##0.00_ ;_ &quot;kr&quot;\ * \-#,##0.00_ ;_ &quot;kr&quot;\ * &quot;-&quot;??_ ;_ @_ "/>
    <numFmt numFmtId="183" formatCode="0.0"/>
    <numFmt numFmtId="184" formatCode="0.000"/>
    <numFmt numFmtId="185" formatCode="\Te\x\t"/>
  </numFmts>
  <fonts count="9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1"/>
      <color theme="6" tint="-0.499984740745262"/>
      <name val="Calibri"/>
      <charset val="134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vertAlign val="superscript"/>
      <sz val="1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b/>
      <i/>
      <vertAlign val="subscript"/>
      <sz val="10"/>
      <name val="Arial"/>
      <charset val="134"/>
    </font>
    <font>
      <sz val="10"/>
      <name val="Arial"/>
      <charset val="134"/>
    </font>
  </fonts>
  <fills count="67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6" tint="0.3999145481734672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610">
    <xf numFmtId="0" fontId="0" fillId="0" borderId="0"/>
    <xf numFmtId="0" fontId="16" fillId="5" borderId="0" applyNumberFormat="0" applyBorder="0" applyAlignment="0" applyProtection="0"/>
    <xf numFmtId="0" fontId="8" fillId="10" borderId="0" applyNumberFormat="0" applyBorder="0" applyAlignment="0" applyProtection="0"/>
    <xf numFmtId="0" fontId="27" fillId="0" borderId="0" applyNumberFormat="0" applyFill="0" applyBorder="0" applyAlignment="0" applyProtection="0">
      <alignment vertical="center"/>
    </xf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0" borderId="0" applyNumberFormat="0" applyBorder="0" applyAlignment="0" applyProtection="0"/>
    <xf numFmtId="0" fontId="28" fillId="30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8" fillId="10" borderId="0" applyNumberFormat="0" applyBorder="0" applyAlignment="0" applyProtection="0"/>
    <xf numFmtId="0" fontId="28" fillId="36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4" borderId="0" applyNumberFormat="0" applyBorder="0" applyAlignment="0" applyProtection="0"/>
    <xf numFmtId="0" fontId="28" fillId="34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30" borderId="0" applyNumberFormat="0" applyBorder="0" applyAlignment="0" applyProtection="0"/>
    <xf numFmtId="0" fontId="28" fillId="33" borderId="0" applyNumberFormat="0" applyBorder="0" applyAlignment="0" applyProtection="0"/>
    <xf numFmtId="0" fontId="28" fillId="36" borderId="0" applyNumberFormat="0" applyBorder="0" applyAlignment="0" applyProtection="0"/>
    <xf numFmtId="0" fontId="28" fillId="34" borderId="0" applyNumberFormat="0" applyBorder="0" applyAlignment="0" applyProtection="0"/>
    <xf numFmtId="49" fontId="29" fillId="0" borderId="2" applyNumberFormat="0" applyFont="0" applyFill="0" applyBorder="0" applyProtection="0">
      <alignment horizontal="left" vertical="center" indent="2"/>
    </xf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8" fillId="20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8" fillId="20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8" borderId="0" applyNumberFormat="0" applyBorder="0" applyAlignment="0" applyProtection="0"/>
    <xf numFmtId="0" fontId="28" fillId="8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33" borderId="0" applyNumberFormat="0" applyBorder="0" applyAlignment="0" applyProtection="0"/>
    <xf numFmtId="0" fontId="28" fillId="33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3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1" borderId="0" applyNumberFormat="0" applyBorder="0" applyAlignment="0" applyProtection="0"/>
    <xf numFmtId="0" fontId="28" fillId="31" borderId="0" applyNumberFormat="0" applyBorder="0" applyAlignment="0" applyProtection="0"/>
    <xf numFmtId="0" fontId="28" fillId="38" borderId="0" applyNumberFormat="0" applyBorder="0" applyAlignment="0" applyProtection="0"/>
    <xf numFmtId="0" fontId="28" fillId="38" borderId="0" applyNumberFormat="0" applyBorder="0" applyAlignment="0" applyProtection="0"/>
    <xf numFmtId="0" fontId="28" fillId="26" borderId="0" applyNumberFormat="0" applyBorder="0" applyAlignment="0" applyProtection="0"/>
    <xf numFmtId="0" fontId="28" fillId="28" borderId="0" applyNumberFormat="0" applyBorder="0" applyAlignment="0" applyProtection="0"/>
    <xf numFmtId="0" fontId="28" fillId="37" borderId="0" applyNumberFormat="0" applyBorder="0" applyAlignment="0" applyProtection="0"/>
    <xf numFmtId="0" fontId="28" fillId="33" borderId="0" applyNumberFormat="0" applyBorder="0" applyAlignment="0" applyProtection="0"/>
    <xf numFmtId="0" fontId="28" fillId="26" borderId="0" applyNumberFormat="0" applyBorder="0" applyAlignment="0" applyProtection="0"/>
    <xf numFmtId="0" fontId="28" fillId="38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6" borderId="0" applyNumberFormat="0" applyBorder="0" applyAlignment="0" applyProtection="0"/>
    <xf numFmtId="0" fontId="30" fillId="39" borderId="0" applyNumberFormat="0" applyBorder="0" applyAlignment="0" applyProtection="0"/>
    <xf numFmtId="0" fontId="30" fillId="36" borderId="0" applyNumberFormat="0" applyBorder="0" applyAlignment="0" applyProtection="0"/>
    <xf numFmtId="0" fontId="16" fillId="40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6" borderId="0" applyNumberFormat="0" applyBorder="0" applyAlignment="0" applyProtection="0"/>
    <xf numFmtId="0" fontId="30" fillId="39" borderId="0" applyNumberFormat="0" applyBorder="0" applyAlignment="0" applyProtection="0"/>
    <xf numFmtId="0" fontId="30" fillId="36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16" fillId="40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41" borderId="0" applyNumberFormat="0" applyBorder="0" applyAlignment="0" applyProtection="0"/>
    <xf numFmtId="0" fontId="30" fillId="28" borderId="0" applyNumberFormat="0" applyBorder="0" applyAlignment="0" applyProtection="0"/>
    <xf numFmtId="0" fontId="30" fillId="41" borderId="0" applyNumberFormat="0" applyBorder="0" applyAlignment="0" applyProtection="0"/>
    <xf numFmtId="0" fontId="16" fillId="4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41" borderId="0" applyNumberFormat="0" applyBorder="0" applyAlignment="0" applyProtection="0"/>
    <xf numFmtId="0" fontId="30" fillId="28" borderId="0" applyNumberFormat="0" applyBorder="0" applyAlignment="0" applyProtection="0"/>
    <xf numFmtId="0" fontId="30" fillId="41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16" fillId="42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16" fillId="4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16" fillId="43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27" borderId="0" applyNumberFormat="0" applyBorder="0" applyAlignment="0" applyProtection="0"/>
    <xf numFmtId="0" fontId="30" fillId="44" borderId="0" applyNumberFormat="0" applyBorder="0" applyAlignment="0" applyProtection="0"/>
    <xf numFmtId="0" fontId="30" fillId="27" borderId="0" applyNumberFormat="0" applyBorder="0" applyAlignment="0" applyProtection="0"/>
    <xf numFmtId="0" fontId="16" fillId="45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27" borderId="0" applyNumberFormat="0" applyBorder="0" applyAlignment="0" applyProtection="0"/>
    <xf numFmtId="0" fontId="30" fillId="44" borderId="0" applyNumberFormat="0" applyBorder="0" applyAlignment="0" applyProtection="0"/>
    <xf numFmtId="0" fontId="30" fillId="27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6" fillId="45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6" borderId="0" applyNumberFormat="0" applyBorder="0" applyAlignment="0" applyProtection="0"/>
    <xf numFmtId="0" fontId="30" fillId="46" borderId="0" applyNumberFormat="0" applyBorder="0" applyAlignment="0" applyProtection="0"/>
    <xf numFmtId="0" fontId="30" fillId="36" borderId="0" applyNumberFormat="0" applyBorder="0" applyAlignment="0" applyProtection="0"/>
    <xf numFmtId="0" fontId="16" fillId="47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6" borderId="0" applyNumberFormat="0" applyBorder="0" applyAlignment="0" applyProtection="0"/>
    <xf numFmtId="0" fontId="30" fillId="46" borderId="0" applyNumberFormat="0" applyBorder="0" applyAlignment="0" applyProtection="0"/>
    <xf numFmtId="0" fontId="30" fillId="3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16" fillId="47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28" borderId="0" applyNumberFormat="0" applyBorder="0" applyAlignment="0" applyProtection="0"/>
    <xf numFmtId="0" fontId="30" fillId="48" borderId="0" applyNumberFormat="0" applyBorder="0" applyAlignment="0" applyProtection="0"/>
    <xf numFmtId="0" fontId="30" fillId="28" borderId="0" applyNumberFormat="0" applyBorder="0" applyAlignment="0" applyProtection="0"/>
    <xf numFmtId="0" fontId="16" fillId="49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28" borderId="0" applyNumberFormat="0" applyBorder="0" applyAlignment="0" applyProtection="0"/>
    <xf numFmtId="0" fontId="30" fillId="48" borderId="0" applyNumberFormat="0" applyBorder="0" applyAlignment="0" applyProtection="0"/>
    <xf numFmtId="0" fontId="30" fillId="2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16" fillId="49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39" borderId="0" applyNumberFormat="0" applyBorder="0" applyAlignment="0" applyProtection="0"/>
    <xf numFmtId="0" fontId="30" fillId="28" borderId="0" applyNumberFormat="0" applyBorder="0" applyAlignment="0" applyProtection="0"/>
    <xf numFmtId="0" fontId="30" fillId="37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8" borderId="0" applyNumberFormat="0" applyBorder="0" applyAlignment="0" applyProtection="0"/>
    <xf numFmtId="0" fontId="30" fillId="44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38" borderId="0" applyNumberFormat="0" applyBorder="0" applyAlignment="0" applyProtection="0"/>
    <xf numFmtId="0" fontId="30" fillId="53" borderId="0" applyNumberFormat="0" applyBorder="0" applyAlignment="0" applyProtection="0"/>
    <xf numFmtId="0" fontId="30" fillId="38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54" borderId="0" applyNumberFormat="0" applyBorder="0" applyAlignment="0" applyProtection="0"/>
    <xf numFmtId="0" fontId="30" fillId="44" borderId="0" applyNumberFormat="0" applyBorder="0" applyAlignment="0" applyProtection="0"/>
    <xf numFmtId="0" fontId="30" fillId="5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36" borderId="0" applyBorder="0" applyAlignment="0"/>
    <xf numFmtId="0" fontId="29" fillId="36" borderId="0" applyBorder="0">
      <alignment horizontal="right" vertical="center"/>
    </xf>
    <xf numFmtId="0" fontId="29" fillId="30" borderId="0" applyBorder="0">
      <alignment horizontal="right" vertical="center"/>
    </xf>
    <xf numFmtId="0" fontId="29" fillId="30" borderId="0" applyBorder="0">
      <alignment horizontal="right" vertical="center"/>
    </xf>
    <xf numFmtId="0" fontId="32" fillId="30" borderId="2">
      <alignment horizontal="right" vertical="center"/>
    </xf>
    <xf numFmtId="0" fontId="33" fillId="30" borderId="2">
      <alignment horizontal="right" vertical="center"/>
    </xf>
    <xf numFmtId="0" fontId="32" fillId="34" borderId="2">
      <alignment horizontal="right" vertical="center"/>
    </xf>
    <xf numFmtId="0" fontId="32" fillId="34" borderId="2">
      <alignment horizontal="right" vertical="center"/>
    </xf>
    <xf numFmtId="0" fontId="32" fillId="34" borderId="10">
      <alignment horizontal="right" vertical="center"/>
    </xf>
    <xf numFmtId="0" fontId="32" fillId="34" borderId="11">
      <alignment horizontal="right" vertical="center"/>
    </xf>
    <xf numFmtId="0" fontId="32" fillId="34" borderId="12">
      <alignment horizontal="right" vertical="center"/>
    </xf>
    <xf numFmtId="0" fontId="30" fillId="50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4" fillId="55" borderId="13" applyNumberFormat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33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33" borderId="0" applyNumberFormat="0" applyBorder="0" applyAlignment="0" applyProtection="0"/>
    <xf numFmtId="0" fontId="35" fillId="27" borderId="0" applyNumberFormat="0" applyBorder="0" applyAlignment="0" applyProtection="0"/>
    <xf numFmtId="0" fontId="35" fillId="33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6" fillId="19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7" fillId="55" borderId="14" applyNumberFormat="0" applyAlignment="0" applyProtection="0"/>
    <xf numFmtId="4" fontId="31" fillId="0" borderId="15" applyFill="0" applyBorder="0" applyProtection="0">
      <alignment horizontal="right" vertical="center"/>
    </xf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8" fillId="56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8" fillId="56" borderId="14" applyNumberFormat="0" applyAlignment="0" applyProtection="0"/>
    <xf numFmtId="0" fontId="37" fillId="55" borderId="14" applyNumberFormat="0" applyAlignment="0" applyProtection="0"/>
    <xf numFmtId="0" fontId="38" fillId="56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7" fillId="55" borderId="14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0" fontId="39" fillId="57" borderId="16" applyNumberFormat="0" applyAlignment="0" applyProtection="0"/>
    <xf numFmtId="49" fontId="96" fillId="36" borderId="17">
      <alignment vertical="top" wrapText="1"/>
    </xf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1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4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165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6" fontId="40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6" fontId="40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164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0" fontId="41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0" fontId="41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96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2" fillId="0" borderId="0" applyNumberFormat="0">
      <alignment horizontal="right"/>
    </xf>
    <xf numFmtId="167" fontId="28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96" fillId="0" borderId="0" applyFont="0" applyFill="0" applyBorder="0" applyAlignment="0" applyProtection="0"/>
    <xf numFmtId="0" fontId="29" fillId="34" borderId="18">
      <alignment horizontal="left" vertical="center" wrapText="1" indent="2"/>
    </xf>
    <xf numFmtId="0" fontId="29" fillId="0" borderId="18">
      <alignment horizontal="left" vertical="center" wrapText="1" indent="2"/>
    </xf>
    <xf numFmtId="0" fontId="29" fillId="30" borderId="11">
      <alignment horizontal="left" vertical="center"/>
    </xf>
    <xf numFmtId="0" fontId="32" fillId="0" borderId="19">
      <alignment horizontal="left" vertical="top" wrapText="1"/>
    </xf>
    <xf numFmtId="3" fontId="42" fillId="0" borderId="17">
      <alignment horizontal="right" vertical="top"/>
    </xf>
    <xf numFmtId="0" fontId="43" fillId="34" borderId="14" applyNumberFormat="0" applyAlignment="0" applyProtection="0"/>
    <xf numFmtId="0" fontId="44" fillId="0" borderId="1"/>
    <xf numFmtId="0" fontId="4" fillId="46" borderId="2">
      <alignment horizontal="centerContinuous" vertical="top" wrapText="1"/>
    </xf>
    <xf numFmtId="0" fontId="45" fillId="0" borderId="0">
      <alignment vertical="top" wrapText="1"/>
    </xf>
    <xf numFmtId="0" fontId="46" fillId="0" borderId="20" applyNumberFormat="0" applyFill="0" applyAlignment="0" applyProtection="0"/>
    <xf numFmtId="0" fontId="47" fillId="0" borderId="0" applyNumberFormat="0" applyFill="0" applyBorder="0" applyAlignment="0" applyProtection="0"/>
    <xf numFmtId="0" fontId="48" fillId="0" borderId="0">
      <alignment vertical="top"/>
    </xf>
    <xf numFmtId="168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1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2" fontId="40" fillId="0" borderId="0" applyFont="0" applyFill="0" applyBorder="0" applyAlignment="0" applyProtection="0"/>
    <xf numFmtId="168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73" fontId="96" fillId="0" borderId="0" applyFont="0" applyFill="0" applyBorder="0" applyAlignment="0" applyProtection="0"/>
    <xf numFmtId="170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3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1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2" fontId="40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72" fontId="40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8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69" fontId="96" fillId="0" borderId="0" applyFont="0" applyFill="0" applyBorder="0" applyAlignment="0" applyProtection="0"/>
    <xf numFmtId="174" fontId="9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1" fontId="96" fillId="0" borderId="0" applyFont="0" applyFill="0" applyBorder="0" applyAlignment="0" applyProtection="0"/>
    <xf numFmtId="11" fontId="96" fillId="0" borderId="0" applyFont="0" applyFill="0" applyBorder="0" applyAlignment="0" applyProtection="0"/>
    <xf numFmtId="11" fontId="96" fillId="0" borderId="0" applyFont="0" applyFill="0" applyBorder="0" applyAlignment="0" applyProtection="0"/>
    <xf numFmtId="11" fontId="96" fillId="0" borderId="0" applyFont="0" applyFill="0" applyBorder="0" applyAlignment="0" applyProtection="0"/>
    <xf numFmtId="11" fontId="96" fillId="0" borderId="0" applyFont="0" applyFill="0" applyBorder="0" applyAlignment="0" applyProtection="0"/>
    <xf numFmtId="11" fontId="40" fillId="0" borderId="0" applyFont="0" applyFill="0" applyBorder="0" applyAlignment="0" applyProtection="0"/>
    <xf numFmtId="11" fontId="40" fillId="0" borderId="0" applyFont="0" applyFill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0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50" fillId="18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6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6" borderId="0" applyNumberFormat="0" applyBorder="0" applyAlignment="0" applyProtection="0"/>
    <xf numFmtId="0" fontId="49" fillId="30" borderId="0" applyNumberFormat="0" applyBorder="0" applyAlignment="0" applyProtection="0"/>
    <xf numFmtId="0" fontId="49" fillId="36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49" fillId="30" borderId="0" applyNumberFormat="0" applyBorder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3" fillId="0" borderId="22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3" fillId="0" borderId="22" applyNumberFormat="0" applyFill="0" applyAlignment="0" applyProtection="0"/>
    <xf numFmtId="0" fontId="52" fillId="0" borderId="21" applyNumberFormat="0" applyFill="0" applyAlignment="0" applyProtection="0"/>
    <xf numFmtId="0" fontId="53" fillId="0" borderId="22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2" fillId="0" borderId="21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5" fillId="0" borderId="24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4" fillId="0" borderId="23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7" fillId="0" borderId="26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25" applyNumberFormat="0" applyFill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34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60" fillId="17" borderId="9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8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8" borderId="14" applyNumberFormat="0" applyAlignment="0" applyProtection="0"/>
    <xf numFmtId="0" fontId="43" fillId="34" borderId="14" applyNumberFormat="0" applyAlignment="0" applyProtection="0"/>
    <xf numFmtId="0" fontId="61" fillId="17" borderId="9" applyNumberFormat="0" applyAlignment="0" applyProtection="0"/>
    <xf numFmtId="0" fontId="43" fillId="34" borderId="14" applyNumberFormat="0" applyAlignment="0" applyProtection="0"/>
    <xf numFmtId="0" fontId="43" fillId="8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0" fontId="43" fillId="34" borderId="14" applyNumberFormat="0" applyAlignment="0" applyProtection="0"/>
    <xf numFmtId="4" fontId="29" fillId="0" borderId="0" applyBorder="0">
      <alignment horizontal="right" vertical="center"/>
    </xf>
    <xf numFmtId="0" fontId="29" fillId="0" borderId="2">
      <alignment horizontal="right" vertical="center"/>
    </xf>
    <xf numFmtId="1" fontId="62" fillId="30" borderId="0" applyBorder="0">
      <alignment horizontal="right" vertical="center"/>
    </xf>
    <xf numFmtId="0" fontId="58" fillId="0" borderId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4" fillId="0" borderId="28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4" fillId="0" borderId="28" applyNumberFormat="0" applyFill="0" applyAlignment="0" applyProtection="0"/>
    <xf numFmtId="0" fontId="63" fillId="0" borderId="27" applyNumberFormat="0" applyFill="0" applyAlignment="0" applyProtection="0"/>
    <xf numFmtId="0" fontId="64" fillId="0" borderId="28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0" fontId="63" fillId="0" borderId="27" applyNumberFormat="0" applyFill="0" applyAlignment="0" applyProtection="0"/>
    <xf numFmtId="164" fontId="96" fillId="0" borderId="0" applyFont="0" applyFill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6" fillId="8" borderId="0" applyNumberFormat="0" applyBorder="0" applyAlignment="0" applyProtection="0"/>
    <xf numFmtId="0" fontId="65" fillId="8" borderId="0" applyNumberFormat="0" applyBorder="0" applyAlignment="0" applyProtection="0"/>
    <xf numFmtId="0" fontId="66" fillId="8" borderId="0" applyNumberFormat="0" applyBorder="0" applyAlignment="0" applyProtection="0"/>
    <xf numFmtId="0" fontId="67" fillId="6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6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6" fillId="8" borderId="0" applyNumberFormat="0" applyBorder="0" applyAlignment="0" applyProtection="0"/>
    <xf numFmtId="0" fontId="68" fillId="8" borderId="0" applyNumberFormat="0" applyBorder="0" applyAlignment="0" applyProtection="0"/>
    <xf numFmtId="0" fontId="65" fillId="8" borderId="0" applyNumberFormat="0" applyBorder="0" applyAlignment="0" applyProtection="0"/>
    <xf numFmtId="0" fontId="68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6" fillId="8" borderId="0" applyNumberFormat="0" applyBorder="0" applyAlignment="0" applyProtection="0"/>
    <xf numFmtId="0" fontId="68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7" fillId="6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7" fillId="6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65" fillId="8" borderId="0" applyNumberFormat="0" applyBorder="0" applyAlignment="0" applyProtection="0"/>
    <xf numFmtId="0" fontId="96" fillId="0" borderId="0"/>
    <xf numFmtId="0" fontId="96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28" fillId="0" borderId="0"/>
    <xf numFmtId="5" fontId="69" fillId="0" borderId="0">
      <alignment vertical="center"/>
    </xf>
    <xf numFmtId="5" fontId="6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5" fontId="6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65" fontId="6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165" fontId="6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165" fontId="69" fillId="0" borderId="0">
      <alignment vertical="center"/>
    </xf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>
      <alignment vertical="center"/>
    </xf>
    <xf numFmtId="165" fontId="69" fillId="0" borderId="0">
      <alignment vertical="center"/>
    </xf>
    <xf numFmtId="0" fontId="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7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28" fillId="0" borderId="0"/>
    <xf numFmtId="0" fontId="8" fillId="0" borderId="0"/>
    <xf numFmtId="0" fontId="70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1" fillId="0" borderId="0"/>
    <xf numFmtId="0" fontId="28" fillId="0" borderId="0"/>
    <xf numFmtId="0" fontId="2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175" fontId="69" fillId="0" borderId="0">
      <alignment vertical="center"/>
    </xf>
    <xf numFmtId="0" fontId="71" fillId="0" borderId="0"/>
    <xf numFmtId="175" fontId="69" fillId="0" borderId="0">
      <alignment vertical="center"/>
    </xf>
    <xf numFmtId="0" fontId="96" fillId="0" borderId="0"/>
    <xf numFmtId="0" fontId="70" fillId="0" borderId="0"/>
    <xf numFmtId="0" fontId="71" fillId="0" borderId="0"/>
    <xf numFmtId="0" fontId="96" fillId="0" borderId="0"/>
    <xf numFmtId="0" fontId="28" fillId="0" borderId="0"/>
    <xf numFmtId="0" fontId="96" fillId="0" borderId="0"/>
    <xf numFmtId="0" fontId="28" fillId="0" borderId="0"/>
    <xf numFmtId="0" fontId="8" fillId="0" borderId="0"/>
    <xf numFmtId="0" fontId="96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7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0" fillId="0" borderId="0"/>
    <xf numFmtId="0" fontId="96" fillId="0" borderId="0"/>
    <xf numFmtId="0" fontId="96" fillId="0" borderId="0"/>
    <xf numFmtId="0" fontId="70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72" fillId="0" borderId="0" applyNumberFormat="0" applyFill="0" applyBorder="0" applyAlignment="0" applyProtection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96" fillId="0" borderId="0"/>
    <xf numFmtId="0" fontId="96" fillId="0" borderId="0"/>
    <xf numFmtId="0" fontId="96" fillId="0" borderId="0"/>
    <xf numFmtId="0" fontId="28" fillId="0" borderId="0" applyFill="0" applyProtection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28" fillId="0" borderId="0"/>
    <xf numFmtId="0" fontId="96" fillId="0" borderId="0"/>
    <xf numFmtId="0" fontId="74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28" fillId="0" borderId="0"/>
    <xf numFmtId="0" fontId="8" fillId="0" borderId="0"/>
    <xf numFmtId="0" fontId="8" fillId="0" borderId="0"/>
    <xf numFmtId="0" fontId="96" fillId="0" borderId="0"/>
    <xf numFmtId="0" fontId="70" fillId="0" borderId="0"/>
    <xf numFmtId="0" fontId="28" fillId="0" borderId="0"/>
    <xf numFmtId="0" fontId="96" fillId="0" borderId="0"/>
    <xf numFmtId="0" fontId="9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0" fillId="0" borderId="0"/>
    <xf numFmtId="0" fontId="70" fillId="0" borderId="0"/>
    <xf numFmtId="0" fontId="96" fillId="0" borderId="0"/>
    <xf numFmtId="0" fontId="96" fillId="0" borderId="0"/>
    <xf numFmtId="0" fontId="96" fillId="0" borderId="0"/>
    <xf numFmtId="0" fontId="70" fillId="0" borderId="0"/>
    <xf numFmtId="0" fontId="96" fillId="0" borderId="0"/>
    <xf numFmtId="0" fontId="96" fillId="0" borderId="0"/>
    <xf numFmtId="0" fontId="70" fillId="0" borderId="0"/>
    <xf numFmtId="0" fontId="96" fillId="0" borderId="0"/>
    <xf numFmtId="0" fontId="75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7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70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77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2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 applyNumberFormat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71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71" fillId="0" borderId="0"/>
    <xf numFmtId="0" fontId="96" fillId="0" borderId="0"/>
    <xf numFmtId="0" fontId="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2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8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" fillId="0" borderId="0"/>
    <xf numFmtId="0" fontId="28" fillId="0" borderId="0"/>
    <xf numFmtId="4" fontId="29" fillId="0" borderId="2" applyFill="0" applyBorder="0" applyProtection="0">
      <alignment horizontal="right" vertical="center"/>
    </xf>
    <xf numFmtId="0" fontId="31" fillId="0" borderId="0" applyNumberFormat="0" applyFill="0" applyBorder="0" applyProtection="0">
      <alignment horizontal="left" vertical="center"/>
    </xf>
    <xf numFmtId="0" fontId="29" fillId="0" borderId="2" applyNumberFormat="0" applyFill="0" applyAlignment="0" applyProtection="0"/>
    <xf numFmtId="0" fontId="96" fillId="57" borderId="0" applyNumberFormat="0" applyFont="0" applyBorder="0" applyAlignment="0" applyProtection="0"/>
    <xf numFmtId="0" fontId="96" fillId="0" borderId="0"/>
    <xf numFmtId="0" fontId="78" fillId="0" borderId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8" fillId="2" borderId="8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8" fillId="2" borderId="8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8" fillId="2" borderId="8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96" fillId="31" borderId="29" applyNumberFormat="0" applyFont="0" applyAlignment="0" applyProtection="0"/>
    <xf numFmtId="0" fontId="28" fillId="31" borderId="29" applyNumberFormat="0" applyFont="0" applyAlignment="0" applyProtection="0"/>
    <xf numFmtId="0" fontId="96" fillId="31" borderId="29" applyNumberFormat="0" applyFont="0" applyAlignment="0" applyProtection="0"/>
    <xf numFmtId="0" fontId="40" fillId="31" borderId="29" applyNumberFormat="0" applyFont="0" applyAlignment="0" applyProtection="0"/>
    <xf numFmtId="0" fontId="96" fillId="31" borderId="29" applyNumberFormat="0" applyFont="0" applyAlignment="0" applyProtection="0"/>
    <xf numFmtId="0" fontId="40" fillId="31" borderId="29" applyNumberFormat="0" applyFont="0" applyAlignment="0" applyProtection="0"/>
    <xf numFmtId="176" fontId="79" fillId="0" borderId="0">
      <alignment horizontal="right"/>
    </xf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177" fontId="96" fillId="0" borderId="0" applyFont="0" applyFill="0" applyBorder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6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6" borderId="13" applyNumberFormat="0" applyAlignment="0" applyProtection="0"/>
    <xf numFmtId="0" fontId="34" fillId="55" borderId="13" applyNumberFormat="0" applyAlignment="0" applyProtection="0"/>
    <xf numFmtId="0" fontId="34" fillId="56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0" fontId="34" fillId="55" borderId="13" applyNumberFormat="0" applyAlignment="0" applyProtection="0"/>
    <xf numFmtId="178" fontId="29" fillId="58" borderId="2" applyNumberFormat="0" applyFont="0" applyBorder="0" applyAlignment="0" applyProtection="0">
      <alignment horizontal="right" vertical="center"/>
    </xf>
    <xf numFmtId="9" fontId="96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41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41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75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28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9" fontId="8" fillId="0" borderId="0" applyFont="0" applyFill="0" applyBorder="0" applyAlignment="0" applyProtection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9" fontId="96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166" fontId="80" fillId="0" borderId="0" applyFont="0" applyFill="0" applyBorder="0" applyAlignment="0" applyProtection="0"/>
    <xf numFmtId="179" fontId="80" fillId="0" borderId="0" applyFont="0" applyFill="0" applyBorder="0" applyAlignment="0" applyProtection="0"/>
    <xf numFmtId="180" fontId="80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45" fillId="0" borderId="0">
      <alignment vertical="top" wrapText="1"/>
    </xf>
    <xf numFmtId="0" fontId="45" fillId="0" borderId="0">
      <alignment vertical="top" wrapText="1"/>
    </xf>
    <xf numFmtId="0" fontId="96" fillId="0" borderId="0"/>
    <xf numFmtId="0" fontId="96" fillId="0" borderId="0"/>
    <xf numFmtId="0" fontId="45" fillId="0" borderId="0">
      <alignment vertical="top" wrapText="1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2" applyNumberFormat="0" applyFill="0" applyProtection="0">
      <alignment horizontal="right"/>
    </xf>
    <xf numFmtId="0" fontId="96" fillId="0" borderId="2" applyNumberFormat="0" applyFill="0" applyProtection="0">
      <alignment horizontal="righ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" fillId="59" borderId="2" applyNumberFormat="0" applyProtection="0">
      <alignment horizontal="righ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3" fillId="59" borderId="0" applyNumberFormat="0" applyBorder="0" applyProtection="0">
      <alignment horizontal="lef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" fillId="59" borderId="2" applyNumberFormat="0" applyProtection="0">
      <alignment horizontal="lef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2" applyNumberFormat="0" applyFill="0" applyProtection="0">
      <alignment horizontal="right"/>
    </xf>
    <xf numFmtId="0" fontId="96" fillId="0" borderId="2" applyNumberFormat="0" applyFill="0" applyProtection="0">
      <alignment horizontal="righ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1" fillId="50" borderId="0" applyNumberFormat="0" applyBorder="0" applyProtection="0">
      <alignment horizontal="left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181" fontId="82" fillId="60" borderId="30">
      <alignment vertical="center"/>
    </xf>
    <xf numFmtId="0" fontId="96" fillId="0" borderId="0"/>
    <xf numFmtId="0" fontId="96" fillId="0" borderId="0"/>
    <xf numFmtId="165" fontId="83" fillId="60" borderId="30">
      <alignment vertical="center"/>
    </xf>
    <xf numFmtId="0" fontId="96" fillId="0" borderId="0"/>
    <xf numFmtId="0" fontId="96" fillId="0" borderId="0"/>
    <xf numFmtId="181" fontId="84" fillId="61" borderId="30">
      <alignment vertical="center"/>
    </xf>
    <xf numFmtId="0" fontId="96" fillId="0" borderId="0"/>
    <xf numFmtId="0" fontId="96" fillId="0" borderId="0"/>
    <xf numFmtId="0" fontId="96" fillId="62" borderId="31" applyBorder="0">
      <alignment horizontal="left" vertical="center"/>
    </xf>
    <xf numFmtId="0" fontId="96" fillId="0" borderId="0"/>
    <xf numFmtId="0" fontId="96" fillId="0" borderId="0"/>
    <xf numFmtId="49" fontId="96" fillId="63" borderId="2">
      <alignment vertical="center" wrapText="1"/>
    </xf>
    <xf numFmtId="0" fontId="96" fillId="0" borderId="0"/>
    <xf numFmtId="0" fontId="96" fillId="0" borderId="0"/>
    <xf numFmtId="0" fontId="96" fillId="64" borderId="32">
      <alignment horizontal="left" vertical="center" wrapText="1"/>
    </xf>
    <xf numFmtId="0" fontId="96" fillId="0" borderId="0"/>
    <xf numFmtId="0" fontId="96" fillId="0" borderId="0"/>
    <xf numFmtId="0" fontId="85" fillId="65" borderId="2">
      <alignment horizontal="left" vertical="center" wrapText="1"/>
    </xf>
    <xf numFmtId="0" fontId="96" fillId="0" borderId="0"/>
    <xf numFmtId="0" fontId="96" fillId="0" borderId="0"/>
    <xf numFmtId="0" fontId="96" fillId="48" borderId="2">
      <alignment horizontal="left" vertical="center" wrapText="1"/>
    </xf>
    <xf numFmtId="0" fontId="96" fillId="0" borderId="0"/>
    <xf numFmtId="0" fontId="96" fillId="0" borderId="0"/>
    <xf numFmtId="0" fontId="96" fillId="66" borderId="2">
      <alignment horizontal="left" vertical="center" wrapText="1"/>
    </xf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8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8" fillId="0" borderId="0" applyNumberFormat="0" applyFill="0" applyBorder="0" applyAlignment="0" applyProtection="0"/>
    <xf numFmtId="0" fontId="96" fillId="0" borderId="0"/>
    <xf numFmtId="0" fontId="96" fillId="0" borderId="0"/>
    <xf numFmtId="0" fontId="86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6" fillId="0" borderId="20" applyNumberFormat="0" applyFill="0" applyAlignment="0" applyProtection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6" fillId="0" borderId="33" applyNumberFormat="0" applyFill="0" applyAlignment="0" applyProtection="0"/>
    <xf numFmtId="0" fontId="46" fillId="0" borderId="20" applyNumberFormat="0" applyFill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6" fillId="0" borderId="20" applyNumberFormat="0" applyFill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46" fillId="0" borderId="20" applyNumberFormat="0" applyFill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182" fontId="80" fillId="0" borderId="0" applyFon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64" fillId="0" borderId="0" applyNumberFormat="0" applyFill="0" applyBorder="0" applyAlignment="0" applyProtection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0" fontId="89" fillId="0" borderId="0" applyNumberFormat="0" applyFill="0" applyBorder="0" applyAlignment="0" applyProtection="0">
      <alignment vertical="center"/>
    </xf>
    <xf numFmtId="0" fontId="96" fillId="0" borderId="0"/>
    <xf numFmtId="0" fontId="96" fillId="0" borderId="0"/>
  </cellStyleXfs>
  <cellXfs count="15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569" applyFont="1"/>
    <xf numFmtId="0" fontId="8" fillId="0" borderId="0" xfId="3569"/>
    <xf numFmtId="0" fontId="9" fillId="0" borderId="0" xfId="3569" applyFont="1" applyFill="1" applyBorder="1" applyAlignment="1">
      <alignment vertical="center"/>
    </xf>
    <xf numFmtId="0" fontId="8" fillId="0" borderId="0" xfId="3569" applyFill="1" applyBorder="1"/>
    <xf numFmtId="183" fontId="8" fillId="0" borderId="0" xfId="3569" applyNumberFormat="1"/>
    <xf numFmtId="0" fontId="9" fillId="2" borderId="3" xfId="3569" applyFont="1" applyFill="1" applyBorder="1" applyAlignment="1">
      <alignment vertical="center"/>
    </xf>
    <xf numFmtId="0" fontId="8" fillId="3" borderId="3" xfId="3569" applyFill="1" applyBorder="1"/>
    <xf numFmtId="0" fontId="10" fillId="4" borderId="0" xfId="0" applyFont="1" applyFill="1"/>
    <xf numFmtId="0" fontId="10" fillId="0" borderId="0" xfId="0" applyFont="1"/>
    <xf numFmtId="0" fontId="10" fillId="0" borderId="0" xfId="5011" applyFont="1"/>
    <xf numFmtId="0" fontId="10" fillId="0" borderId="0" xfId="5011" applyFont="1" applyFill="1"/>
    <xf numFmtId="0" fontId="8" fillId="0" borderId="0" xfId="5202" applyFont="1" applyFill="1" applyAlignment="1"/>
    <xf numFmtId="0" fontId="8" fillId="5" borderId="0" xfId="5202" applyFont="1" applyFill="1" applyAlignment="1"/>
    <xf numFmtId="0" fontId="10" fillId="5" borderId="0" xfId="5011" applyFont="1" applyFill="1"/>
    <xf numFmtId="0" fontId="11" fillId="6" borderId="0" xfId="3463" applyFont="1" applyFill="1"/>
    <xf numFmtId="0" fontId="8" fillId="0" borderId="0" xfId="0" applyFont="1" applyFill="1" applyAlignment="1"/>
    <xf numFmtId="0" fontId="12" fillId="0" borderId="0" xfId="5011" applyFont="1"/>
    <xf numFmtId="0" fontId="11" fillId="0" borderId="0" xfId="3463" applyFont="1" applyFill="1"/>
    <xf numFmtId="0" fontId="0" fillId="5" borderId="0" xfId="0" applyFill="1"/>
    <xf numFmtId="184" fontId="10" fillId="0" borderId="0" xfId="5011" applyNumberFormat="1" applyFont="1" applyFill="1"/>
    <xf numFmtId="184" fontId="12" fillId="0" borderId="0" xfId="5011" applyNumberFormat="1" applyFont="1" applyFill="1"/>
    <xf numFmtId="0" fontId="13" fillId="0" borderId="0" xfId="5202" applyFont="1" applyFill="1" applyAlignment="1"/>
    <xf numFmtId="0" fontId="14" fillId="0" borderId="0" xfId="5011" applyFont="1" applyFill="1"/>
    <xf numFmtId="184" fontId="14" fillId="0" borderId="0" xfId="5011" applyNumberFormat="1" applyFont="1" applyFill="1"/>
    <xf numFmtId="0" fontId="12" fillId="0" borderId="0" xfId="5011" applyFont="1" applyFill="1"/>
    <xf numFmtId="0" fontId="15" fillId="0" borderId="3" xfId="4386" applyFont="1" applyFill="1" applyBorder="1" applyAlignment="1">
      <alignment vertical="center"/>
    </xf>
    <xf numFmtId="0" fontId="8" fillId="0" borderId="0" xfId="4386"/>
    <xf numFmtId="0" fontId="16" fillId="5" borderId="0" xfId="1"/>
    <xf numFmtId="0" fontId="9" fillId="2" borderId="4" xfId="4386" applyFont="1" applyFill="1" applyBorder="1" applyAlignment="1">
      <alignment vertical="center"/>
    </xf>
    <xf numFmtId="1" fontId="9" fillId="7" borderId="4" xfId="4386" applyNumberFormat="1" applyFont="1" applyFill="1" applyBorder="1" applyAlignment="1">
      <alignment vertical="center"/>
    </xf>
    <xf numFmtId="1" fontId="9" fillId="7" borderId="0" xfId="4386" applyNumberFormat="1" applyFont="1" applyFill="1" applyAlignment="1">
      <alignment vertical="center"/>
    </xf>
    <xf numFmtId="0" fontId="8" fillId="0" borderId="0" xfId="4386" applyFill="1" applyBorder="1"/>
    <xf numFmtId="183" fontId="8" fillId="0" borderId="0" xfId="4386" applyNumberFormat="1" applyFill="1" applyBorder="1"/>
    <xf numFmtId="9" fontId="0" fillId="0" borderId="0" xfId="0" applyNumberFormat="1" applyFill="1" applyBorder="1"/>
    <xf numFmtId="0" fontId="17" fillId="0" borderId="0" xfId="4386" applyFont="1" applyFill="1" applyBorder="1"/>
    <xf numFmtId="0" fontId="8" fillId="0" borderId="0" xfId="4386" applyFont="1" applyFill="1" applyBorder="1"/>
    <xf numFmtId="0" fontId="8" fillId="0" borderId="0" xfId="4386" applyBorder="1"/>
    <xf numFmtId="0" fontId="0" fillId="0" borderId="0" xfId="0" applyBorder="1"/>
    <xf numFmtId="183" fontId="8" fillId="0" borderId="0" xfId="4386" applyNumberFormat="1" applyBorder="1"/>
    <xf numFmtId="2" fontId="8" fillId="0" borderId="0" xfId="4386" applyNumberFormat="1" applyBorder="1"/>
    <xf numFmtId="0" fontId="7" fillId="0" borderId="0" xfId="4386" applyFont="1"/>
    <xf numFmtId="0" fontId="15" fillId="0" borderId="0" xfId="4386" applyFont="1" applyFill="1" applyBorder="1" applyAlignment="1">
      <alignment vertical="center"/>
    </xf>
    <xf numFmtId="0" fontId="12" fillId="0" borderId="0" xfId="0" applyFont="1"/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384" applyNumberFormat="1" applyFont="1" applyFill="1" applyBorder="1" applyAlignment="1">
      <alignment vertical="center"/>
    </xf>
    <xf numFmtId="1" fontId="9" fillId="7" borderId="3" xfId="3545" applyNumberFormat="1" applyFont="1" applyFill="1" applyBorder="1" applyAlignment="1">
      <alignment vertical="center"/>
    </xf>
    <xf numFmtId="0" fontId="21" fillId="10" borderId="4" xfId="2" applyFont="1" applyBorder="1" applyAlignment="1">
      <alignment horizontal="left" wrapText="1"/>
    </xf>
    <xf numFmtId="0" fontId="21" fillId="10" borderId="5" xfId="2" applyFont="1" applyBorder="1" applyAlignment="1">
      <alignment horizontal="center" wrapText="1"/>
    </xf>
    <xf numFmtId="0" fontId="21" fillId="0" borderId="5" xfId="2" applyFont="1" applyFill="1" applyBorder="1" applyAlignment="1">
      <alignment horizontal="center" wrapText="1"/>
    </xf>
    <xf numFmtId="0" fontId="0" fillId="0" borderId="5" xfId="0" applyBorder="1"/>
    <xf numFmtId="0" fontId="21" fillId="10" borderId="5" xfId="2" applyFont="1" applyBorder="1" applyAlignment="1">
      <alignment horizontal="left" wrapText="1"/>
    </xf>
    <xf numFmtId="0" fontId="21" fillId="10" borderId="3" xfId="2" applyFont="1" applyBorder="1" applyAlignment="1">
      <alignment horizontal="left" wrapText="1"/>
    </xf>
    <xf numFmtId="0" fontId="21" fillId="10" borderId="6" xfId="2" applyFont="1" applyBorder="1" applyAlignment="1">
      <alignment horizontal="center" wrapText="1"/>
    </xf>
    <xf numFmtId="0" fontId="21" fillId="0" borderId="7" xfId="2" applyFont="1" applyFill="1" applyBorder="1" applyAlignment="1">
      <alignment horizontal="center" wrapText="1"/>
    </xf>
    <xf numFmtId="0" fontId="0" fillId="0" borderId="7" xfId="0" applyBorder="1"/>
    <xf numFmtId="0" fontId="21" fillId="10" borderId="6" xfId="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156" applyFont="1" applyFill="1" applyBorder="1" applyAlignment="1">
      <alignment vertical="center"/>
    </xf>
    <xf numFmtId="1" fontId="9" fillId="0" borderId="0" xfId="4384" applyNumberFormat="1" applyFont="1" applyFill="1" applyBorder="1" applyAlignment="1">
      <alignment vertical="center"/>
    </xf>
    <xf numFmtId="1" fontId="9" fillId="0" borderId="0" xfId="3545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96" fillId="0" borderId="0" xfId="3516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8" fillId="0" borderId="0" xfId="4384"/>
    <xf numFmtId="0" fontId="20" fillId="0" borderId="0" xfId="4567" applyFont="1" applyAlignment="1">
      <alignment horizontal="left"/>
    </xf>
    <xf numFmtId="0" fontId="9" fillId="2" borderId="3" xfId="4384" applyFont="1" applyFill="1" applyBorder="1" applyAlignment="1">
      <alignment vertical="center"/>
    </xf>
    <xf numFmtId="0" fontId="8" fillId="0" borderId="0" xfId="3545"/>
    <xf numFmtId="0" fontId="25" fillId="0" borderId="0" xfId="3545" applyFont="1"/>
    <xf numFmtId="0" fontId="8" fillId="0" borderId="0" xfId="3545" applyFont="1"/>
    <xf numFmtId="0" fontId="0" fillId="13" borderId="0" xfId="0" applyFill="1"/>
    <xf numFmtId="183" fontId="8" fillId="0" borderId="0" xfId="4384" applyNumberFormat="1"/>
    <xf numFmtId="2" fontId="26" fillId="14" borderId="0" xfId="4384" applyNumberFormat="1" applyFont="1" applyFill="1"/>
    <xf numFmtId="0" fontId="8" fillId="0" borderId="0" xfId="3545" applyFill="1"/>
    <xf numFmtId="0" fontId="0" fillId="15" borderId="0" xfId="0" applyFill="1"/>
    <xf numFmtId="0" fontId="8" fillId="16" borderId="0" xfId="3545" applyFill="1"/>
    <xf numFmtId="0" fontId="0" fillId="16" borderId="0" xfId="0" applyFill="1"/>
    <xf numFmtId="0" fontId="8" fillId="0" borderId="0" xfId="3545" applyFont="1" applyFill="1"/>
    <xf numFmtId="185" fontId="16" fillId="5" borderId="0" xfId="1" applyNumberFormat="1"/>
    <xf numFmtId="185" fontId="8" fillId="0" borderId="0" xfId="3545" applyNumberFormat="1"/>
    <xf numFmtId="0" fontId="9" fillId="2" borderId="6" xfId="3545" applyFont="1" applyFill="1" applyBorder="1" applyAlignment="1">
      <alignment vertical="center"/>
    </xf>
    <xf numFmtId="185" fontId="8" fillId="0" borderId="0" xfId="3545" applyNumberFormat="1" applyFill="1" applyBorder="1"/>
    <xf numFmtId="0" fontId="8" fillId="0" borderId="0" xfId="3545" applyFill="1" applyBorder="1"/>
    <xf numFmtId="185" fontId="17" fillId="0" borderId="0" xfId="3545" applyNumberFormat="1" applyFont="1" applyFill="1" applyBorder="1"/>
    <xf numFmtId="0" fontId="17" fillId="0" borderId="0" xfId="3545" applyFont="1" applyFill="1" applyBorder="1" applyAlignment="1">
      <alignment horizontal="center" vertical="center" textRotation="90"/>
    </xf>
    <xf numFmtId="183" fontId="8" fillId="0" borderId="0" xfId="3545" applyNumberFormat="1"/>
    <xf numFmtId="0" fontId="8" fillId="0" borderId="0" xfId="5202" applyFont="1" applyFill="1" applyBorder="1" applyAlignment="1"/>
    <xf numFmtId="0" fontId="17" fillId="0" borderId="0" xfId="3545" applyFont="1" applyAlignment="1">
      <alignment vertical="center" textRotation="90"/>
    </xf>
    <xf numFmtId="0" fontId="17" fillId="0" borderId="0" xfId="3545" applyFont="1" applyAlignment="1">
      <alignment horizontal="center" vertical="center" textRotation="90"/>
    </xf>
    <xf numFmtId="0" fontId="17" fillId="0" borderId="7" xfId="3545" applyFont="1" applyBorder="1" applyAlignment="1">
      <alignment vertical="center" textRotation="90"/>
    </xf>
    <xf numFmtId="0" fontId="9" fillId="2" borderId="3" xfId="3545" applyFont="1" applyFill="1" applyBorder="1" applyAlignment="1">
      <alignment vertical="center"/>
    </xf>
    <xf numFmtId="185" fontId="8" fillId="0" borderId="6" xfId="3545" applyNumberFormat="1" applyBorder="1"/>
    <xf numFmtId="185" fontId="8" fillId="0" borderId="0" xfId="3545" applyNumberFormat="1" applyFont="1"/>
    <xf numFmtId="185" fontId="17" fillId="0" borderId="0" xfId="3545" applyNumberFormat="1" applyFont="1"/>
    <xf numFmtId="0" fontId="17" fillId="0" borderId="0" xfId="3545" applyFont="1"/>
    <xf numFmtId="185" fontId="8" fillId="0" borderId="0" xfId="3545" applyNumberFormat="1" applyFont="1" applyFill="1"/>
    <xf numFmtId="0" fontId="8" fillId="0" borderId="6" xfId="3545" applyBorder="1"/>
    <xf numFmtId="0" fontId="0" fillId="0" borderId="34" xfId="0" applyBorder="1"/>
    <xf numFmtId="0" fontId="0" fillId="0" borderId="34" xfId="0" applyBorder="1" applyAlignment="1">
      <alignment horizontal="center"/>
    </xf>
    <xf numFmtId="0" fontId="17" fillId="0" borderId="4" xfId="3545" applyFont="1" applyBorder="1" applyAlignment="1">
      <alignment horizontal="center" vertical="center" textRotation="90"/>
    </xf>
    <xf numFmtId="0" fontId="17" fillId="0" borderId="0" xfId="3545" applyFont="1" applyAlignment="1">
      <alignment horizontal="center" vertical="center" textRotation="90"/>
    </xf>
    <xf numFmtId="0" fontId="17" fillId="0" borderId="7" xfId="3545" applyFont="1" applyBorder="1" applyAlignment="1">
      <alignment horizontal="center" vertical="center" textRotation="90"/>
    </xf>
    <xf numFmtId="0" fontId="0" fillId="1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6" borderId="0" xfId="0" applyFill="1" applyAlignment="1">
      <alignment horizontal="center"/>
    </xf>
    <xf numFmtId="0" fontId="0" fillId="0" borderId="34" xfId="0" applyBorder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</cellXfs>
  <cellStyles count="8610">
    <cellStyle name="???????" xfId="3" xr:uid="{00000000-0005-0000-0000-000031000000}"/>
    <cellStyle name="20% - Accent1 10" xfId="4" xr:uid="{00000000-0005-0000-0000-000032000000}"/>
    <cellStyle name="20% - Accent1 11" xfId="5" xr:uid="{00000000-0005-0000-0000-000033000000}"/>
    <cellStyle name="20% - Accent1 12" xfId="6" xr:uid="{00000000-0005-0000-0000-000034000000}"/>
    <cellStyle name="20% - Accent1 13" xfId="7" xr:uid="{00000000-0005-0000-0000-000035000000}"/>
    <cellStyle name="20% - Accent1 14" xfId="8" xr:uid="{00000000-0005-0000-0000-000036000000}"/>
    <cellStyle name="20% - Accent1 15" xfId="9" xr:uid="{00000000-0005-0000-0000-000037000000}"/>
    <cellStyle name="20% - Accent1 16" xfId="10" xr:uid="{00000000-0005-0000-0000-000038000000}"/>
    <cellStyle name="20% - Accent1 17" xfId="11" xr:uid="{00000000-0005-0000-0000-000039000000}"/>
    <cellStyle name="20% - Accent1 18" xfId="12" xr:uid="{00000000-0005-0000-0000-00003A000000}"/>
    <cellStyle name="20% - Accent1 19" xfId="13" xr:uid="{00000000-0005-0000-0000-00003B000000}"/>
    <cellStyle name="20% - Accent1 2" xfId="14" xr:uid="{00000000-0005-0000-0000-00003C000000}"/>
    <cellStyle name="20% - Accent1 2 10" xfId="15" xr:uid="{00000000-0005-0000-0000-00003D000000}"/>
    <cellStyle name="20% - Accent1 2 11" xfId="16" xr:uid="{00000000-0005-0000-0000-00003E000000}"/>
    <cellStyle name="20% - Accent1 2 12" xfId="17" xr:uid="{00000000-0005-0000-0000-00003F000000}"/>
    <cellStyle name="20% - Accent1 2 13" xfId="18" xr:uid="{00000000-0005-0000-0000-000040000000}"/>
    <cellStyle name="20% - Accent1 2 14" xfId="19" xr:uid="{00000000-0005-0000-0000-000041000000}"/>
    <cellStyle name="20% - Accent1 2 15" xfId="20" xr:uid="{00000000-0005-0000-0000-000042000000}"/>
    <cellStyle name="20% - Accent1 2 2" xfId="21" xr:uid="{00000000-0005-0000-0000-000043000000}"/>
    <cellStyle name="20% - Accent1 2 3" xfId="22" xr:uid="{00000000-0005-0000-0000-000044000000}"/>
    <cellStyle name="20% - Accent1 2 4" xfId="23" xr:uid="{00000000-0005-0000-0000-000045000000}"/>
    <cellStyle name="20% - Accent1 2 5" xfId="24" xr:uid="{00000000-0005-0000-0000-000046000000}"/>
    <cellStyle name="20% - Accent1 2 6" xfId="25" xr:uid="{00000000-0005-0000-0000-000047000000}"/>
    <cellStyle name="20% - Accent1 2 7" xfId="26" xr:uid="{00000000-0005-0000-0000-000048000000}"/>
    <cellStyle name="20% - Accent1 2 8" xfId="27" xr:uid="{00000000-0005-0000-0000-000049000000}"/>
    <cellStyle name="20% - Accent1 2 9" xfId="28" xr:uid="{00000000-0005-0000-0000-00004A000000}"/>
    <cellStyle name="20% - Accent1 20" xfId="29" xr:uid="{00000000-0005-0000-0000-00004B000000}"/>
    <cellStyle name="20% - Accent1 21" xfId="30" xr:uid="{00000000-0005-0000-0000-00004C000000}"/>
    <cellStyle name="20% - Accent1 22" xfId="31" xr:uid="{00000000-0005-0000-0000-00004D000000}"/>
    <cellStyle name="20% - Accent1 23" xfId="32" xr:uid="{00000000-0005-0000-0000-00004E000000}"/>
    <cellStyle name="20% - Accent1 24" xfId="33" xr:uid="{00000000-0005-0000-0000-00004F000000}"/>
    <cellStyle name="20% - Accent1 25" xfId="34" xr:uid="{00000000-0005-0000-0000-000050000000}"/>
    <cellStyle name="20% - Accent1 26" xfId="35" xr:uid="{00000000-0005-0000-0000-000051000000}"/>
    <cellStyle name="20% - Accent1 27" xfId="36" xr:uid="{00000000-0005-0000-0000-000052000000}"/>
    <cellStyle name="20% - Accent1 28" xfId="37" xr:uid="{00000000-0005-0000-0000-000053000000}"/>
    <cellStyle name="20% - Accent1 29" xfId="38" xr:uid="{00000000-0005-0000-0000-000054000000}"/>
    <cellStyle name="20% - Accent1 3" xfId="39" xr:uid="{00000000-0005-0000-0000-000055000000}"/>
    <cellStyle name="20% - Accent1 3 2" xfId="40" xr:uid="{00000000-0005-0000-0000-000056000000}"/>
    <cellStyle name="20% - Accent1 3 3" xfId="41" xr:uid="{00000000-0005-0000-0000-000057000000}"/>
    <cellStyle name="20% - Accent1 3 4" xfId="42" xr:uid="{00000000-0005-0000-0000-000058000000}"/>
    <cellStyle name="20% - Accent1 30" xfId="43" xr:uid="{00000000-0005-0000-0000-000059000000}"/>
    <cellStyle name="20% - Accent1 31" xfId="44" xr:uid="{00000000-0005-0000-0000-00005A000000}"/>
    <cellStyle name="20% - Accent1 32" xfId="45" xr:uid="{00000000-0005-0000-0000-00005B000000}"/>
    <cellStyle name="20% - Accent1 33" xfId="46" xr:uid="{00000000-0005-0000-0000-00005C000000}"/>
    <cellStyle name="20% - Accent1 34" xfId="47" xr:uid="{00000000-0005-0000-0000-00005D000000}"/>
    <cellStyle name="20% - Accent1 35" xfId="48" xr:uid="{00000000-0005-0000-0000-00005E000000}"/>
    <cellStyle name="20% - Accent1 36" xfId="49" xr:uid="{00000000-0005-0000-0000-00005F000000}"/>
    <cellStyle name="20% - Accent1 37" xfId="50" xr:uid="{00000000-0005-0000-0000-000060000000}"/>
    <cellStyle name="20% - Accent1 38" xfId="51" xr:uid="{00000000-0005-0000-0000-000061000000}"/>
    <cellStyle name="20% - Accent1 39" xfId="52" xr:uid="{00000000-0005-0000-0000-000062000000}"/>
    <cellStyle name="20% - Accent1 4" xfId="53" xr:uid="{00000000-0005-0000-0000-000063000000}"/>
    <cellStyle name="20% - Accent1 4 2" xfId="54" xr:uid="{00000000-0005-0000-0000-000064000000}"/>
    <cellStyle name="20% - Accent1 4 2 2" xfId="55" xr:uid="{00000000-0005-0000-0000-000065000000}"/>
    <cellStyle name="20% - Accent1 4 3" xfId="56" xr:uid="{00000000-0005-0000-0000-000066000000}"/>
    <cellStyle name="20% - Accent1 40" xfId="57" xr:uid="{00000000-0005-0000-0000-000067000000}"/>
    <cellStyle name="20% - Accent1 41" xfId="58" xr:uid="{00000000-0005-0000-0000-000068000000}"/>
    <cellStyle name="20% - Accent1 42" xfId="59" xr:uid="{00000000-0005-0000-0000-000069000000}"/>
    <cellStyle name="20% - Accent1 43" xfId="60" xr:uid="{00000000-0005-0000-0000-00006A000000}"/>
    <cellStyle name="20% - Accent1 44" xfId="61" xr:uid="{00000000-0005-0000-0000-00006B000000}"/>
    <cellStyle name="20% - Accent1 45" xfId="62" xr:uid="{00000000-0005-0000-0000-00006C000000}"/>
    <cellStyle name="20% - Accent1 5" xfId="63" xr:uid="{00000000-0005-0000-0000-00006D000000}"/>
    <cellStyle name="20% - Accent1 5 2" xfId="64" xr:uid="{00000000-0005-0000-0000-00006E000000}"/>
    <cellStyle name="20% - Accent1 5 2 2" xfId="65" xr:uid="{00000000-0005-0000-0000-00006F000000}"/>
    <cellStyle name="20% - Accent1 5 3" xfId="66" xr:uid="{00000000-0005-0000-0000-000070000000}"/>
    <cellStyle name="20% - Accent1 6" xfId="67" xr:uid="{00000000-0005-0000-0000-000071000000}"/>
    <cellStyle name="20% - Accent1 6 2" xfId="68" xr:uid="{00000000-0005-0000-0000-000072000000}"/>
    <cellStyle name="20% - Accent1 6 3" xfId="69" xr:uid="{00000000-0005-0000-0000-000073000000}"/>
    <cellStyle name="20% - Accent1 7" xfId="70" xr:uid="{00000000-0005-0000-0000-000074000000}"/>
    <cellStyle name="20% - Accent1 7 2" xfId="71" xr:uid="{00000000-0005-0000-0000-000075000000}"/>
    <cellStyle name="20% - Accent1 7 3" xfId="72" xr:uid="{00000000-0005-0000-0000-000076000000}"/>
    <cellStyle name="20% - Accent1 8" xfId="73" xr:uid="{00000000-0005-0000-0000-000077000000}"/>
    <cellStyle name="20% - Accent1 8 2" xfId="74" xr:uid="{00000000-0005-0000-0000-000078000000}"/>
    <cellStyle name="20% - Accent1 8 3" xfId="75" xr:uid="{00000000-0005-0000-0000-000079000000}"/>
    <cellStyle name="20% - Accent1 9" xfId="76" xr:uid="{00000000-0005-0000-0000-00007A000000}"/>
    <cellStyle name="20% - Accent2 10" xfId="77" xr:uid="{00000000-0005-0000-0000-00007B000000}"/>
    <cellStyle name="20% - Accent2 11" xfId="78" xr:uid="{00000000-0005-0000-0000-00007C000000}"/>
    <cellStyle name="20% - Accent2 12" xfId="79" xr:uid="{00000000-0005-0000-0000-00007D000000}"/>
    <cellStyle name="20% - Accent2 13" xfId="80" xr:uid="{00000000-0005-0000-0000-00007E000000}"/>
    <cellStyle name="20% - Accent2 14" xfId="81" xr:uid="{00000000-0005-0000-0000-00007F000000}"/>
    <cellStyle name="20% - Accent2 15" xfId="82" xr:uid="{00000000-0005-0000-0000-000080000000}"/>
    <cellStyle name="20% - Accent2 16" xfId="83" xr:uid="{00000000-0005-0000-0000-000081000000}"/>
    <cellStyle name="20% - Accent2 17" xfId="84" xr:uid="{00000000-0005-0000-0000-000082000000}"/>
    <cellStyle name="20% - Accent2 18" xfId="85" xr:uid="{00000000-0005-0000-0000-000083000000}"/>
    <cellStyle name="20% - Accent2 19" xfId="86" xr:uid="{00000000-0005-0000-0000-000084000000}"/>
    <cellStyle name="20% - Accent2 2" xfId="87" xr:uid="{00000000-0005-0000-0000-000085000000}"/>
    <cellStyle name="20% - Accent2 2 10" xfId="88" xr:uid="{00000000-0005-0000-0000-000086000000}"/>
    <cellStyle name="20% - Accent2 2 11" xfId="89" xr:uid="{00000000-0005-0000-0000-000087000000}"/>
    <cellStyle name="20% - Accent2 2 12" xfId="90" xr:uid="{00000000-0005-0000-0000-000088000000}"/>
    <cellStyle name="20% - Accent2 2 13" xfId="91" xr:uid="{00000000-0005-0000-0000-000089000000}"/>
    <cellStyle name="20% - Accent2 2 14" xfId="92" xr:uid="{00000000-0005-0000-0000-00008A000000}"/>
    <cellStyle name="20% - Accent2 2 15" xfId="93" xr:uid="{00000000-0005-0000-0000-00008B000000}"/>
    <cellStyle name="20% - Accent2 2 2" xfId="94" xr:uid="{00000000-0005-0000-0000-00008C000000}"/>
    <cellStyle name="20% - Accent2 2 3" xfId="95" xr:uid="{00000000-0005-0000-0000-00008D000000}"/>
    <cellStyle name="20% - Accent2 2 4" xfId="96" xr:uid="{00000000-0005-0000-0000-00008E000000}"/>
    <cellStyle name="20% - Accent2 2 5" xfId="97" xr:uid="{00000000-0005-0000-0000-00008F000000}"/>
    <cellStyle name="20% - Accent2 2 6" xfId="98" xr:uid="{00000000-0005-0000-0000-000090000000}"/>
    <cellStyle name="20% - Accent2 2 7" xfId="99" xr:uid="{00000000-0005-0000-0000-000091000000}"/>
    <cellStyle name="20% - Accent2 2 8" xfId="100" xr:uid="{00000000-0005-0000-0000-000092000000}"/>
    <cellStyle name="20% - Accent2 2 9" xfId="101" xr:uid="{00000000-0005-0000-0000-000093000000}"/>
    <cellStyle name="20% - Accent2 20" xfId="102" xr:uid="{00000000-0005-0000-0000-000094000000}"/>
    <cellStyle name="20% - Accent2 21" xfId="103" xr:uid="{00000000-0005-0000-0000-000095000000}"/>
    <cellStyle name="20% - Accent2 22" xfId="104" xr:uid="{00000000-0005-0000-0000-000096000000}"/>
    <cellStyle name="20% - Accent2 23" xfId="105" xr:uid="{00000000-0005-0000-0000-000097000000}"/>
    <cellStyle name="20% - Accent2 24" xfId="106" xr:uid="{00000000-0005-0000-0000-000098000000}"/>
    <cellStyle name="20% - Accent2 25" xfId="107" xr:uid="{00000000-0005-0000-0000-000099000000}"/>
    <cellStyle name="20% - Accent2 26" xfId="108" xr:uid="{00000000-0005-0000-0000-00009A000000}"/>
    <cellStyle name="20% - Accent2 27" xfId="109" xr:uid="{00000000-0005-0000-0000-00009B000000}"/>
    <cellStyle name="20% - Accent2 28" xfId="110" xr:uid="{00000000-0005-0000-0000-00009C000000}"/>
    <cellStyle name="20% - Accent2 29" xfId="111" xr:uid="{00000000-0005-0000-0000-00009D000000}"/>
    <cellStyle name="20% - Accent2 3" xfId="112" xr:uid="{00000000-0005-0000-0000-00009E000000}"/>
    <cellStyle name="20% - Accent2 3 2" xfId="113" xr:uid="{00000000-0005-0000-0000-00009F000000}"/>
    <cellStyle name="20% - Accent2 3 3" xfId="114" xr:uid="{00000000-0005-0000-0000-0000A0000000}"/>
    <cellStyle name="20% - Accent2 3 4" xfId="115" xr:uid="{00000000-0005-0000-0000-0000A1000000}"/>
    <cellStyle name="20% - Accent2 30" xfId="116" xr:uid="{00000000-0005-0000-0000-0000A2000000}"/>
    <cellStyle name="20% - Accent2 31" xfId="117" xr:uid="{00000000-0005-0000-0000-0000A3000000}"/>
    <cellStyle name="20% - Accent2 32" xfId="118" xr:uid="{00000000-0005-0000-0000-0000A4000000}"/>
    <cellStyle name="20% - Accent2 33" xfId="119" xr:uid="{00000000-0005-0000-0000-0000A5000000}"/>
    <cellStyle name="20% - Accent2 34" xfId="120" xr:uid="{00000000-0005-0000-0000-0000A6000000}"/>
    <cellStyle name="20% - Accent2 35" xfId="121" xr:uid="{00000000-0005-0000-0000-0000A7000000}"/>
    <cellStyle name="20% - Accent2 36" xfId="122" xr:uid="{00000000-0005-0000-0000-0000A8000000}"/>
    <cellStyle name="20% - Accent2 37" xfId="123" xr:uid="{00000000-0005-0000-0000-0000A9000000}"/>
    <cellStyle name="20% - Accent2 38" xfId="124" xr:uid="{00000000-0005-0000-0000-0000AA000000}"/>
    <cellStyle name="20% - Accent2 39" xfId="125" xr:uid="{00000000-0005-0000-0000-0000AB000000}"/>
    <cellStyle name="20% - Accent2 4" xfId="126" xr:uid="{00000000-0005-0000-0000-0000AC000000}"/>
    <cellStyle name="20% - Accent2 4 2" xfId="127" xr:uid="{00000000-0005-0000-0000-0000AD000000}"/>
    <cellStyle name="20% - Accent2 4 2 2" xfId="128" xr:uid="{00000000-0005-0000-0000-0000AE000000}"/>
    <cellStyle name="20% - Accent2 4 3" xfId="129" xr:uid="{00000000-0005-0000-0000-0000AF000000}"/>
    <cellStyle name="20% - Accent2 40" xfId="130" xr:uid="{00000000-0005-0000-0000-0000B0000000}"/>
    <cellStyle name="20% - Accent2 41" xfId="131" xr:uid="{00000000-0005-0000-0000-0000B1000000}"/>
    <cellStyle name="20% - Accent2 42" xfId="132" xr:uid="{00000000-0005-0000-0000-0000B2000000}"/>
    <cellStyle name="20% - Accent2 43" xfId="133" xr:uid="{00000000-0005-0000-0000-0000B3000000}"/>
    <cellStyle name="20% - Accent2 44" xfId="134" xr:uid="{00000000-0005-0000-0000-0000B4000000}"/>
    <cellStyle name="20% - Accent2 45" xfId="135" xr:uid="{00000000-0005-0000-0000-0000B5000000}"/>
    <cellStyle name="20% - Accent2 5" xfId="136" xr:uid="{00000000-0005-0000-0000-0000B6000000}"/>
    <cellStyle name="20% - Accent2 5 2" xfId="137" xr:uid="{00000000-0005-0000-0000-0000B7000000}"/>
    <cellStyle name="20% - Accent2 5 2 2" xfId="138" xr:uid="{00000000-0005-0000-0000-0000B8000000}"/>
    <cellStyle name="20% - Accent2 5 3" xfId="139" xr:uid="{00000000-0005-0000-0000-0000B9000000}"/>
    <cellStyle name="20% - Accent2 6" xfId="140" xr:uid="{00000000-0005-0000-0000-0000BA000000}"/>
    <cellStyle name="20% - Accent2 6 2" xfId="141" xr:uid="{00000000-0005-0000-0000-0000BB000000}"/>
    <cellStyle name="20% - Accent2 6 3" xfId="142" xr:uid="{00000000-0005-0000-0000-0000BC000000}"/>
    <cellStyle name="20% - Accent2 7" xfId="143" xr:uid="{00000000-0005-0000-0000-0000BD000000}"/>
    <cellStyle name="20% - Accent2 7 2" xfId="144" xr:uid="{00000000-0005-0000-0000-0000BE000000}"/>
    <cellStyle name="20% - Accent2 7 3" xfId="145" xr:uid="{00000000-0005-0000-0000-0000BF000000}"/>
    <cellStyle name="20% - Accent2 8" xfId="146" xr:uid="{00000000-0005-0000-0000-0000C0000000}"/>
    <cellStyle name="20% - Accent2 8 2" xfId="147" xr:uid="{00000000-0005-0000-0000-0000C1000000}"/>
    <cellStyle name="20% - Accent2 8 3" xfId="148" xr:uid="{00000000-0005-0000-0000-0000C2000000}"/>
    <cellStyle name="20% - Accent2 9" xfId="149" xr:uid="{00000000-0005-0000-0000-0000C3000000}"/>
    <cellStyle name="20% - Accent3 10" xfId="150" xr:uid="{00000000-0005-0000-0000-0000C4000000}"/>
    <cellStyle name="20% - Accent3 11" xfId="151" xr:uid="{00000000-0005-0000-0000-0000C5000000}"/>
    <cellStyle name="20% - Accent3 12" xfId="152" xr:uid="{00000000-0005-0000-0000-0000C6000000}"/>
    <cellStyle name="20% - Accent3 13" xfId="153" xr:uid="{00000000-0005-0000-0000-0000C7000000}"/>
    <cellStyle name="20% - Accent3 14" xfId="154" xr:uid="{00000000-0005-0000-0000-0000C8000000}"/>
    <cellStyle name="20% - Accent3 15" xfId="155" xr:uid="{00000000-0005-0000-0000-0000C9000000}"/>
    <cellStyle name="20% - Accent3 16" xfId="156" xr:uid="{00000000-0005-0000-0000-0000CA000000}"/>
    <cellStyle name="20% - Accent3 17" xfId="157" xr:uid="{00000000-0005-0000-0000-0000CB000000}"/>
    <cellStyle name="20% - Accent3 18" xfId="158" xr:uid="{00000000-0005-0000-0000-0000CC000000}"/>
    <cellStyle name="20% - Accent3 19" xfId="159" xr:uid="{00000000-0005-0000-0000-0000CD000000}"/>
    <cellStyle name="20% - Accent3 2" xfId="160" xr:uid="{00000000-0005-0000-0000-0000CE000000}"/>
    <cellStyle name="20% - Accent3 2 10" xfId="161" xr:uid="{00000000-0005-0000-0000-0000CF000000}"/>
    <cellStyle name="20% - Accent3 2 11" xfId="162" xr:uid="{00000000-0005-0000-0000-0000D0000000}"/>
    <cellStyle name="20% - Accent3 2 12" xfId="163" xr:uid="{00000000-0005-0000-0000-0000D1000000}"/>
    <cellStyle name="20% - Accent3 2 13" xfId="164" xr:uid="{00000000-0005-0000-0000-0000D2000000}"/>
    <cellStyle name="20% - Accent3 2 14" xfId="165" xr:uid="{00000000-0005-0000-0000-0000D3000000}"/>
    <cellStyle name="20% - Accent3 2 15" xfId="166" xr:uid="{00000000-0005-0000-0000-0000D4000000}"/>
    <cellStyle name="20% - Accent3 2 2" xfId="167" xr:uid="{00000000-0005-0000-0000-0000D5000000}"/>
    <cellStyle name="20% - Accent3 2 3" xfId="168" xr:uid="{00000000-0005-0000-0000-0000D6000000}"/>
    <cellStyle name="20% - Accent3 2 4" xfId="169" xr:uid="{00000000-0005-0000-0000-0000D7000000}"/>
    <cellStyle name="20% - Accent3 2 5" xfId="170" xr:uid="{00000000-0005-0000-0000-0000D8000000}"/>
    <cellStyle name="20% - Accent3 2 6" xfId="171" xr:uid="{00000000-0005-0000-0000-0000D9000000}"/>
    <cellStyle name="20% - Accent3 2 7" xfId="172" xr:uid="{00000000-0005-0000-0000-0000DA000000}"/>
    <cellStyle name="20% - Accent3 2 8" xfId="173" xr:uid="{00000000-0005-0000-0000-0000DB000000}"/>
    <cellStyle name="20% - Accent3 2 9" xfId="174" xr:uid="{00000000-0005-0000-0000-0000DC000000}"/>
    <cellStyle name="20% - Accent3 20" xfId="175" xr:uid="{00000000-0005-0000-0000-0000DD000000}"/>
    <cellStyle name="20% - Accent3 21" xfId="176" xr:uid="{00000000-0005-0000-0000-0000DE000000}"/>
    <cellStyle name="20% - Accent3 22" xfId="177" xr:uid="{00000000-0005-0000-0000-0000DF000000}"/>
    <cellStyle name="20% - Accent3 23" xfId="178" xr:uid="{00000000-0005-0000-0000-0000E0000000}"/>
    <cellStyle name="20% - Accent3 24" xfId="179" xr:uid="{00000000-0005-0000-0000-0000E1000000}"/>
    <cellStyle name="20% - Accent3 25" xfId="180" xr:uid="{00000000-0005-0000-0000-0000E2000000}"/>
    <cellStyle name="20% - Accent3 26" xfId="181" xr:uid="{00000000-0005-0000-0000-0000E3000000}"/>
    <cellStyle name="20% - Accent3 27" xfId="182" xr:uid="{00000000-0005-0000-0000-0000E4000000}"/>
    <cellStyle name="20% - Accent3 28" xfId="183" xr:uid="{00000000-0005-0000-0000-0000E5000000}"/>
    <cellStyle name="20% - Accent3 29" xfId="184" xr:uid="{00000000-0005-0000-0000-0000E6000000}"/>
    <cellStyle name="20% - Accent3 3" xfId="185" xr:uid="{00000000-0005-0000-0000-0000E7000000}"/>
    <cellStyle name="20% - Accent3 3 2" xfId="186" xr:uid="{00000000-0005-0000-0000-0000E8000000}"/>
    <cellStyle name="20% - Accent3 3 3" xfId="187" xr:uid="{00000000-0005-0000-0000-0000E9000000}"/>
    <cellStyle name="20% - Accent3 3 4" xfId="188" xr:uid="{00000000-0005-0000-0000-0000EA000000}"/>
    <cellStyle name="20% - Accent3 30" xfId="189" xr:uid="{00000000-0005-0000-0000-0000EB000000}"/>
    <cellStyle name="20% - Accent3 31" xfId="190" xr:uid="{00000000-0005-0000-0000-0000EC000000}"/>
    <cellStyle name="20% - Accent3 32" xfId="191" xr:uid="{00000000-0005-0000-0000-0000ED000000}"/>
    <cellStyle name="20% - Accent3 33" xfId="192" xr:uid="{00000000-0005-0000-0000-0000EE000000}"/>
    <cellStyle name="20% - Accent3 34" xfId="193" xr:uid="{00000000-0005-0000-0000-0000EF000000}"/>
    <cellStyle name="20% - Accent3 35" xfId="194" xr:uid="{00000000-0005-0000-0000-0000F0000000}"/>
    <cellStyle name="20% - Accent3 36" xfId="195" xr:uid="{00000000-0005-0000-0000-0000F1000000}"/>
    <cellStyle name="20% - Accent3 37" xfId="196" xr:uid="{00000000-0005-0000-0000-0000F2000000}"/>
    <cellStyle name="20% - Accent3 38" xfId="197" xr:uid="{00000000-0005-0000-0000-0000F3000000}"/>
    <cellStyle name="20% - Accent3 39" xfId="198" xr:uid="{00000000-0005-0000-0000-0000F4000000}"/>
    <cellStyle name="20% - Accent3 4" xfId="199" xr:uid="{00000000-0005-0000-0000-0000F5000000}"/>
    <cellStyle name="20% - Accent3 4 2" xfId="200" xr:uid="{00000000-0005-0000-0000-0000F6000000}"/>
    <cellStyle name="20% - Accent3 4 2 2" xfId="201" xr:uid="{00000000-0005-0000-0000-0000F7000000}"/>
    <cellStyle name="20% - Accent3 4 3" xfId="202" xr:uid="{00000000-0005-0000-0000-0000F8000000}"/>
    <cellStyle name="20% - Accent3 40" xfId="203" xr:uid="{00000000-0005-0000-0000-0000F9000000}"/>
    <cellStyle name="20% - Accent3 41" xfId="204" xr:uid="{00000000-0005-0000-0000-0000FA000000}"/>
    <cellStyle name="20% - Accent3 42" xfId="205" xr:uid="{00000000-0005-0000-0000-0000FB000000}"/>
    <cellStyle name="20% - Accent3 43" xfId="206" xr:uid="{00000000-0005-0000-0000-0000FC000000}"/>
    <cellStyle name="20% - Accent3 44" xfId="207" xr:uid="{00000000-0005-0000-0000-0000FD000000}"/>
    <cellStyle name="20% - Accent3 45" xfId="208" xr:uid="{00000000-0005-0000-0000-0000FE000000}"/>
    <cellStyle name="20% - Accent3 5" xfId="209" xr:uid="{00000000-0005-0000-0000-0000FF000000}"/>
    <cellStyle name="20% - Accent3 5 2" xfId="210" xr:uid="{00000000-0005-0000-0000-000000010000}"/>
    <cellStyle name="20% - Accent3 5 2 2" xfId="211" xr:uid="{00000000-0005-0000-0000-000001010000}"/>
    <cellStyle name="20% - Accent3 5 3" xfId="212" xr:uid="{00000000-0005-0000-0000-000002010000}"/>
    <cellStyle name="20% - Accent3 6" xfId="213" xr:uid="{00000000-0005-0000-0000-000003010000}"/>
    <cellStyle name="20% - Accent3 6 2" xfId="214" xr:uid="{00000000-0005-0000-0000-000004010000}"/>
    <cellStyle name="20% - Accent3 6 3" xfId="215" xr:uid="{00000000-0005-0000-0000-000005010000}"/>
    <cellStyle name="20% - Accent3 7" xfId="216" xr:uid="{00000000-0005-0000-0000-000006010000}"/>
    <cellStyle name="20% - Accent3 7 2" xfId="217" xr:uid="{00000000-0005-0000-0000-000007010000}"/>
    <cellStyle name="20% - Accent3 7 3" xfId="218" xr:uid="{00000000-0005-0000-0000-000008010000}"/>
    <cellStyle name="20% - Accent3 8" xfId="219" xr:uid="{00000000-0005-0000-0000-000009010000}"/>
    <cellStyle name="20% - Accent3 8 2" xfId="220" xr:uid="{00000000-0005-0000-0000-00000A010000}"/>
    <cellStyle name="20% - Accent3 8 3" xfId="221" xr:uid="{00000000-0005-0000-0000-00000B010000}"/>
    <cellStyle name="20% - Accent3 9" xfId="222" xr:uid="{00000000-0005-0000-0000-00000C010000}"/>
    <cellStyle name="20% - Accent4 10" xfId="223" xr:uid="{00000000-0005-0000-0000-00000D010000}"/>
    <cellStyle name="20% - Accent4 11" xfId="224" xr:uid="{00000000-0005-0000-0000-00000E010000}"/>
    <cellStyle name="20% - Accent4 12" xfId="225" xr:uid="{00000000-0005-0000-0000-00000F010000}"/>
    <cellStyle name="20% - Accent4 13" xfId="226" xr:uid="{00000000-0005-0000-0000-000010010000}"/>
    <cellStyle name="20% - Accent4 14" xfId="227" xr:uid="{00000000-0005-0000-0000-000011010000}"/>
    <cellStyle name="20% - Accent4 15" xfId="228" xr:uid="{00000000-0005-0000-0000-000012010000}"/>
    <cellStyle name="20% - Accent4 16" xfId="229" xr:uid="{00000000-0005-0000-0000-000013010000}"/>
    <cellStyle name="20% - Accent4 17" xfId="230" xr:uid="{00000000-0005-0000-0000-000014010000}"/>
    <cellStyle name="20% - Accent4 18" xfId="231" xr:uid="{00000000-0005-0000-0000-000015010000}"/>
    <cellStyle name="20% - Accent4 19" xfId="232" xr:uid="{00000000-0005-0000-0000-000016010000}"/>
    <cellStyle name="20% - Accent4 2" xfId="233" xr:uid="{00000000-0005-0000-0000-000017010000}"/>
    <cellStyle name="20% - Accent4 2 10" xfId="234" xr:uid="{00000000-0005-0000-0000-000018010000}"/>
    <cellStyle name="20% - Accent4 2 11" xfId="235" xr:uid="{00000000-0005-0000-0000-000019010000}"/>
    <cellStyle name="20% - Accent4 2 12" xfId="236" xr:uid="{00000000-0005-0000-0000-00001A010000}"/>
    <cellStyle name="20% - Accent4 2 13" xfId="237" xr:uid="{00000000-0005-0000-0000-00001B010000}"/>
    <cellStyle name="20% - Accent4 2 14" xfId="238" xr:uid="{00000000-0005-0000-0000-00001C010000}"/>
    <cellStyle name="20% - Accent4 2 15" xfId="239" xr:uid="{00000000-0005-0000-0000-00001D010000}"/>
    <cellStyle name="20% - Accent4 2 2" xfId="240" xr:uid="{00000000-0005-0000-0000-00001E010000}"/>
    <cellStyle name="20% - Accent4 2 3" xfId="241" xr:uid="{00000000-0005-0000-0000-00001F010000}"/>
    <cellStyle name="20% - Accent4 2 4" xfId="242" xr:uid="{00000000-0005-0000-0000-000020010000}"/>
    <cellStyle name="20% - Accent4 2 5" xfId="243" xr:uid="{00000000-0005-0000-0000-000021010000}"/>
    <cellStyle name="20% - Accent4 2 6" xfId="244" xr:uid="{00000000-0005-0000-0000-000022010000}"/>
    <cellStyle name="20% - Accent4 2 7" xfId="245" xr:uid="{00000000-0005-0000-0000-000023010000}"/>
    <cellStyle name="20% - Accent4 2 8" xfId="246" xr:uid="{00000000-0005-0000-0000-000024010000}"/>
    <cellStyle name="20% - Accent4 2 9" xfId="247" xr:uid="{00000000-0005-0000-0000-000025010000}"/>
    <cellStyle name="20% - Accent4 20" xfId="248" xr:uid="{00000000-0005-0000-0000-000026010000}"/>
    <cellStyle name="20% - Accent4 21" xfId="249" xr:uid="{00000000-0005-0000-0000-000027010000}"/>
    <cellStyle name="20% - Accent4 22" xfId="250" xr:uid="{00000000-0005-0000-0000-000028010000}"/>
    <cellStyle name="20% - Accent4 23" xfId="251" xr:uid="{00000000-0005-0000-0000-000029010000}"/>
    <cellStyle name="20% - Accent4 24" xfId="252" xr:uid="{00000000-0005-0000-0000-00002A010000}"/>
    <cellStyle name="20% - Accent4 25" xfId="253" xr:uid="{00000000-0005-0000-0000-00002B010000}"/>
    <cellStyle name="20% - Accent4 26" xfId="254" xr:uid="{00000000-0005-0000-0000-00002C010000}"/>
    <cellStyle name="20% - Accent4 27" xfId="255" xr:uid="{00000000-0005-0000-0000-00002D010000}"/>
    <cellStyle name="20% - Accent4 28" xfId="256" xr:uid="{00000000-0005-0000-0000-00002E010000}"/>
    <cellStyle name="20% - Accent4 29" xfId="257" xr:uid="{00000000-0005-0000-0000-00002F010000}"/>
    <cellStyle name="20% - Accent4 3" xfId="258" xr:uid="{00000000-0005-0000-0000-000030010000}"/>
    <cellStyle name="20% - Accent4 3 2" xfId="259" xr:uid="{00000000-0005-0000-0000-000031010000}"/>
    <cellStyle name="20% - Accent4 3 3" xfId="260" xr:uid="{00000000-0005-0000-0000-000032010000}"/>
    <cellStyle name="20% - Accent4 3 4" xfId="261" xr:uid="{00000000-0005-0000-0000-000033010000}"/>
    <cellStyle name="20% - Accent4 30" xfId="262" xr:uid="{00000000-0005-0000-0000-000034010000}"/>
    <cellStyle name="20% - Accent4 31" xfId="263" xr:uid="{00000000-0005-0000-0000-000035010000}"/>
    <cellStyle name="20% - Accent4 32" xfId="264" xr:uid="{00000000-0005-0000-0000-000036010000}"/>
    <cellStyle name="20% - Accent4 33" xfId="265" xr:uid="{00000000-0005-0000-0000-000037010000}"/>
    <cellStyle name="20% - Accent4 34" xfId="266" xr:uid="{00000000-0005-0000-0000-000038010000}"/>
    <cellStyle name="20% - Accent4 35" xfId="267" xr:uid="{00000000-0005-0000-0000-000039010000}"/>
    <cellStyle name="20% - Accent4 36" xfId="268" xr:uid="{00000000-0005-0000-0000-00003A010000}"/>
    <cellStyle name="20% - Accent4 37" xfId="269" xr:uid="{00000000-0005-0000-0000-00003B010000}"/>
    <cellStyle name="20% - Accent4 38" xfId="270" xr:uid="{00000000-0005-0000-0000-00003C010000}"/>
    <cellStyle name="20% - Accent4 39" xfId="271" xr:uid="{00000000-0005-0000-0000-00003D010000}"/>
    <cellStyle name="20% - Accent4 4" xfId="272" xr:uid="{00000000-0005-0000-0000-00003E010000}"/>
    <cellStyle name="20% - Accent4 4 2" xfId="273" xr:uid="{00000000-0005-0000-0000-00003F010000}"/>
    <cellStyle name="20% - Accent4 4 2 2" xfId="274" xr:uid="{00000000-0005-0000-0000-000040010000}"/>
    <cellStyle name="20% - Accent4 4 3" xfId="275" xr:uid="{00000000-0005-0000-0000-000041010000}"/>
    <cellStyle name="20% - Accent4 40" xfId="276" xr:uid="{00000000-0005-0000-0000-000042010000}"/>
    <cellStyle name="20% - Accent4 41" xfId="277" xr:uid="{00000000-0005-0000-0000-000043010000}"/>
    <cellStyle name="20% - Accent4 42" xfId="278" xr:uid="{00000000-0005-0000-0000-000044010000}"/>
    <cellStyle name="20% - Accent4 43" xfId="279" xr:uid="{00000000-0005-0000-0000-000045010000}"/>
    <cellStyle name="20% - Accent4 44" xfId="280" xr:uid="{00000000-0005-0000-0000-000046010000}"/>
    <cellStyle name="20% - Accent4 45" xfId="281" xr:uid="{00000000-0005-0000-0000-000047010000}"/>
    <cellStyle name="20% - Accent4 5" xfId="282" xr:uid="{00000000-0005-0000-0000-000048010000}"/>
    <cellStyle name="20% - Accent4 5 2" xfId="283" xr:uid="{00000000-0005-0000-0000-000049010000}"/>
    <cellStyle name="20% - Accent4 5 2 2" xfId="284" xr:uid="{00000000-0005-0000-0000-00004A010000}"/>
    <cellStyle name="20% - Accent4 5 3" xfId="285" xr:uid="{00000000-0005-0000-0000-00004B010000}"/>
    <cellStyle name="20% - Accent4 6" xfId="286" xr:uid="{00000000-0005-0000-0000-00004C010000}"/>
    <cellStyle name="20% - Accent4 6 2" xfId="287" xr:uid="{00000000-0005-0000-0000-00004D010000}"/>
    <cellStyle name="20% - Accent4 6 3" xfId="288" xr:uid="{00000000-0005-0000-0000-00004E010000}"/>
    <cellStyle name="20% - Accent4 7" xfId="289" xr:uid="{00000000-0005-0000-0000-00004F010000}"/>
    <cellStyle name="20% - Accent4 7 2" xfId="290" xr:uid="{00000000-0005-0000-0000-000050010000}"/>
    <cellStyle name="20% - Accent4 7 3" xfId="291" xr:uid="{00000000-0005-0000-0000-000051010000}"/>
    <cellStyle name="20% - Accent4 8" xfId="292" xr:uid="{00000000-0005-0000-0000-000052010000}"/>
    <cellStyle name="20% - Accent4 8 2" xfId="293" xr:uid="{00000000-0005-0000-0000-000053010000}"/>
    <cellStyle name="20% - Accent4 8 3" xfId="294" xr:uid="{00000000-0005-0000-0000-000054010000}"/>
    <cellStyle name="20% - Accent4 9" xfId="295" xr:uid="{00000000-0005-0000-0000-000055010000}"/>
    <cellStyle name="20% - Accent5" xfId="2" builtinId="46"/>
    <cellStyle name="20% - Accent5 10" xfId="296" xr:uid="{00000000-0005-0000-0000-000056010000}"/>
    <cellStyle name="20% - Accent5 11" xfId="297" xr:uid="{00000000-0005-0000-0000-000057010000}"/>
    <cellStyle name="20% - Accent5 12" xfId="298" xr:uid="{00000000-0005-0000-0000-000058010000}"/>
    <cellStyle name="20% - Accent5 13" xfId="299" xr:uid="{00000000-0005-0000-0000-000059010000}"/>
    <cellStyle name="20% - Accent5 14" xfId="300" xr:uid="{00000000-0005-0000-0000-00005A010000}"/>
    <cellStyle name="20% - Accent5 15" xfId="301" xr:uid="{00000000-0005-0000-0000-00005B010000}"/>
    <cellStyle name="20% - Accent5 16" xfId="302" xr:uid="{00000000-0005-0000-0000-00005C010000}"/>
    <cellStyle name="20% - Accent5 17" xfId="303" xr:uid="{00000000-0005-0000-0000-00005D010000}"/>
    <cellStyle name="20% - Accent5 18" xfId="304" xr:uid="{00000000-0005-0000-0000-00005E010000}"/>
    <cellStyle name="20% - Accent5 19" xfId="305" xr:uid="{00000000-0005-0000-0000-00005F010000}"/>
    <cellStyle name="20% - Accent5 2" xfId="306" xr:uid="{00000000-0005-0000-0000-000060010000}"/>
    <cellStyle name="20% - Accent5 2 10" xfId="307" xr:uid="{00000000-0005-0000-0000-000061010000}"/>
    <cellStyle name="20% - Accent5 2 11" xfId="308" xr:uid="{00000000-0005-0000-0000-000062010000}"/>
    <cellStyle name="20% - Accent5 2 12" xfId="309" xr:uid="{00000000-0005-0000-0000-000063010000}"/>
    <cellStyle name="20% - Accent5 2 13" xfId="310" xr:uid="{00000000-0005-0000-0000-000064010000}"/>
    <cellStyle name="20% - Accent5 2 14" xfId="311" xr:uid="{00000000-0005-0000-0000-000065010000}"/>
    <cellStyle name="20% - Accent5 2 15" xfId="312" xr:uid="{00000000-0005-0000-0000-000066010000}"/>
    <cellStyle name="20% - Accent5 2 2" xfId="313" xr:uid="{00000000-0005-0000-0000-000067010000}"/>
    <cellStyle name="20% - Accent5 2 3" xfId="314" xr:uid="{00000000-0005-0000-0000-000068010000}"/>
    <cellStyle name="20% - Accent5 2 4" xfId="315" xr:uid="{00000000-0005-0000-0000-000069010000}"/>
    <cellStyle name="20% - Accent5 2 5" xfId="316" xr:uid="{00000000-0005-0000-0000-00006A010000}"/>
    <cellStyle name="20% - Accent5 2 6" xfId="317" xr:uid="{00000000-0005-0000-0000-00006B010000}"/>
    <cellStyle name="20% - Accent5 2 7" xfId="318" xr:uid="{00000000-0005-0000-0000-00006C010000}"/>
    <cellStyle name="20% - Accent5 2 8" xfId="319" xr:uid="{00000000-0005-0000-0000-00006D010000}"/>
    <cellStyle name="20% - Accent5 2 9" xfId="320" xr:uid="{00000000-0005-0000-0000-00006E010000}"/>
    <cellStyle name="20% - Accent5 20" xfId="321" xr:uid="{00000000-0005-0000-0000-00006F010000}"/>
    <cellStyle name="20% - Accent5 21" xfId="322" xr:uid="{00000000-0005-0000-0000-000070010000}"/>
    <cellStyle name="20% - Accent5 22" xfId="323" xr:uid="{00000000-0005-0000-0000-000071010000}"/>
    <cellStyle name="20% - Accent5 23" xfId="324" xr:uid="{00000000-0005-0000-0000-000072010000}"/>
    <cellStyle name="20% - Accent5 24" xfId="325" xr:uid="{00000000-0005-0000-0000-000073010000}"/>
    <cellStyle name="20% - Accent5 25" xfId="326" xr:uid="{00000000-0005-0000-0000-000074010000}"/>
    <cellStyle name="20% - Accent5 26" xfId="327" xr:uid="{00000000-0005-0000-0000-000075010000}"/>
    <cellStyle name="20% - Accent5 27" xfId="328" xr:uid="{00000000-0005-0000-0000-000076010000}"/>
    <cellStyle name="20% - Accent5 28" xfId="329" xr:uid="{00000000-0005-0000-0000-000077010000}"/>
    <cellStyle name="20% - Accent5 29" xfId="330" xr:uid="{00000000-0005-0000-0000-000078010000}"/>
    <cellStyle name="20% - Accent5 3" xfId="331" xr:uid="{00000000-0005-0000-0000-000079010000}"/>
    <cellStyle name="20% - Accent5 3 2" xfId="332" xr:uid="{00000000-0005-0000-0000-00007A010000}"/>
    <cellStyle name="20% - Accent5 30" xfId="333" xr:uid="{00000000-0005-0000-0000-00007B010000}"/>
    <cellStyle name="20% - Accent5 31" xfId="334" xr:uid="{00000000-0005-0000-0000-00007C010000}"/>
    <cellStyle name="20% - Accent5 32" xfId="335" xr:uid="{00000000-0005-0000-0000-00007D010000}"/>
    <cellStyle name="20% - Accent5 33" xfId="336" xr:uid="{00000000-0005-0000-0000-00007E010000}"/>
    <cellStyle name="20% - Accent5 34" xfId="337" xr:uid="{00000000-0005-0000-0000-00007F010000}"/>
    <cellStyle name="20% - Accent5 35" xfId="338" xr:uid="{00000000-0005-0000-0000-000080010000}"/>
    <cellStyle name="20% - Accent5 36" xfId="339" xr:uid="{00000000-0005-0000-0000-000081010000}"/>
    <cellStyle name="20% - Accent5 37" xfId="340" xr:uid="{00000000-0005-0000-0000-000082010000}"/>
    <cellStyle name="20% - Accent5 38" xfId="341" xr:uid="{00000000-0005-0000-0000-000083010000}"/>
    <cellStyle name="20% - Accent5 39" xfId="342" xr:uid="{00000000-0005-0000-0000-000084010000}"/>
    <cellStyle name="20% - Accent5 4" xfId="343" xr:uid="{00000000-0005-0000-0000-000085010000}"/>
    <cellStyle name="20% - Accent5 40" xfId="344" xr:uid="{00000000-0005-0000-0000-000086010000}"/>
    <cellStyle name="20% - Accent5 41" xfId="345" xr:uid="{00000000-0005-0000-0000-000087010000}"/>
    <cellStyle name="20% - Accent5 42" xfId="346" xr:uid="{00000000-0005-0000-0000-000088010000}"/>
    <cellStyle name="20% - Accent5 43" xfId="347" xr:uid="{00000000-0005-0000-0000-000089010000}"/>
    <cellStyle name="20% - Accent5 44" xfId="348" xr:uid="{00000000-0005-0000-0000-00008A010000}"/>
    <cellStyle name="20% - Accent5 45" xfId="349" xr:uid="{00000000-0005-0000-0000-00008B010000}"/>
    <cellStyle name="20% - Accent5 5" xfId="350" xr:uid="{00000000-0005-0000-0000-00008C010000}"/>
    <cellStyle name="20% - Accent5 6" xfId="351" xr:uid="{00000000-0005-0000-0000-00008D010000}"/>
    <cellStyle name="20% - Accent5 7" xfId="352" xr:uid="{00000000-0005-0000-0000-00008E010000}"/>
    <cellStyle name="20% - Accent5 8" xfId="353" xr:uid="{00000000-0005-0000-0000-00008F010000}"/>
    <cellStyle name="20% - Accent5 9" xfId="354" xr:uid="{00000000-0005-0000-0000-000090010000}"/>
    <cellStyle name="20% - Accent5 9 2" xfId="355" xr:uid="{00000000-0005-0000-0000-000091010000}"/>
    <cellStyle name="20% - Accent6 10" xfId="356" xr:uid="{00000000-0005-0000-0000-000092010000}"/>
    <cellStyle name="20% - Accent6 11" xfId="357" xr:uid="{00000000-0005-0000-0000-000093010000}"/>
    <cellStyle name="20% - Accent6 12" xfId="358" xr:uid="{00000000-0005-0000-0000-000094010000}"/>
    <cellStyle name="20% - Accent6 13" xfId="359" xr:uid="{00000000-0005-0000-0000-000095010000}"/>
    <cellStyle name="20% - Accent6 14" xfId="360" xr:uid="{00000000-0005-0000-0000-000096010000}"/>
    <cellStyle name="20% - Accent6 15" xfId="361" xr:uid="{00000000-0005-0000-0000-000097010000}"/>
    <cellStyle name="20% - Accent6 16" xfId="362" xr:uid="{00000000-0005-0000-0000-000098010000}"/>
    <cellStyle name="20% - Accent6 17" xfId="363" xr:uid="{00000000-0005-0000-0000-000099010000}"/>
    <cellStyle name="20% - Accent6 18" xfId="364" xr:uid="{00000000-0005-0000-0000-00009A010000}"/>
    <cellStyle name="20% - Accent6 19" xfId="365" xr:uid="{00000000-0005-0000-0000-00009B010000}"/>
    <cellStyle name="20% - Accent6 2" xfId="366" xr:uid="{00000000-0005-0000-0000-00009C010000}"/>
    <cellStyle name="20% - Accent6 2 10" xfId="367" xr:uid="{00000000-0005-0000-0000-00009D010000}"/>
    <cellStyle name="20% - Accent6 2 11" xfId="368" xr:uid="{00000000-0005-0000-0000-00009E010000}"/>
    <cellStyle name="20% - Accent6 2 12" xfId="369" xr:uid="{00000000-0005-0000-0000-00009F010000}"/>
    <cellStyle name="20% - Accent6 2 13" xfId="370" xr:uid="{00000000-0005-0000-0000-0000A0010000}"/>
    <cellStyle name="20% - Accent6 2 14" xfId="371" xr:uid="{00000000-0005-0000-0000-0000A1010000}"/>
    <cellStyle name="20% - Accent6 2 15" xfId="372" xr:uid="{00000000-0005-0000-0000-0000A2010000}"/>
    <cellStyle name="20% - Accent6 2 2" xfId="373" xr:uid="{00000000-0005-0000-0000-0000A3010000}"/>
    <cellStyle name="20% - Accent6 2 3" xfId="374" xr:uid="{00000000-0005-0000-0000-0000A4010000}"/>
    <cellStyle name="20% - Accent6 2 4" xfId="375" xr:uid="{00000000-0005-0000-0000-0000A5010000}"/>
    <cellStyle name="20% - Accent6 2 5" xfId="376" xr:uid="{00000000-0005-0000-0000-0000A6010000}"/>
    <cellStyle name="20% - Accent6 2 6" xfId="377" xr:uid="{00000000-0005-0000-0000-0000A7010000}"/>
    <cellStyle name="20% - Accent6 2 7" xfId="378" xr:uid="{00000000-0005-0000-0000-0000A8010000}"/>
    <cellStyle name="20% - Accent6 2 8" xfId="379" xr:uid="{00000000-0005-0000-0000-0000A9010000}"/>
    <cellStyle name="20% - Accent6 2 9" xfId="380" xr:uid="{00000000-0005-0000-0000-0000AA010000}"/>
    <cellStyle name="20% - Accent6 20" xfId="381" xr:uid="{00000000-0005-0000-0000-0000AB010000}"/>
    <cellStyle name="20% - Accent6 21" xfId="382" xr:uid="{00000000-0005-0000-0000-0000AC010000}"/>
    <cellStyle name="20% - Accent6 22" xfId="383" xr:uid="{00000000-0005-0000-0000-0000AD010000}"/>
    <cellStyle name="20% - Accent6 23" xfId="384" xr:uid="{00000000-0005-0000-0000-0000AE010000}"/>
    <cellStyle name="20% - Accent6 24" xfId="385" xr:uid="{00000000-0005-0000-0000-0000AF010000}"/>
    <cellStyle name="20% - Accent6 25" xfId="386" xr:uid="{00000000-0005-0000-0000-0000B0010000}"/>
    <cellStyle name="20% - Accent6 26" xfId="387" xr:uid="{00000000-0005-0000-0000-0000B1010000}"/>
    <cellStyle name="20% - Accent6 27" xfId="388" xr:uid="{00000000-0005-0000-0000-0000B2010000}"/>
    <cellStyle name="20% - Accent6 28" xfId="389" xr:uid="{00000000-0005-0000-0000-0000B3010000}"/>
    <cellStyle name="20% - Accent6 29" xfId="390" xr:uid="{00000000-0005-0000-0000-0000B4010000}"/>
    <cellStyle name="20% - Accent6 3" xfId="391" xr:uid="{00000000-0005-0000-0000-0000B5010000}"/>
    <cellStyle name="20% - Accent6 3 2" xfId="392" xr:uid="{00000000-0005-0000-0000-0000B6010000}"/>
    <cellStyle name="20% - Accent6 3 3" xfId="393" xr:uid="{00000000-0005-0000-0000-0000B7010000}"/>
    <cellStyle name="20% - Accent6 3 4" xfId="394" xr:uid="{00000000-0005-0000-0000-0000B8010000}"/>
    <cellStyle name="20% - Accent6 30" xfId="395" xr:uid="{00000000-0005-0000-0000-0000B9010000}"/>
    <cellStyle name="20% - Accent6 31" xfId="396" xr:uid="{00000000-0005-0000-0000-0000BA010000}"/>
    <cellStyle name="20% - Accent6 32" xfId="397" xr:uid="{00000000-0005-0000-0000-0000BB010000}"/>
    <cellStyle name="20% - Accent6 33" xfId="398" xr:uid="{00000000-0005-0000-0000-0000BC010000}"/>
    <cellStyle name="20% - Accent6 34" xfId="399" xr:uid="{00000000-0005-0000-0000-0000BD010000}"/>
    <cellStyle name="20% - Accent6 35" xfId="400" xr:uid="{00000000-0005-0000-0000-0000BE010000}"/>
    <cellStyle name="20% - Accent6 36" xfId="401" xr:uid="{00000000-0005-0000-0000-0000BF010000}"/>
    <cellStyle name="20% - Accent6 37" xfId="402" xr:uid="{00000000-0005-0000-0000-0000C0010000}"/>
    <cellStyle name="20% - Accent6 38" xfId="403" xr:uid="{00000000-0005-0000-0000-0000C1010000}"/>
    <cellStyle name="20% - Accent6 39" xfId="404" xr:uid="{00000000-0005-0000-0000-0000C2010000}"/>
    <cellStyle name="20% - Accent6 4" xfId="405" xr:uid="{00000000-0005-0000-0000-0000C3010000}"/>
    <cellStyle name="20% - Accent6 4 2" xfId="406" xr:uid="{00000000-0005-0000-0000-0000C4010000}"/>
    <cellStyle name="20% - Accent6 4 2 2" xfId="407" xr:uid="{00000000-0005-0000-0000-0000C5010000}"/>
    <cellStyle name="20% - Accent6 4 3" xfId="408" xr:uid="{00000000-0005-0000-0000-0000C6010000}"/>
    <cellStyle name="20% - Accent6 40" xfId="409" xr:uid="{00000000-0005-0000-0000-0000C7010000}"/>
    <cellStyle name="20% - Accent6 41" xfId="410" xr:uid="{00000000-0005-0000-0000-0000C8010000}"/>
    <cellStyle name="20% - Accent6 42" xfId="411" xr:uid="{00000000-0005-0000-0000-0000C9010000}"/>
    <cellStyle name="20% - Accent6 43" xfId="412" xr:uid="{00000000-0005-0000-0000-0000CA010000}"/>
    <cellStyle name="20% - Accent6 44" xfId="413" xr:uid="{00000000-0005-0000-0000-0000CB010000}"/>
    <cellStyle name="20% - Accent6 44 2" xfId="414" xr:uid="{00000000-0005-0000-0000-0000CC010000}"/>
    <cellStyle name="20% - Accent6 44 2 2" xfId="415" xr:uid="{00000000-0005-0000-0000-0000CD010000}"/>
    <cellStyle name="20% - Accent6 44 3" xfId="416" xr:uid="{00000000-0005-0000-0000-0000CE010000}"/>
    <cellStyle name="20% - Accent6 45" xfId="417" xr:uid="{00000000-0005-0000-0000-0000CF010000}"/>
    <cellStyle name="20% - Accent6 46" xfId="418" xr:uid="{00000000-0005-0000-0000-0000D0010000}"/>
    <cellStyle name="20% - Accent6 5" xfId="419" xr:uid="{00000000-0005-0000-0000-0000D1010000}"/>
    <cellStyle name="20% - Accent6 5 2" xfId="420" xr:uid="{00000000-0005-0000-0000-0000D2010000}"/>
    <cellStyle name="20% - Accent6 5 2 2" xfId="421" xr:uid="{00000000-0005-0000-0000-0000D3010000}"/>
    <cellStyle name="20% - Accent6 5 3" xfId="422" xr:uid="{00000000-0005-0000-0000-0000D4010000}"/>
    <cellStyle name="20% - Accent6 6" xfId="423" xr:uid="{00000000-0005-0000-0000-0000D5010000}"/>
    <cellStyle name="20% - Accent6 6 2" xfId="424" xr:uid="{00000000-0005-0000-0000-0000D6010000}"/>
    <cellStyle name="20% - Accent6 6 3" xfId="425" xr:uid="{00000000-0005-0000-0000-0000D7010000}"/>
    <cellStyle name="20% - Accent6 7" xfId="426" xr:uid="{00000000-0005-0000-0000-0000D8010000}"/>
    <cellStyle name="20% - Accent6 7 2" xfId="427" xr:uid="{00000000-0005-0000-0000-0000D9010000}"/>
    <cellStyle name="20% - Accent6 7 3" xfId="428" xr:uid="{00000000-0005-0000-0000-0000DA010000}"/>
    <cellStyle name="20% - Accent6 8" xfId="429" xr:uid="{00000000-0005-0000-0000-0000DB010000}"/>
    <cellStyle name="20% - Accent6 8 2" xfId="430" xr:uid="{00000000-0005-0000-0000-0000DC010000}"/>
    <cellStyle name="20% - Accent6 8 3" xfId="431" xr:uid="{00000000-0005-0000-0000-0000DD010000}"/>
    <cellStyle name="20% - Accent6 9" xfId="432" xr:uid="{00000000-0005-0000-0000-0000DE010000}"/>
    <cellStyle name="20% - Akzent1" xfId="433" xr:uid="{00000000-0005-0000-0000-0000DF010000}"/>
    <cellStyle name="20% - Akzent2" xfId="434" xr:uid="{00000000-0005-0000-0000-0000E0010000}"/>
    <cellStyle name="20% - Akzent3" xfId="435" xr:uid="{00000000-0005-0000-0000-0000E1010000}"/>
    <cellStyle name="20% - Akzent4" xfId="436" xr:uid="{00000000-0005-0000-0000-0000E2010000}"/>
    <cellStyle name="20% - Akzent5" xfId="437" xr:uid="{00000000-0005-0000-0000-0000E3010000}"/>
    <cellStyle name="20% - Akzent6" xfId="438" xr:uid="{00000000-0005-0000-0000-0000E4010000}"/>
    <cellStyle name="2x indented GHG Textfiels" xfId="439" xr:uid="{00000000-0005-0000-0000-0000E5010000}"/>
    <cellStyle name="40% - Accent1 10" xfId="440" xr:uid="{00000000-0005-0000-0000-0000E6010000}"/>
    <cellStyle name="40% - Accent1 11" xfId="441" xr:uid="{00000000-0005-0000-0000-0000E7010000}"/>
    <cellStyle name="40% - Accent1 12" xfId="442" xr:uid="{00000000-0005-0000-0000-0000E8010000}"/>
    <cellStyle name="40% - Accent1 13" xfId="443" xr:uid="{00000000-0005-0000-0000-0000E9010000}"/>
    <cellStyle name="40% - Accent1 14" xfId="444" xr:uid="{00000000-0005-0000-0000-0000EA010000}"/>
    <cellStyle name="40% - Accent1 15" xfId="445" xr:uid="{00000000-0005-0000-0000-0000EB010000}"/>
    <cellStyle name="40% - Accent1 16" xfId="446" xr:uid="{00000000-0005-0000-0000-0000EC010000}"/>
    <cellStyle name="40% - Accent1 17" xfId="447" xr:uid="{00000000-0005-0000-0000-0000ED010000}"/>
    <cellStyle name="40% - Accent1 18" xfId="448" xr:uid="{00000000-0005-0000-0000-0000EE010000}"/>
    <cellStyle name="40% - Accent1 19" xfId="449" xr:uid="{00000000-0005-0000-0000-0000EF010000}"/>
    <cellStyle name="40% - Accent1 2" xfId="450" xr:uid="{00000000-0005-0000-0000-0000F0010000}"/>
    <cellStyle name="40% - Accent1 2 10" xfId="451" xr:uid="{00000000-0005-0000-0000-0000F1010000}"/>
    <cellStyle name="40% - Accent1 2 11" xfId="452" xr:uid="{00000000-0005-0000-0000-0000F2010000}"/>
    <cellStyle name="40% - Accent1 2 12" xfId="453" xr:uid="{00000000-0005-0000-0000-0000F3010000}"/>
    <cellStyle name="40% - Accent1 2 13" xfId="454" xr:uid="{00000000-0005-0000-0000-0000F4010000}"/>
    <cellStyle name="40% - Accent1 2 14" xfId="455" xr:uid="{00000000-0005-0000-0000-0000F5010000}"/>
    <cellStyle name="40% - Accent1 2 15" xfId="456" xr:uid="{00000000-0005-0000-0000-0000F6010000}"/>
    <cellStyle name="40% - Accent1 2 2" xfId="457" xr:uid="{00000000-0005-0000-0000-0000F7010000}"/>
    <cellStyle name="40% - Accent1 2 3" xfId="458" xr:uid="{00000000-0005-0000-0000-0000F8010000}"/>
    <cellStyle name="40% - Accent1 2 4" xfId="459" xr:uid="{00000000-0005-0000-0000-0000F9010000}"/>
    <cellStyle name="40% - Accent1 2 5" xfId="460" xr:uid="{00000000-0005-0000-0000-0000FA010000}"/>
    <cellStyle name="40% - Accent1 2 6" xfId="461" xr:uid="{00000000-0005-0000-0000-0000FB010000}"/>
    <cellStyle name="40% - Accent1 2 7" xfId="462" xr:uid="{00000000-0005-0000-0000-0000FC010000}"/>
    <cellStyle name="40% - Accent1 2 8" xfId="463" xr:uid="{00000000-0005-0000-0000-0000FD010000}"/>
    <cellStyle name="40% - Accent1 2 9" xfId="464" xr:uid="{00000000-0005-0000-0000-0000FE010000}"/>
    <cellStyle name="40% - Accent1 20" xfId="465" xr:uid="{00000000-0005-0000-0000-0000FF010000}"/>
    <cellStyle name="40% - Accent1 21" xfId="466" xr:uid="{00000000-0005-0000-0000-000000020000}"/>
    <cellStyle name="40% - Accent1 22" xfId="467" xr:uid="{00000000-0005-0000-0000-000001020000}"/>
    <cellStyle name="40% - Accent1 23" xfId="468" xr:uid="{00000000-0005-0000-0000-000002020000}"/>
    <cellStyle name="40% - Accent1 24" xfId="469" xr:uid="{00000000-0005-0000-0000-000003020000}"/>
    <cellStyle name="40% - Accent1 25" xfId="470" xr:uid="{00000000-0005-0000-0000-000004020000}"/>
    <cellStyle name="40% - Accent1 26" xfId="471" xr:uid="{00000000-0005-0000-0000-000005020000}"/>
    <cellStyle name="40% - Accent1 27" xfId="472" xr:uid="{00000000-0005-0000-0000-000006020000}"/>
    <cellStyle name="40% - Accent1 28" xfId="473" xr:uid="{00000000-0005-0000-0000-000007020000}"/>
    <cellStyle name="40% - Accent1 29" xfId="474" xr:uid="{00000000-0005-0000-0000-000008020000}"/>
    <cellStyle name="40% - Accent1 3" xfId="475" xr:uid="{00000000-0005-0000-0000-000009020000}"/>
    <cellStyle name="40% - Accent1 3 2" xfId="476" xr:uid="{00000000-0005-0000-0000-00000A020000}"/>
    <cellStyle name="40% - Accent1 3 3" xfId="477" xr:uid="{00000000-0005-0000-0000-00000B020000}"/>
    <cellStyle name="40% - Accent1 3 4" xfId="478" xr:uid="{00000000-0005-0000-0000-00000C020000}"/>
    <cellStyle name="40% - Accent1 30" xfId="479" xr:uid="{00000000-0005-0000-0000-00000D020000}"/>
    <cellStyle name="40% - Accent1 31" xfId="480" xr:uid="{00000000-0005-0000-0000-00000E020000}"/>
    <cellStyle name="40% - Accent1 32" xfId="481" xr:uid="{00000000-0005-0000-0000-00000F020000}"/>
    <cellStyle name="40% - Accent1 33" xfId="482" xr:uid="{00000000-0005-0000-0000-000010020000}"/>
    <cellStyle name="40% - Accent1 34" xfId="483" xr:uid="{00000000-0005-0000-0000-000011020000}"/>
    <cellStyle name="40% - Accent1 35" xfId="484" xr:uid="{00000000-0005-0000-0000-000012020000}"/>
    <cellStyle name="40% - Accent1 36" xfId="485" xr:uid="{00000000-0005-0000-0000-000013020000}"/>
    <cellStyle name="40% - Accent1 37" xfId="486" xr:uid="{00000000-0005-0000-0000-000014020000}"/>
    <cellStyle name="40% - Accent1 38" xfId="487" xr:uid="{00000000-0005-0000-0000-000015020000}"/>
    <cellStyle name="40% - Accent1 39" xfId="488" xr:uid="{00000000-0005-0000-0000-000016020000}"/>
    <cellStyle name="40% - Accent1 4" xfId="489" xr:uid="{00000000-0005-0000-0000-000017020000}"/>
    <cellStyle name="40% - Accent1 4 2" xfId="490" xr:uid="{00000000-0005-0000-0000-000018020000}"/>
    <cellStyle name="40% - Accent1 4 2 2" xfId="491" xr:uid="{00000000-0005-0000-0000-000019020000}"/>
    <cellStyle name="40% - Accent1 4 3" xfId="492" xr:uid="{00000000-0005-0000-0000-00001A020000}"/>
    <cellStyle name="40% - Accent1 40" xfId="493" xr:uid="{00000000-0005-0000-0000-00001B020000}"/>
    <cellStyle name="40% - Accent1 41" xfId="494" xr:uid="{00000000-0005-0000-0000-00001C020000}"/>
    <cellStyle name="40% - Accent1 42" xfId="495" xr:uid="{00000000-0005-0000-0000-00001D020000}"/>
    <cellStyle name="40% - Accent1 43" xfId="496" xr:uid="{00000000-0005-0000-0000-00001E020000}"/>
    <cellStyle name="40% - Accent1 44" xfId="497" xr:uid="{00000000-0005-0000-0000-00001F020000}"/>
    <cellStyle name="40% - Accent1 45" xfId="498" xr:uid="{00000000-0005-0000-0000-000020020000}"/>
    <cellStyle name="40% - Accent1 5" xfId="499" xr:uid="{00000000-0005-0000-0000-000021020000}"/>
    <cellStyle name="40% - Accent1 5 2" xfId="500" xr:uid="{00000000-0005-0000-0000-000022020000}"/>
    <cellStyle name="40% - Accent1 5 2 2" xfId="501" xr:uid="{00000000-0005-0000-0000-000023020000}"/>
    <cellStyle name="40% - Accent1 5 3" xfId="502" xr:uid="{00000000-0005-0000-0000-000024020000}"/>
    <cellStyle name="40% - Accent1 6" xfId="503" xr:uid="{00000000-0005-0000-0000-000025020000}"/>
    <cellStyle name="40% - Accent1 6 2" xfId="504" xr:uid="{00000000-0005-0000-0000-000026020000}"/>
    <cellStyle name="40% - Accent1 6 3" xfId="505" xr:uid="{00000000-0005-0000-0000-000027020000}"/>
    <cellStyle name="40% - Accent1 7" xfId="506" xr:uid="{00000000-0005-0000-0000-000028020000}"/>
    <cellStyle name="40% - Accent1 7 2" xfId="507" xr:uid="{00000000-0005-0000-0000-000029020000}"/>
    <cellStyle name="40% - Accent1 7 3" xfId="508" xr:uid="{00000000-0005-0000-0000-00002A020000}"/>
    <cellStyle name="40% - Accent1 8" xfId="509" xr:uid="{00000000-0005-0000-0000-00002B020000}"/>
    <cellStyle name="40% - Accent1 8 2" xfId="510" xr:uid="{00000000-0005-0000-0000-00002C020000}"/>
    <cellStyle name="40% - Accent1 8 3" xfId="511" xr:uid="{00000000-0005-0000-0000-00002D020000}"/>
    <cellStyle name="40% - Accent1 9" xfId="512" xr:uid="{00000000-0005-0000-0000-00002E020000}"/>
    <cellStyle name="40% - Accent2 10" xfId="513" xr:uid="{00000000-0005-0000-0000-00002F020000}"/>
    <cellStyle name="40% - Accent2 11" xfId="514" xr:uid="{00000000-0005-0000-0000-000030020000}"/>
    <cellStyle name="40% - Accent2 12" xfId="515" xr:uid="{00000000-0005-0000-0000-000031020000}"/>
    <cellStyle name="40% - Accent2 13" xfId="516" xr:uid="{00000000-0005-0000-0000-000032020000}"/>
    <cellStyle name="40% - Accent2 14" xfId="517" xr:uid="{00000000-0005-0000-0000-000033020000}"/>
    <cellStyle name="40% - Accent2 15" xfId="518" xr:uid="{00000000-0005-0000-0000-000034020000}"/>
    <cellStyle name="40% - Accent2 16" xfId="519" xr:uid="{00000000-0005-0000-0000-000035020000}"/>
    <cellStyle name="40% - Accent2 17" xfId="520" xr:uid="{00000000-0005-0000-0000-000036020000}"/>
    <cellStyle name="40% - Accent2 18" xfId="521" xr:uid="{00000000-0005-0000-0000-000037020000}"/>
    <cellStyle name="40% - Accent2 19" xfId="522" xr:uid="{00000000-0005-0000-0000-000038020000}"/>
    <cellStyle name="40% - Accent2 2" xfId="523" xr:uid="{00000000-0005-0000-0000-000039020000}"/>
    <cellStyle name="40% - Accent2 2 10" xfId="524" xr:uid="{00000000-0005-0000-0000-00003A020000}"/>
    <cellStyle name="40% - Accent2 2 11" xfId="525" xr:uid="{00000000-0005-0000-0000-00003B020000}"/>
    <cellStyle name="40% - Accent2 2 12" xfId="526" xr:uid="{00000000-0005-0000-0000-00003C020000}"/>
    <cellStyle name="40% - Accent2 2 13" xfId="527" xr:uid="{00000000-0005-0000-0000-00003D020000}"/>
    <cellStyle name="40% - Accent2 2 14" xfId="528" xr:uid="{00000000-0005-0000-0000-00003E020000}"/>
    <cellStyle name="40% - Accent2 2 15" xfId="529" xr:uid="{00000000-0005-0000-0000-00003F020000}"/>
    <cellStyle name="40% - Accent2 2 16" xfId="530" xr:uid="{00000000-0005-0000-0000-000040020000}"/>
    <cellStyle name="40% - Accent2 2 17" xfId="531" xr:uid="{00000000-0005-0000-0000-000041020000}"/>
    <cellStyle name="40% - Accent2 2 2" xfId="532" xr:uid="{00000000-0005-0000-0000-000042020000}"/>
    <cellStyle name="40% - Accent2 2 2 2" xfId="533" xr:uid="{00000000-0005-0000-0000-000043020000}"/>
    <cellStyle name="40% - Accent2 2 2 3" xfId="534" xr:uid="{00000000-0005-0000-0000-000044020000}"/>
    <cellStyle name="40% - Accent2 2 3" xfId="535" xr:uid="{00000000-0005-0000-0000-000045020000}"/>
    <cellStyle name="40% - Accent2 2 4" xfId="536" xr:uid="{00000000-0005-0000-0000-000046020000}"/>
    <cellStyle name="40% - Accent2 2 5" xfId="537" xr:uid="{00000000-0005-0000-0000-000047020000}"/>
    <cellStyle name="40% - Accent2 2 6" xfId="538" xr:uid="{00000000-0005-0000-0000-000048020000}"/>
    <cellStyle name="40% - Accent2 2 7" xfId="539" xr:uid="{00000000-0005-0000-0000-000049020000}"/>
    <cellStyle name="40% - Accent2 2 8" xfId="540" xr:uid="{00000000-0005-0000-0000-00004A020000}"/>
    <cellStyle name="40% - Accent2 2 9" xfId="541" xr:uid="{00000000-0005-0000-0000-00004B020000}"/>
    <cellStyle name="40% - Accent2 20" xfId="542" xr:uid="{00000000-0005-0000-0000-00004C020000}"/>
    <cellStyle name="40% - Accent2 21" xfId="543" xr:uid="{00000000-0005-0000-0000-00004D020000}"/>
    <cellStyle name="40% - Accent2 22" xfId="544" xr:uid="{00000000-0005-0000-0000-00004E020000}"/>
    <cellStyle name="40% - Accent2 23" xfId="545" xr:uid="{00000000-0005-0000-0000-00004F020000}"/>
    <cellStyle name="40% - Accent2 24" xfId="546" xr:uid="{00000000-0005-0000-0000-000050020000}"/>
    <cellStyle name="40% - Accent2 25" xfId="547" xr:uid="{00000000-0005-0000-0000-000051020000}"/>
    <cellStyle name="40% - Accent2 26" xfId="548" xr:uid="{00000000-0005-0000-0000-000052020000}"/>
    <cellStyle name="40% - Accent2 27" xfId="549" xr:uid="{00000000-0005-0000-0000-000053020000}"/>
    <cellStyle name="40% - Accent2 28" xfId="550" xr:uid="{00000000-0005-0000-0000-000054020000}"/>
    <cellStyle name="40% - Accent2 29" xfId="551" xr:uid="{00000000-0005-0000-0000-000055020000}"/>
    <cellStyle name="40% - Accent2 3" xfId="552" xr:uid="{00000000-0005-0000-0000-000056020000}"/>
    <cellStyle name="40% - Accent2 3 2" xfId="553" xr:uid="{00000000-0005-0000-0000-000057020000}"/>
    <cellStyle name="40% - Accent2 30" xfId="554" xr:uid="{00000000-0005-0000-0000-000058020000}"/>
    <cellStyle name="40% - Accent2 31" xfId="555" xr:uid="{00000000-0005-0000-0000-000059020000}"/>
    <cellStyle name="40% - Accent2 32" xfId="556" xr:uid="{00000000-0005-0000-0000-00005A020000}"/>
    <cellStyle name="40% - Accent2 33" xfId="557" xr:uid="{00000000-0005-0000-0000-00005B020000}"/>
    <cellStyle name="40% - Accent2 34" xfId="558" xr:uid="{00000000-0005-0000-0000-00005C020000}"/>
    <cellStyle name="40% - Accent2 35" xfId="559" xr:uid="{00000000-0005-0000-0000-00005D020000}"/>
    <cellStyle name="40% - Accent2 36" xfId="560" xr:uid="{00000000-0005-0000-0000-00005E020000}"/>
    <cellStyle name="40% - Accent2 37" xfId="561" xr:uid="{00000000-0005-0000-0000-00005F020000}"/>
    <cellStyle name="40% - Accent2 38" xfId="562" xr:uid="{00000000-0005-0000-0000-000060020000}"/>
    <cellStyle name="40% - Accent2 39" xfId="563" xr:uid="{00000000-0005-0000-0000-000061020000}"/>
    <cellStyle name="40% - Accent2 4" xfId="564" xr:uid="{00000000-0005-0000-0000-000062020000}"/>
    <cellStyle name="40% - Accent2 40" xfId="565" xr:uid="{00000000-0005-0000-0000-000063020000}"/>
    <cellStyle name="40% - Accent2 41" xfId="566" xr:uid="{00000000-0005-0000-0000-000064020000}"/>
    <cellStyle name="40% - Accent2 42" xfId="567" xr:uid="{00000000-0005-0000-0000-000065020000}"/>
    <cellStyle name="40% - Accent2 43" xfId="568" xr:uid="{00000000-0005-0000-0000-000066020000}"/>
    <cellStyle name="40% - Accent2 44" xfId="569" xr:uid="{00000000-0005-0000-0000-000067020000}"/>
    <cellStyle name="40% - Accent2 45" xfId="570" xr:uid="{00000000-0005-0000-0000-000068020000}"/>
    <cellStyle name="40% - Accent2 5" xfId="571" xr:uid="{00000000-0005-0000-0000-000069020000}"/>
    <cellStyle name="40% - Accent2 6" xfId="572" xr:uid="{00000000-0005-0000-0000-00006A020000}"/>
    <cellStyle name="40% - Accent2 7" xfId="573" xr:uid="{00000000-0005-0000-0000-00006B020000}"/>
    <cellStyle name="40% - Accent2 8" xfId="574" xr:uid="{00000000-0005-0000-0000-00006C020000}"/>
    <cellStyle name="40% - Accent2 9" xfId="575" xr:uid="{00000000-0005-0000-0000-00006D020000}"/>
    <cellStyle name="40% - Accent3 10" xfId="576" xr:uid="{00000000-0005-0000-0000-00006E020000}"/>
    <cellStyle name="40% - Accent3 11" xfId="577" xr:uid="{00000000-0005-0000-0000-00006F020000}"/>
    <cellStyle name="40% - Accent3 12" xfId="578" xr:uid="{00000000-0005-0000-0000-000070020000}"/>
    <cellStyle name="40% - Accent3 13" xfId="579" xr:uid="{00000000-0005-0000-0000-000071020000}"/>
    <cellStyle name="40% - Accent3 14" xfId="580" xr:uid="{00000000-0005-0000-0000-000072020000}"/>
    <cellStyle name="40% - Accent3 15" xfId="581" xr:uid="{00000000-0005-0000-0000-000073020000}"/>
    <cellStyle name="40% - Accent3 16" xfId="582" xr:uid="{00000000-0005-0000-0000-000074020000}"/>
    <cellStyle name="40% - Accent3 17" xfId="583" xr:uid="{00000000-0005-0000-0000-000075020000}"/>
    <cellStyle name="40% - Accent3 18" xfId="584" xr:uid="{00000000-0005-0000-0000-000076020000}"/>
    <cellStyle name="40% - Accent3 19" xfId="585" xr:uid="{00000000-0005-0000-0000-000077020000}"/>
    <cellStyle name="40% - Accent3 2" xfId="586" xr:uid="{00000000-0005-0000-0000-000078020000}"/>
    <cellStyle name="40% - Accent3 2 10" xfId="587" xr:uid="{00000000-0005-0000-0000-000079020000}"/>
    <cellStyle name="40% - Accent3 2 11" xfId="588" xr:uid="{00000000-0005-0000-0000-00007A020000}"/>
    <cellStyle name="40% - Accent3 2 12" xfId="589" xr:uid="{00000000-0005-0000-0000-00007B020000}"/>
    <cellStyle name="40% - Accent3 2 13" xfId="590" xr:uid="{00000000-0005-0000-0000-00007C020000}"/>
    <cellStyle name="40% - Accent3 2 14" xfId="591" xr:uid="{00000000-0005-0000-0000-00007D020000}"/>
    <cellStyle name="40% - Accent3 2 15" xfId="592" xr:uid="{00000000-0005-0000-0000-00007E020000}"/>
    <cellStyle name="40% - Accent3 2 2" xfId="593" xr:uid="{00000000-0005-0000-0000-00007F020000}"/>
    <cellStyle name="40% - Accent3 2 3" xfId="594" xr:uid="{00000000-0005-0000-0000-000080020000}"/>
    <cellStyle name="40% - Accent3 2 4" xfId="595" xr:uid="{00000000-0005-0000-0000-000081020000}"/>
    <cellStyle name="40% - Accent3 2 5" xfId="596" xr:uid="{00000000-0005-0000-0000-000082020000}"/>
    <cellStyle name="40% - Accent3 2 6" xfId="597" xr:uid="{00000000-0005-0000-0000-000083020000}"/>
    <cellStyle name="40% - Accent3 2 7" xfId="598" xr:uid="{00000000-0005-0000-0000-000084020000}"/>
    <cellStyle name="40% - Accent3 2 8" xfId="599" xr:uid="{00000000-0005-0000-0000-000085020000}"/>
    <cellStyle name="40% - Accent3 2 9" xfId="600" xr:uid="{00000000-0005-0000-0000-000086020000}"/>
    <cellStyle name="40% - Accent3 20" xfId="601" xr:uid="{00000000-0005-0000-0000-000087020000}"/>
    <cellStyle name="40% - Accent3 21" xfId="602" xr:uid="{00000000-0005-0000-0000-000088020000}"/>
    <cellStyle name="40% - Accent3 22" xfId="603" xr:uid="{00000000-0005-0000-0000-000089020000}"/>
    <cellStyle name="40% - Accent3 23" xfId="604" xr:uid="{00000000-0005-0000-0000-00008A020000}"/>
    <cellStyle name="40% - Accent3 24" xfId="605" xr:uid="{00000000-0005-0000-0000-00008B020000}"/>
    <cellStyle name="40% - Accent3 25" xfId="606" xr:uid="{00000000-0005-0000-0000-00008C020000}"/>
    <cellStyle name="40% - Accent3 26" xfId="607" xr:uid="{00000000-0005-0000-0000-00008D020000}"/>
    <cellStyle name="40% - Accent3 27" xfId="608" xr:uid="{00000000-0005-0000-0000-00008E020000}"/>
    <cellStyle name="40% - Accent3 28" xfId="609" xr:uid="{00000000-0005-0000-0000-00008F020000}"/>
    <cellStyle name="40% - Accent3 29" xfId="610" xr:uid="{00000000-0005-0000-0000-000090020000}"/>
    <cellStyle name="40% - Accent3 3" xfId="611" xr:uid="{00000000-0005-0000-0000-000091020000}"/>
    <cellStyle name="40% - Accent3 3 2" xfId="612" xr:uid="{00000000-0005-0000-0000-000092020000}"/>
    <cellStyle name="40% - Accent3 3 3" xfId="613" xr:uid="{00000000-0005-0000-0000-000093020000}"/>
    <cellStyle name="40% - Accent3 3 4" xfId="614" xr:uid="{00000000-0005-0000-0000-000094020000}"/>
    <cellStyle name="40% - Accent3 30" xfId="615" xr:uid="{00000000-0005-0000-0000-000095020000}"/>
    <cellStyle name="40% - Accent3 31" xfId="616" xr:uid="{00000000-0005-0000-0000-000096020000}"/>
    <cellStyle name="40% - Accent3 32" xfId="617" xr:uid="{00000000-0005-0000-0000-000097020000}"/>
    <cellStyle name="40% - Accent3 33" xfId="618" xr:uid="{00000000-0005-0000-0000-000098020000}"/>
    <cellStyle name="40% - Accent3 34" xfId="619" xr:uid="{00000000-0005-0000-0000-000099020000}"/>
    <cellStyle name="40% - Accent3 35" xfId="620" xr:uid="{00000000-0005-0000-0000-00009A020000}"/>
    <cellStyle name="40% - Accent3 36" xfId="621" xr:uid="{00000000-0005-0000-0000-00009B020000}"/>
    <cellStyle name="40% - Accent3 37" xfId="622" xr:uid="{00000000-0005-0000-0000-00009C020000}"/>
    <cellStyle name="40% - Accent3 38" xfId="623" xr:uid="{00000000-0005-0000-0000-00009D020000}"/>
    <cellStyle name="40% - Accent3 39" xfId="624" xr:uid="{00000000-0005-0000-0000-00009E020000}"/>
    <cellStyle name="40% - Accent3 4" xfId="625" xr:uid="{00000000-0005-0000-0000-00009F020000}"/>
    <cellStyle name="40% - Accent3 4 2" xfId="626" xr:uid="{00000000-0005-0000-0000-0000A0020000}"/>
    <cellStyle name="40% - Accent3 4 2 2" xfId="627" xr:uid="{00000000-0005-0000-0000-0000A1020000}"/>
    <cellStyle name="40% - Accent3 4 3" xfId="628" xr:uid="{00000000-0005-0000-0000-0000A2020000}"/>
    <cellStyle name="40% - Accent3 40" xfId="629" xr:uid="{00000000-0005-0000-0000-0000A3020000}"/>
    <cellStyle name="40% - Accent3 41" xfId="630" xr:uid="{00000000-0005-0000-0000-0000A4020000}"/>
    <cellStyle name="40% - Accent3 42" xfId="631" xr:uid="{00000000-0005-0000-0000-0000A5020000}"/>
    <cellStyle name="40% - Accent3 43" xfId="632" xr:uid="{00000000-0005-0000-0000-0000A6020000}"/>
    <cellStyle name="40% - Accent3 44" xfId="633" xr:uid="{00000000-0005-0000-0000-0000A7020000}"/>
    <cellStyle name="40% - Accent3 45" xfId="634" xr:uid="{00000000-0005-0000-0000-0000A8020000}"/>
    <cellStyle name="40% - Accent3 5" xfId="635" xr:uid="{00000000-0005-0000-0000-0000A9020000}"/>
    <cellStyle name="40% - Accent3 5 2" xfId="636" xr:uid="{00000000-0005-0000-0000-0000AA020000}"/>
    <cellStyle name="40% - Accent3 5 2 2" xfId="637" xr:uid="{00000000-0005-0000-0000-0000AB020000}"/>
    <cellStyle name="40% - Accent3 5 3" xfId="638" xr:uid="{00000000-0005-0000-0000-0000AC020000}"/>
    <cellStyle name="40% - Accent3 6" xfId="639" xr:uid="{00000000-0005-0000-0000-0000AD020000}"/>
    <cellStyle name="40% - Accent3 6 2" xfId="640" xr:uid="{00000000-0005-0000-0000-0000AE020000}"/>
    <cellStyle name="40% - Accent3 6 3" xfId="641" xr:uid="{00000000-0005-0000-0000-0000AF020000}"/>
    <cellStyle name="40% - Accent3 7" xfId="642" xr:uid="{00000000-0005-0000-0000-0000B0020000}"/>
    <cellStyle name="40% - Accent3 7 2" xfId="643" xr:uid="{00000000-0005-0000-0000-0000B1020000}"/>
    <cellStyle name="40% - Accent3 7 3" xfId="644" xr:uid="{00000000-0005-0000-0000-0000B2020000}"/>
    <cellStyle name="40% - Accent3 8" xfId="645" xr:uid="{00000000-0005-0000-0000-0000B3020000}"/>
    <cellStyle name="40% - Accent3 8 2" xfId="646" xr:uid="{00000000-0005-0000-0000-0000B4020000}"/>
    <cellStyle name="40% - Accent3 8 3" xfId="647" xr:uid="{00000000-0005-0000-0000-0000B5020000}"/>
    <cellStyle name="40% - Accent3 9" xfId="648" xr:uid="{00000000-0005-0000-0000-0000B6020000}"/>
    <cellStyle name="40% - Accent4 10" xfId="649" xr:uid="{00000000-0005-0000-0000-0000B7020000}"/>
    <cellStyle name="40% - Accent4 11" xfId="650" xr:uid="{00000000-0005-0000-0000-0000B8020000}"/>
    <cellStyle name="40% - Accent4 12" xfId="651" xr:uid="{00000000-0005-0000-0000-0000B9020000}"/>
    <cellStyle name="40% - Accent4 13" xfId="652" xr:uid="{00000000-0005-0000-0000-0000BA020000}"/>
    <cellStyle name="40% - Accent4 14" xfId="653" xr:uid="{00000000-0005-0000-0000-0000BB020000}"/>
    <cellStyle name="40% - Accent4 15" xfId="654" xr:uid="{00000000-0005-0000-0000-0000BC020000}"/>
    <cellStyle name="40% - Accent4 16" xfId="655" xr:uid="{00000000-0005-0000-0000-0000BD020000}"/>
    <cellStyle name="40% - Accent4 17" xfId="656" xr:uid="{00000000-0005-0000-0000-0000BE020000}"/>
    <cellStyle name="40% - Accent4 18" xfId="657" xr:uid="{00000000-0005-0000-0000-0000BF020000}"/>
    <cellStyle name="40% - Accent4 19" xfId="658" xr:uid="{00000000-0005-0000-0000-0000C0020000}"/>
    <cellStyle name="40% - Accent4 2" xfId="659" xr:uid="{00000000-0005-0000-0000-0000C1020000}"/>
    <cellStyle name="40% - Accent4 2 10" xfId="660" xr:uid="{00000000-0005-0000-0000-0000C2020000}"/>
    <cellStyle name="40% - Accent4 2 11" xfId="661" xr:uid="{00000000-0005-0000-0000-0000C3020000}"/>
    <cellStyle name="40% - Accent4 2 12" xfId="662" xr:uid="{00000000-0005-0000-0000-0000C4020000}"/>
    <cellStyle name="40% - Accent4 2 13" xfId="663" xr:uid="{00000000-0005-0000-0000-0000C5020000}"/>
    <cellStyle name="40% - Accent4 2 14" xfId="664" xr:uid="{00000000-0005-0000-0000-0000C6020000}"/>
    <cellStyle name="40% - Accent4 2 15" xfId="665" xr:uid="{00000000-0005-0000-0000-0000C7020000}"/>
    <cellStyle name="40% - Accent4 2 2" xfId="666" xr:uid="{00000000-0005-0000-0000-0000C8020000}"/>
    <cellStyle name="40% - Accent4 2 3" xfId="667" xr:uid="{00000000-0005-0000-0000-0000C9020000}"/>
    <cellStyle name="40% - Accent4 2 4" xfId="668" xr:uid="{00000000-0005-0000-0000-0000CA020000}"/>
    <cellStyle name="40% - Accent4 2 5" xfId="669" xr:uid="{00000000-0005-0000-0000-0000CB020000}"/>
    <cellStyle name="40% - Accent4 2 6" xfId="670" xr:uid="{00000000-0005-0000-0000-0000CC020000}"/>
    <cellStyle name="40% - Accent4 2 7" xfId="671" xr:uid="{00000000-0005-0000-0000-0000CD020000}"/>
    <cellStyle name="40% - Accent4 2 8" xfId="672" xr:uid="{00000000-0005-0000-0000-0000CE020000}"/>
    <cellStyle name="40% - Accent4 2 9" xfId="673" xr:uid="{00000000-0005-0000-0000-0000CF020000}"/>
    <cellStyle name="40% - Accent4 20" xfId="674" xr:uid="{00000000-0005-0000-0000-0000D0020000}"/>
    <cellStyle name="40% - Accent4 21" xfId="675" xr:uid="{00000000-0005-0000-0000-0000D1020000}"/>
    <cellStyle name="40% - Accent4 22" xfId="676" xr:uid="{00000000-0005-0000-0000-0000D2020000}"/>
    <cellStyle name="40% - Accent4 23" xfId="677" xr:uid="{00000000-0005-0000-0000-0000D3020000}"/>
    <cellStyle name="40% - Accent4 24" xfId="678" xr:uid="{00000000-0005-0000-0000-0000D4020000}"/>
    <cellStyle name="40% - Accent4 25" xfId="679" xr:uid="{00000000-0005-0000-0000-0000D5020000}"/>
    <cellStyle name="40% - Accent4 26" xfId="680" xr:uid="{00000000-0005-0000-0000-0000D6020000}"/>
    <cellStyle name="40% - Accent4 27" xfId="681" xr:uid="{00000000-0005-0000-0000-0000D7020000}"/>
    <cellStyle name="40% - Accent4 28" xfId="682" xr:uid="{00000000-0005-0000-0000-0000D8020000}"/>
    <cellStyle name="40% - Accent4 29" xfId="683" xr:uid="{00000000-0005-0000-0000-0000D9020000}"/>
    <cellStyle name="40% - Accent4 3" xfId="684" xr:uid="{00000000-0005-0000-0000-0000DA020000}"/>
    <cellStyle name="40% - Accent4 3 2" xfId="685" xr:uid="{00000000-0005-0000-0000-0000DB020000}"/>
    <cellStyle name="40% - Accent4 3 3" xfId="686" xr:uid="{00000000-0005-0000-0000-0000DC020000}"/>
    <cellStyle name="40% - Accent4 3 4" xfId="687" xr:uid="{00000000-0005-0000-0000-0000DD020000}"/>
    <cellStyle name="40% - Accent4 30" xfId="688" xr:uid="{00000000-0005-0000-0000-0000DE020000}"/>
    <cellStyle name="40% - Accent4 31" xfId="689" xr:uid="{00000000-0005-0000-0000-0000DF020000}"/>
    <cellStyle name="40% - Accent4 32" xfId="690" xr:uid="{00000000-0005-0000-0000-0000E0020000}"/>
    <cellStyle name="40% - Accent4 33" xfId="691" xr:uid="{00000000-0005-0000-0000-0000E1020000}"/>
    <cellStyle name="40% - Accent4 34" xfId="692" xr:uid="{00000000-0005-0000-0000-0000E2020000}"/>
    <cellStyle name="40% - Accent4 35" xfId="693" xr:uid="{00000000-0005-0000-0000-0000E3020000}"/>
    <cellStyle name="40% - Accent4 36" xfId="694" xr:uid="{00000000-0005-0000-0000-0000E4020000}"/>
    <cellStyle name="40% - Accent4 37" xfId="695" xr:uid="{00000000-0005-0000-0000-0000E5020000}"/>
    <cellStyle name="40% - Accent4 38" xfId="696" xr:uid="{00000000-0005-0000-0000-0000E6020000}"/>
    <cellStyle name="40% - Accent4 39" xfId="697" xr:uid="{00000000-0005-0000-0000-0000E7020000}"/>
    <cellStyle name="40% - Accent4 4" xfId="698" xr:uid="{00000000-0005-0000-0000-0000E8020000}"/>
    <cellStyle name="40% - Accent4 4 2" xfId="699" xr:uid="{00000000-0005-0000-0000-0000E9020000}"/>
    <cellStyle name="40% - Accent4 4 2 2" xfId="700" xr:uid="{00000000-0005-0000-0000-0000EA020000}"/>
    <cellStyle name="40% - Accent4 4 3" xfId="701" xr:uid="{00000000-0005-0000-0000-0000EB020000}"/>
    <cellStyle name="40% - Accent4 40" xfId="702" xr:uid="{00000000-0005-0000-0000-0000EC020000}"/>
    <cellStyle name="40% - Accent4 41" xfId="703" xr:uid="{00000000-0005-0000-0000-0000ED020000}"/>
    <cellStyle name="40% - Accent4 42" xfId="704" xr:uid="{00000000-0005-0000-0000-0000EE020000}"/>
    <cellStyle name="40% - Accent4 43" xfId="705" xr:uid="{00000000-0005-0000-0000-0000EF020000}"/>
    <cellStyle name="40% - Accent4 44" xfId="706" xr:uid="{00000000-0005-0000-0000-0000F0020000}"/>
    <cellStyle name="40% - Accent4 45" xfId="707" xr:uid="{00000000-0005-0000-0000-0000F1020000}"/>
    <cellStyle name="40% - Accent4 5" xfId="708" xr:uid="{00000000-0005-0000-0000-0000F2020000}"/>
    <cellStyle name="40% - Accent4 5 2" xfId="709" xr:uid="{00000000-0005-0000-0000-0000F3020000}"/>
    <cellStyle name="40% - Accent4 5 2 2" xfId="710" xr:uid="{00000000-0005-0000-0000-0000F4020000}"/>
    <cellStyle name="40% - Accent4 5 3" xfId="711" xr:uid="{00000000-0005-0000-0000-0000F5020000}"/>
    <cellStyle name="40% - Accent4 6" xfId="712" xr:uid="{00000000-0005-0000-0000-0000F6020000}"/>
    <cellStyle name="40% - Accent4 6 2" xfId="713" xr:uid="{00000000-0005-0000-0000-0000F7020000}"/>
    <cellStyle name="40% - Accent4 6 3" xfId="714" xr:uid="{00000000-0005-0000-0000-0000F8020000}"/>
    <cellStyle name="40% - Accent4 7" xfId="715" xr:uid="{00000000-0005-0000-0000-0000F9020000}"/>
    <cellStyle name="40% - Accent4 7 2" xfId="716" xr:uid="{00000000-0005-0000-0000-0000FA020000}"/>
    <cellStyle name="40% - Accent4 7 3" xfId="717" xr:uid="{00000000-0005-0000-0000-0000FB020000}"/>
    <cellStyle name="40% - Accent4 8" xfId="718" xr:uid="{00000000-0005-0000-0000-0000FC020000}"/>
    <cellStyle name="40% - Accent4 8 2" xfId="719" xr:uid="{00000000-0005-0000-0000-0000FD020000}"/>
    <cellStyle name="40% - Accent4 8 3" xfId="720" xr:uid="{00000000-0005-0000-0000-0000FE020000}"/>
    <cellStyle name="40% - Accent4 9" xfId="721" xr:uid="{00000000-0005-0000-0000-0000FF020000}"/>
    <cellStyle name="40% - Accent5 10" xfId="722" xr:uid="{00000000-0005-0000-0000-000000030000}"/>
    <cellStyle name="40% - Accent5 11" xfId="723" xr:uid="{00000000-0005-0000-0000-000001030000}"/>
    <cellStyle name="40% - Accent5 12" xfId="724" xr:uid="{00000000-0005-0000-0000-000002030000}"/>
    <cellStyle name="40% - Accent5 13" xfId="725" xr:uid="{00000000-0005-0000-0000-000003030000}"/>
    <cellStyle name="40% - Accent5 14" xfId="726" xr:uid="{00000000-0005-0000-0000-000004030000}"/>
    <cellStyle name="40% - Accent5 15" xfId="727" xr:uid="{00000000-0005-0000-0000-000005030000}"/>
    <cellStyle name="40% - Accent5 16" xfId="728" xr:uid="{00000000-0005-0000-0000-000006030000}"/>
    <cellStyle name="40% - Accent5 17" xfId="729" xr:uid="{00000000-0005-0000-0000-000007030000}"/>
    <cellStyle name="40% - Accent5 18" xfId="730" xr:uid="{00000000-0005-0000-0000-000008030000}"/>
    <cellStyle name="40% - Accent5 19" xfId="731" xr:uid="{00000000-0005-0000-0000-000009030000}"/>
    <cellStyle name="40% - Accent5 2" xfId="732" xr:uid="{00000000-0005-0000-0000-00000A030000}"/>
    <cellStyle name="40% - Accent5 2 10" xfId="733" xr:uid="{00000000-0005-0000-0000-00000B030000}"/>
    <cellStyle name="40% - Accent5 2 11" xfId="734" xr:uid="{00000000-0005-0000-0000-00000C030000}"/>
    <cellStyle name="40% - Accent5 2 12" xfId="735" xr:uid="{00000000-0005-0000-0000-00000D030000}"/>
    <cellStyle name="40% - Accent5 2 13" xfId="736" xr:uid="{00000000-0005-0000-0000-00000E030000}"/>
    <cellStyle name="40% - Accent5 2 14" xfId="737" xr:uid="{00000000-0005-0000-0000-00000F030000}"/>
    <cellStyle name="40% - Accent5 2 15" xfId="738" xr:uid="{00000000-0005-0000-0000-000010030000}"/>
    <cellStyle name="40% - Accent5 2 2" xfId="739" xr:uid="{00000000-0005-0000-0000-000011030000}"/>
    <cellStyle name="40% - Accent5 2 3" xfId="740" xr:uid="{00000000-0005-0000-0000-000012030000}"/>
    <cellStyle name="40% - Accent5 2 4" xfId="741" xr:uid="{00000000-0005-0000-0000-000013030000}"/>
    <cellStyle name="40% - Accent5 2 5" xfId="742" xr:uid="{00000000-0005-0000-0000-000014030000}"/>
    <cellStyle name="40% - Accent5 2 6" xfId="743" xr:uid="{00000000-0005-0000-0000-000015030000}"/>
    <cellStyle name="40% - Accent5 2 7" xfId="744" xr:uid="{00000000-0005-0000-0000-000016030000}"/>
    <cellStyle name="40% - Accent5 2 8" xfId="745" xr:uid="{00000000-0005-0000-0000-000017030000}"/>
    <cellStyle name="40% - Accent5 2 9" xfId="746" xr:uid="{00000000-0005-0000-0000-000018030000}"/>
    <cellStyle name="40% - Accent5 20" xfId="747" xr:uid="{00000000-0005-0000-0000-000019030000}"/>
    <cellStyle name="40% - Accent5 21" xfId="748" xr:uid="{00000000-0005-0000-0000-00001A030000}"/>
    <cellStyle name="40% - Accent5 22" xfId="749" xr:uid="{00000000-0005-0000-0000-00001B030000}"/>
    <cellStyle name="40% - Accent5 23" xfId="750" xr:uid="{00000000-0005-0000-0000-00001C030000}"/>
    <cellStyle name="40% - Accent5 24" xfId="751" xr:uid="{00000000-0005-0000-0000-00001D030000}"/>
    <cellStyle name="40% - Accent5 25" xfId="752" xr:uid="{00000000-0005-0000-0000-00001E030000}"/>
    <cellStyle name="40% - Accent5 26" xfId="753" xr:uid="{00000000-0005-0000-0000-00001F030000}"/>
    <cellStyle name="40% - Accent5 27" xfId="754" xr:uid="{00000000-0005-0000-0000-000020030000}"/>
    <cellStyle name="40% - Accent5 28" xfId="755" xr:uid="{00000000-0005-0000-0000-000021030000}"/>
    <cellStyle name="40% - Accent5 29" xfId="756" xr:uid="{00000000-0005-0000-0000-000022030000}"/>
    <cellStyle name="40% - Accent5 3" xfId="757" xr:uid="{00000000-0005-0000-0000-000023030000}"/>
    <cellStyle name="40% - Accent5 3 2" xfId="758" xr:uid="{00000000-0005-0000-0000-000024030000}"/>
    <cellStyle name="40% - Accent5 3 3" xfId="759" xr:uid="{00000000-0005-0000-0000-000025030000}"/>
    <cellStyle name="40% - Accent5 3 4" xfId="760" xr:uid="{00000000-0005-0000-0000-000026030000}"/>
    <cellStyle name="40% - Accent5 30" xfId="761" xr:uid="{00000000-0005-0000-0000-000027030000}"/>
    <cellStyle name="40% - Accent5 31" xfId="762" xr:uid="{00000000-0005-0000-0000-000028030000}"/>
    <cellStyle name="40% - Accent5 32" xfId="763" xr:uid="{00000000-0005-0000-0000-000029030000}"/>
    <cellStyle name="40% - Accent5 33" xfId="764" xr:uid="{00000000-0005-0000-0000-00002A030000}"/>
    <cellStyle name="40% - Accent5 34" xfId="765" xr:uid="{00000000-0005-0000-0000-00002B030000}"/>
    <cellStyle name="40% - Accent5 35" xfId="766" xr:uid="{00000000-0005-0000-0000-00002C030000}"/>
    <cellStyle name="40% - Accent5 36" xfId="767" xr:uid="{00000000-0005-0000-0000-00002D030000}"/>
    <cellStyle name="40% - Accent5 37" xfId="768" xr:uid="{00000000-0005-0000-0000-00002E030000}"/>
    <cellStyle name="40% - Accent5 38" xfId="769" xr:uid="{00000000-0005-0000-0000-00002F030000}"/>
    <cellStyle name="40% - Accent5 39" xfId="770" xr:uid="{00000000-0005-0000-0000-000030030000}"/>
    <cellStyle name="40% - Accent5 4" xfId="771" xr:uid="{00000000-0005-0000-0000-000031030000}"/>
    <cellStyle name="40% - Accent5 4 2" xfId="772" xr:uid="{00000000-0005-0000-0000-000032030000}"/>
    <cellStyle name="40% - Accent5 4 2 2" xfId="773" xr:uid="{00000000-0005-0000-0000-000033030000}"/>
    <cellStyle name="40% - Accent5 4 3" xfId="774" xr:uid="{00000000-0005-0000-0000-000034030000}"/>
    <cellStyle name="40% - Accent5 40" xfId="775" xr:uid="{00000000-0005-0000-0000-000035030000}"/>
    <cellStyle name="40% - Accent5 41" xfId="776" xr:uid="{00000000-0005-0000-0000-000036030000}"/>
    <cellStyle name="40% - Accent5 42" xfId="777" xr:uid="{00000000-0005-0000-0000-000037030000}"/>
    <cellStyle name="40% - Accent5 43" xfId="778" xr:uid="{00000000-0005-0000-0000-000038030000}"/>
    <cellStyle name="40% - Accent5 44" xfId="779" xr:uid="{00000000-0005-0000-0000-000039030000}"/>
    <cellStyle name="40% - Accent5 45" xfId="780" xr:uid="{00000000-0005-0000-0000-00003A030000}"/>
    <cellStyle name="40% - Accent5 5" xfId="781" xr:uid="{00000000-0005-0000-0000-00003B030000}"/>
    <cellStyle name="40% - Accent5 5 2" xfId="782" xr:uid="{00000000-0005-0000-0000-00003C030000}"/>
    <cellStyle name="40% - Accent5 5 2 2" xfId="783" xr:uid="{00000000-0005-0000-0000-00003D030000}"/>
    <cellStyle name="40% - Accent5 5 3" xfId="784" xr:uid="{00000000-0005-0000-0000-00003E030000}"/>
    <cellStyle name="40% - Accent5 6" xfId="785" xr:uid="{00000000-0005-0000-0000-00003F030000}"/>
    <cellStyle name="40% - Accent5 6 2" xfId="786" xr:uid="{00000000-0005-0000-0000-000040030000}"/>
    <cellStyle name="40% - Accent5 6 3" xfId="787" xr:uid="{00000000-0005-0000-0000-000041030000}"/>
    <cellStyle name="40% - Accent5 7" xfId="788" xr:uid="{00000000-0005-0000-0000-000042030000}"/>
    <cellStyle name="40% - Accent5 7 2" xfId="789" xr:uid="{00000000-0005-0000-0000-000043030000}"/>
    <cellStyle name="40% - Accent5 7 3" xfId="790" xr:uid="{00000000-0005-0000-0000-000044030000}"/>
    <cellStyle name="40% - Accent5 8" xfId="791" xr:uid="{00000000-0005-0000-0000-000045030000}"/>
    <cellStyle name="40% - Accent5 8 2" xfId="792" xr:uid="{00000000-0005-0000-0000-000046030000}"/>
    <cellStyle name="40% - Accent5 8 3" xfId="793" xr:uid="{00000000-0005-0000-0000-000047030000}"/>
    <cellStyle name="40% - Accent5 9" xfId="794" xr:uid="{00000000-0005-0000-0000-000048030000}"/>
    <cellStyle name="40% - Accent6 10" xfId="795" xr:uid="{00000000-0005-0000-0000-000049030000}"/>
    <cellStyle name="40% - Accent6 11" xfId="796" xr:uid="{00000000-0005-0000-0000-00004A030000}"/>
    <cellStyle name="40% - Accent6 12" xfId="797" xr:uid="{00000000-0005-0000-0000-00004B030000}"/>
    <cellStyle name="40% - Accent6 13" xfId="798" xr:uid="{00000000-0005-0000-0000-00004C030000}"/>
    <cellStyle name="40% - Accent6 14" xfId="799" xr:uid="{00000000-0005-0000-0000-00004D030000}"/>
    <cellStyle name="40% - Accent6 15" xfId="800" xr:uid="{00000000-0005-0000-0000-00004E030000}"/>
    <cellStyle name="40% - Accent6 16" xfId="801" xr:uid="{00000000-0005-0000-0000-00004F030000}"/>
    <cellStyle name="40% - Accent6 17" xfId="802" xr:uid="{00000000-0005-0000-0000-000050030000}"/>
    <cellStyle name="40% - Accent6 18" xfId="803" xr:uid="{00000000-0005-0000-0000-000051030000}"/>
    <cellStyle name="40% - Accent6 19" xfId="804" xr:uid="{00000000-0005-0000-0000-000052030000}"/>
    <cellStyle name="40% - Accent6 2" xfId="805" xr:uid="{00000000-0005-0000-0000-000053030000}"/>
    <cellStyle name="40% - Accent6 2 10" xfId="806" xr:uid="{00000000-0005-0000-0000-000054030000}"/>
    <cellStyle name="40% - Accent6 2 11" xfId="807" xr:uid="{00000000-0005-0000-0000-000055030000}"/>
    <cellStyle name="40% - Accent6 2 12" xfId="808" xr:uid="{00000000-0005-0000-0000-000056030000}"/>
    <cellStyle name="40% - Accent6 2 13" xfId="809" xr:uid="{00000000-0005-0000-0000-000057030000}"/>
    <cellStyle name="40% - Accent6 2 14" xfId="810" xr:uid="{00000000-0005-0000-0000-000058030000}"/>
    <cellStyle name="40% - Accent6 2 15" xfId="811" xr:uid="{00000000-0005-0000-0000-000059030000}"/>
    <cellStyle name="40% - Accent6 2 2" xfId="812" xr:uid="{00000000-0005-0000-0000-00005A030000}"/>
    <cellStyle name="40% - Accent6 2 3" xfId="813" xr:uid="{00000000-0005-0000-0000-00005B030000}"/>
    <cellStyle name="40% - Accent6 2 4" xfId="814" xr:uid="{00000000-0005-0000-0000-00005C030000}"/>
    <cellStyle name="40% - Accent6 2 5" xfId="815" xr:uid="{00000000-0005-0000-0000-00005D030000}"/>
    <cellStyle name="40% - Accent6 2 6" xfId="816" xr:uid="{00000000-0005-0000-0000-00005E030000}"/>
    <cellStyle name="40% - Accent6 2 7" xfId="817" xr:uid="{00000000-0005-0000-0000-00005F030000}"/>
    <cellStyle name="40% - Accent6 2 8" xfId="818" xr:uid="{00000000-0005-0000-0000-000060030000}"/>
    <cellStyle name="40% - Accent6 2 9" xfId="819" xr:uid="{00000000-0005-0000-0000-000061030000}"/>
    <cellStyle name="40% - Accent6 20" xfId="820" xr:uid="{00000000-0005-0000-0000-000062030000}"/>
    <cellStyle name="40% - Accent6 21" xfId="821" xr:uid="{00000000-0005-0000-0000-000063030000}"/>
    <cellStyle name="40% - Accent6 22" xfId="822" xr:uid="{00000000-0005-0000-0000-000064030000}"/>
    <cellStyle name="40% - Accent6 23" xfId="823" xr:uid="{00000000-0005-0000-0000-000065030000}"/>
    <cellStyle name="40% - Accent6 24" xfId="824" xr:uid="{00000000-0005-0000-0000-000066030000}"/>
    <cellStyle name="40% - Accent6 25" xfId="825" xr:uid="{00000000-0005-0000-0000-000067030000}"/>
    <cellStyle name="40% - Accent6 26" xfId="826" xr:uid="{00000000-0005-0000-0000-000068030000}"/>
    <cellStyle name="40% - Accent6 27" xfId="827" xr:uid="{00000000-0005-0000-0000-000069030000}"/>
    <cellStyle name="40% - Accent6 28" xfId="828" xr:uid="{00000000-0005-0000-0000-00006A030000}"/>
    <cellStyle name="40% - Accent6 29" xfId="829" xr:uid="{00000000-0005-0000-0000-00006B030000}"/>
    <cellStyle name="40% - Accent6 3" xfId="830" xr:uid="{00000000-0005-0000-0000-00006C030000}"/>
    <cellStyle name="40% - Accent6 3 2" xfId="831" xr:uid="{00000000-0005-0000-0000-00006D030000}"/>
    <cellStyle name="40% - Accent6 3 3" xfId="832" xr:uid="{00000000-0005-0000-0000-00006E030000}"/>
    <cellStyle name="40% - Accent6 3 4" xfId="833" xr:uid="{00000000-0005-0000-0000-00006F030000}"/>
    <cellStyle name="40% - Accent6 30" xfId="834" xr:uid="{00000000-0005-0000-0000-000070030000}"/>
    <cellStyle name="40% - Accent6 31" xfId="835" xr:uid="{00000000-0005-0000-0000-000071030000}"/>
    <cellStyle name="40% - Accent6 32" xfId="836" xr:uid="{00000000-0005-0000-0000-000072030000}"/>
    <cellStyle name="40% - Accent6 33" xfId="837" xr:uid="{00000000-0005-0000-0000-000073030000}"/>
    <cellStyle name="40% - Accent6 34" xfId="838" xr:uid="{00000000-0005-0000-0000-000074030000}"/>
    <cellStyle name="40% - Accent6 35" xfId="839" xr:uid="{00000000-0005-0000-0000-000075030000}"/>
    <cellStyle name="40% - Accent6 36" xfId="840" xr:uid="{00000000-0005-0000-0000-000076030000}"/>
    <cellStyle name="40% - Accent6 37" xfId="841" xr:uid="{00000000-0005-0000-0000-000077030000}"/>
    <cellStyle name="40% - Accent6 38" xfId="842" xr:uid="{00000000-0005-0000-0000-000078030000}"/>
    <cellStyle name="40% - Accent6 39" xfId="843" xr:uid="{00000000-0005-0000-0000-000079030000}"/>
    <cellStyle name="40% - Accent6 4" xfId="844" xr:uid="{00000000-0005-0000-0000-00007A030000}"/>
    <cellStyle name="40% - Accent6 4 2" xfId="845" xr:uid="{00000000-0005-0000-0000-00007B030000}"/>
    <cellStyle name="40% - Accent6 4 2 2" xfId="846" xr:uid="{00000000-0005-0000-0000-00007C030000}"/>
    <cellStyle name="40% - Accent6 4 3" xfId="847" xr:uid="{00000000-0005-0000-0000-00007D030000}"/>
    <cellStyle name="40% - Accent6 40" xfId="848" xr:uid="{00000000-0005-0000-0000-00007E030000}"/>
    <cellStyle name="40% - Accent6 41" xfId="849" xr:uid="{00000000-0005-0000-0000-00007F030000}"/>
    <cellStyle name="40% - Accent6 42" xfId="850" xr:uid="{00000000-0005-0000-0000-000080030000}"/>
    <cellStyle name="40% - Accent6 43" xfId="851" xr:uid="{00000000-0005-0000-0000-000081030000}"/>
    <cellStyle name="40% - Accent6 44" xfId="852" xr:uid="{00000000-0005-0000-0000-000082030000}"/>
    <cellStyle name="40% - Accent6 45" xfId="853" xr:uid="{00000000-0005-0000-0000-000083030000}"/>
    <cellStyle name="40% - Accent6 5" xfId="854" xr:uid="{00000000-0005-0000-0000-000084030000}"/>
    <cellStyle name="40% - Accent6 5 2" xfId="855" xr:uid="{00000000-0005-0000-0000-000085030000}"/>
    <cellStyle name="40% - Accent6 5 2 2" xfId="856" xr:uid="{00000000-0005-0000-0000-000086030000}"/>
    <cellStyle name="40% - Accent6 5 3" xfId="857" xr:uid="{00000000-0005-0000-0000-000087030000}"/>
    <cellStyle name="40% - Accent6 6" xfId="858" xr:uid="{00000000-0005-0000-0000-000088030000}"/>
    <cellStyle name="40% - Accent6 6 2" xfId="859" xr:uid="{00000000-0005-0000-0000-000089030000}"/>
    <cellStyle name="40% - Accent6 6 3" xfId="860" xr:uid="{00000000-0005-0000-0000-00008A030000}"/>
    <cellStyle name="40% - Accent6 7" xfId="861" xr:uid="{00000000-0005-0000-0000-00008B030000}"/>
    <cellStyle name="40% - Accent6 7 2" xfId="862" xr:uid="{00000000-0005-0000-0000-00008C030000}"/>
    <cellStyle name="40% - Accent6 7 3" xfId="863" xr:uid="{00000000-0005-0000-0000-00008D030000}"/>
    <cellStyle name="40% - Accent6 8" xfId="864" xr:uid="{00000000-0005-0000-0000-00008E030000}"/>
    <cellStyle name="40% - Accent6 8 2" xfId="865" xr:uid="{00000000-0005-0000-0000-00008F030000}"/>
    <cellStyle name="40% - Accent6 8 3" xfId="866" xr:uid="{00000000-0005-0000-0000-000090030000}"/>
    <cellStyle name="40% - Accent6 9" xfId="867" xr:uid="{00000000-0005-0000-0000-000091030000}"/>
    <cellStyle name="40% - Akzent1" xfId="868" xr:uid="{00000000-0005-0000-0000-000092030000}"/>
    <cellStyle name="40% - Akzent2" xfId="869" xr:uid="{00000000-0005-0000-0000-000093030000}"/>
    <cellStyle name="40% - Akzent3" xfId="870" xr:uid="{00000000-0005-0000-0000-000094030000}"/>
    <cellStyle name="40% - Akzent4" xfId="871" xr:uid="{00000000-0005-0000-0000-000095030000}"/>
    <cellStyle name="40% - Akzent5" xfId="872" xr:uid="{00000000-0005-0000-0000-000096030000}"/>
    <cellStyle name="40% - Akzent6" xfId="873" xr:uid="{00000000-0005-0000-0000-000097030000}"/>
    <cellStyle name="5x indented GHG Textfiels" xfId="874" xr:uid="{00000000-0005-0000-0000-000098030000}"/>
    <cellStyle name="60% - Accent1 10" xfId="875" xr:uid="{00000000-0005-0000-0000-000099030000}"/>
    <cellStyle name="60% - Accent1 11" xfId="876" xr:uid="{00000000-0005-0000-0000-00009A030000}"/>
    <cellStyle name="60% - Accent1 12" xfId="877" xr:uid="{00000000-0005-0000-0000-00009B030000}"/>
    <cellStyle name="60% - Accent1 13" xfId="878" xr:uid="{00000000-0005-0000-0000-00009C030000}"/>
    <cellStyle name="60% - Accent1 14" xfId="879" xr:uid="{00000000-0005-0000-0000-00009D030000}"/>
    <cellStyle name="60% - Accent1 15" xfId="880" xr:uid="{00000000-0005-0000-0000-00009E030000}"/>
    <cellStyle name="60% - Accent1 16" xfId="881" xr:uid="{00000000-0005-0000-0000-00009F030000}"/>
    <cellStyle name="60% - Accent1 17" xfId="882" xr:uid="{00000000-0005-0000-0000-0000A0030000}"/>
    <cellStyle name="60% - Accent1 18" xfId="883" xr:uid="{00000000-0005-0000-0000-0000A1030000}"/>
    <cellStyle name="60% - Accent1 19" xfId="884" xr:uid="{00000000-0005-0000-0000-0000A2030000}"/>
    <cellStyle name="60% - Accent1 2" xfId="885" xr:uid="{00000000-0005-0000-0000-0000A3030000}"/>
    <cellStyle name="60% - Accent1 2 10" xfId="886" xr:uid="{00000000-0005-0000-0000-0000A4030000}"/>
    <cellStyle name="60% - Accent1 2 11" xfId="887" xr:uid="{00000000-0005-0000-0000-0000A5030000}"/>
    <cellStyle name="60% - Accent1 2 2" xfId="888" xr:uid="{00000000-0005-0000-0000-0000A6030000}"/>
    <cellStyle name="60% - Accent1 2 2 2" xfId="889" xr:uid="{00000000-0005-0000-0000-0000A7030000}"/>
    <cellStyle name="60% - Accent1 2 3" xfId="890" xr:uid="{00000000-0005-0000-0000-0000A8030000}"/>
    <cellStyle name="60% - Accent1 2 4" xfId="891" xr:uid="{00000000-0005-0000-0000-0000A9030000}"/>
    <cellStyle name="60% - Accent1 2 5" xfId="892" xr:uid="{00000000-0005-0000-0000-0000AA030000}"/>
    <cellStyle name="60% - Accent1 2 6" xfId="893" xr:uid="{00000000-0005-0000-0000-0000AB030000}"/>
    <cellStyle name="60% - Accent1 2 7" xfId="894" xr:uid="{00000000-0005-0000-0000-0000AC030000}"/>
    <cellStyle name="60% - Accent1 2 8" xfId="895" xr:uid="{00000000-0005-0000-0000-0000AD030000}"/>
    <cellStyle name="60% - Accent1 2 9" xfId="896" xr:uid="{00000000-0005-0000-0000-0000AE030000}"/>
    <cellStyle name="60% - Accent1 20" xfId="897" xr:uid="{00000000-0005-0000-0000-0000AF030000}"/>
    <cellStyle name="60% - Accent1 21" xfId="898" xr:uid="{00000000-0005-0000-0000-0000B0030000}"/>
    <cellStyle name="60% - Accent1 22" xfId="899" xr:uid="{00000000-0005-0000-0000-0000B1030000}"/>
    <cellStyle name="60% - Accent1 23" xfId="900" xr:uid="{00000000-0005-0000-0000-0000B2030000}"/>
    <cellStyle name="60% - Accent1 24" xfId="901" xr:uid="{00000000-0005-0000-0000-0000B3030000}"/>
    <cellStyle name="60% - Accent1 25" xfId="902" xr:uid="{00000000-0005-0000-0000-0000B4030000}"/>
    <cellStyle name="60% - Accent1 26" xfId="903" xr:uid="{00000000-0005-0000-0000-0000B5030000}"/>
    <cellStyle name="60% - Accent1 27" xfId="904" xr:uid="{00000000-0005-0000-0000-0000B6030000}"/>
    <cellStyle name="60% - Accent1 28" xfId="905" xr:uid="{00000000-0005-0000-0000-0000B7030000}"/>
    <cellStyle name="60% - Accent1 29" xfId="906" xr:uid="{00000000-0005-0000-0000-0000B8030000}"/>
    <cellStyle name="60% - Accent1 3" xfId="907" xr:uid="{00000000-0005-0000-0000-0000B9030000}"/>
    <cellStyle name="60% - Accent1 3 2" xfId="908" xr:uid="{00000000-0005-0000-0000-0000BA030000}"/>
    <cellStyle name="60% - Accent1 3 3" xfId="909" xr:uid="{00000000-0005-0000-0000-0000BB030000}"/>
    <cellStyle name="60% - Accent1 3 4" xfId="910" xr:uid="{00000000-0005-0000-0000-0000BC030000}"/>
    <cellStyle name="60% - Accent1 30" xfId="911" xr:uid="{00000000-0005-0000-0000-0000BD030000}"/>
    <cellStyle name="60% - Accent1 31" xfId="912" xr:uid="{00000000-0005-0000-0000-0000BE030000}"/>
    <cellStyle name="60% - Accent1 32" xfId="913" xr:uid="{00000000-0005-0000-0000-0000BF030000}"/>
    <cellStyle name="60% - Accent1 33" xfId="914" xr:uid="{00000000-0005-0000-0000-0000C0030000}"/>
    <cellStyle name="60% - Accent1 34" xfId="915" xr:uid="{00000000-0005-0000-0000-0000C1030000}"/>
    <cellStyle name="60% - Accent1 35" xfId="916" xr:uid="{00000000-0005-0000-0000-0000C2030000}"/>
    <cellStyle name="60% - Accent1 36" xfId="917" xr:uid="{00000000-0005-0000-0000-0000C3030000}"/>
    <cellStyle name="60% - Accent1 37" xfId="918" xr:uid="{00000000-0005-0000-0000-0000C4030000}"/>
    <cellStyle name="60% - Accent1 38" xfId="919" xr:uid="{00000000-0005-0000-0000-0000C5030000}"/>
    <cellStyle name="60% - Accent1 39" xfId="920" xr:uid="{00000000-0005-0000-0000-0000C6030000}"/>
    <cellStyle name="60% - Accent1 4" xfId="921" xr:uid="{00000000-0005-0000-0000-0000C7030000}"/>
    <cellStyle name="60% - Accent1 40" xfId="922" xr:uid="{00000000-0005-0000-0000-0000C8030000}"/>
    <cellStyle name="60% - Accent1 41" xfId="923" xr:uid="{00000000-0005-0000-0000-0000C9030000}"/>
    <cellStyle name="60% - Accent1 42" xfId="924" xr:uid="{00000000-0005-0000-0000-0000CA030000}"/>
    <cellStyle name="60% - Accent1 43" xfId="925" xr:uid="{00000000-0005-0000-0000-0000CB030000}"/>
    <cellStyle name="60% - Accent1 5" xfId="926" xr:uid="{00000000-0005-0000-0000-0000CC030000}"/>
    <cellStyle name="60% - Accent1 6" xfId="927" xr:uid="{00000000-0005-0000-0000-0000CD030000}"/>
    <cellStyle name="60% - Accent1 6 2" xfId="928" xr:uid="{00000000-0005-0000-0000-0000CE030000}"/>
    <cellStyle name="60% - Accent1 7" xfId="929" xr:uid="{00000000-0005-0000-0000-0000CF030000}"/>
    <cellStyle name="60% - Accent1 8" xfId="930" xr:uid="{00000000-0005-0000-0000-0000D0030000}"/>
    <cellStyle name="60% - Accent1 9" xfId="931" xr:uid="{00000000-0005-0000-0000-0000D1030000}"/>
    <cellStyle name="60% - Accent2 10" xfId="932" xr:uid="{00000000-0005-0000-0000-0000D2030000}"/>
    <cellStyle name="60% - Accent2 11" xfId="933" xr:uid="{00000000-0005-0000-0000-0000D3030000}"/>
    <cellStyle name="60% - Accent2 12" xfId="934" xr:uid="{00000000-0005-0000-0000-0000D4030000}"/>
    <cellStyle name="60% - Accent2 13" xfId="935" xr:uid="{00000000-0005-0000-0000-0000D5030000}"/>
    <cellStyle name="60% - Accent2 14" xfId="936" xr:uid="{00000000-0005-0000-0000-0000D6030000}"/>
    <cellStyle name="60% - Accent2 15" xfId="937" xr:uid="{00000000-0005-0000-0000-0000D7030000}"/>
    <cellStyle name="60% - Accent2 16" xfId="938" xr:uid="{00000000-0005-0000-0000-0000D8030000}"/>
    <cellStyle name="60% - Accent2 17" xfId="939" xr:uid="{00000000-0005-0000-0000-0000D9030000}"/>
    <cellStyle name="60% - Accent2 18" xfId="940" xr:uid="{00000000-0005-0000-0000-0000DA030000}"/>
    <cellStyle name="60% - Accent2 19" xfId="941" xr:uid="{00000000-0005-0000-0000-0000DB030000}"/>
    <cellStyle name="60% - Accent2 2" xfId="942" xr:uid="{00000000-0005-0000-0000-0000DC030000}"/>
    <cellStyle name="60% - Accent2 2 10" xfId="943" xr:uid="{00000000-0005-0000-0000-0000DD030000}"/>
    <cellStyle name="60% - Accent2 2 11" xfId="944" xr:uid="{00000000-0005-0000-0000-0000DE030000}"/>
    <cellStyle name="60% - Accent2 2 2" xfId="945" xr:uid="{00000000-0005-0000-0000-0000DF030000}"/>
    <cellStyle name="60% - Accent2 2 2 2" xfId="946" xr:uid="{00000000-0005-0000-0000-0000E0030000}"/>
    <cellStyle name="60% - Accent2 2 3" xfId="947" xr:uid="{00000000-0005-0000-0000-0000E1030000}"/>
    <cellStyle name="60% - Accent2 2 4" xfId="948" xr:uid="{00000000-0005-0000-0000-0000E2030000}"/>
    <cellStyle name="60% - Accent2 2 5" xfId="949" xr:uid="{00000000-0005-0000-0000-0000E3030000}"/>
    <cellStyle name="60% - Accent2 2 6" xfId="950" xr:uid="{00000000-0005-0000-0000-0000E4030000}"/>
    <cellStyle name="60% - Accent2 2 7" xfId="951" xr:uid="{00000000-0005-0000-0000-0000E5030000}"/>
    <cellStyle name="60% - Accent2 2 8" xfId="952" xr:uid="{00000000-0005-0000-0000-0000E6030000}"/>
    <cellStyle name="60% - Accent2 2 9" xfId="953" xr:uid="{00000000-0005-0000-0000-0000E7030000}"/>
    <cellStyle name="60% - Accent2 20" xfId="954" xr:uid="{00000000-0005-0000-0000-0000E8030000}"/>
    <cellStyle name="60% - Accent2 21" xfId="955" xr:uid="{00000000-0005-0000-0000-0000E9030000}"/>
    <cellStyle name="60% - Accent2 22" xfId="956" xr:uid="{00000000-0005-0000-0000-0000EA030000}"/>
    <cellStyle name="60% - Accent2 23" xfId="957" xr:uid="{00000000-0005-0000-0000-0000EB030000}"/>
    <cellStyle name="60% - Accent2 24" xfId="958" xr:uid="{00000000-0005-0000-0000-0000EC030000}"/>
    <cellStyle name="60% - Accent2 25" xfId="959" xr:uid="{00000000-0005-0000-0000-0000ED030000}"/>
    <cellStyle name="60% - Accent2 26" xfId="960" xr:uid="{00000000-0005-0000-0000-0000EE030000}"/>
    <cellStyle name="60% - Accent2 27" xfId="961" xr:uid="{00000000-0005-0000-0000-0000EF030000}"/>
    <cellStyle name="60% - Accent2 28" xfId="962" xr:uid="{00000000-0005-0000-0000-0000F0030000}"/>
    <cellStyle name="60% - Accent2 29" xfId="963" xr:uid="{00000000-0005-0000-0000-0000F1030000}"/>
    <cellStyle name="60% - Accent2 3" xfId="964" xr:uid="{00000000-0005-0000-0000-0000F2030000}"/>
    <cellStyle name="60% - Accent2 3 2" xfId="965" xr:uid="{00000000-0005-0000-0000-0000F3030000}"/>
    <cellStyle name="60% - Accent2 3 3" xfId="966" xr:uid="{00000000-0005-0000-0000-0000F4030000}"/>
    <cellStyle name="60% - Accent2 3 4" xfId="967" xr:uid="{00000000-0005-0000-0000-0000F5030000}"/>
    <cellStyle name="60% - Accent2 30" xfId="968" xr:uid="{00000000-0005-0000-0000-0000F6030000}"/>
    <cellStyle name="60% - Accent2 31" xfId="969" xr:uid="{00000000-0005-0000-0000-0000F7030000}"/>
    <cellStyle name="60% - Accent2 32" xfId="970" xr:uid="{00000000-0005-0000-0000-0000F8030000}"/>
    <cellStyle name="60% - Accent2 33" xfId="971" xr:uid="{00000000-0005-0000-0000-0000F9030000}"/>
    <cellStyle name="60% - Accent2 34" xfId="972" xr:uid="{00000000-0005-0000-0000-0000FA030000}"/>
    <cellStyle name="60% - Accent2 35" xfId="973" xr:uid="{00000000-0005-0000-0000-0000FB030000}"/>
    <cellStyle name="60% - Accent2 36" xfId="974" xr:uid="{00000000-0005-0000-0000-0000FC030000}"/>
    <cellStyle name="60% - Accent2 37" xfId="975" xr:uid="{00000000-0005-0000-0000-0000FD030000}"/>
    <cellStyle name="60% - Accent2 38" xfId="976" xr:uid="{00000000-0005-0000-0000-0000FE030000}"/>
    <cellStyle name="60% - Accent2 39" xfId="977" xr:uid="{00000000-0005-0000-0000-0000FF030000}"/>
    <cellStyle name="60% - Accent2 4" xfId="978" xr:uid="{00000000-0005-0000-0000-000000040000}"/>
    <cellStyle name="60% - Accent2 40" xfId="979" xr:uid="{00000000-0005-0000-0000-000001040000}"/>
    <cellStyle name="60% - Accent2 41" xfId="980" xr:uid="{00000000-0005-0000-0000-000002040000}"/>
    <cellStyle name="60% - Accent2 42" xfId="981" xr:uid="{00000000-0005-0000-0000-000003040000}"/>
    <cellStyle name="60% - Accent2 43" xfId="982" xr:uid="{00000000-0005-0000-0000-000004040000}"/>
    <cellStyle name="60% - Accent2 5" xfId="983" xr:uid="{00000000-0005-0000-0000-000005040000}"/>
    <cellStyle name="60% - Accent2 6" xfId="984" xr:uid="{00000000-0005-0000-0000-000006040000}"/>
    <cellStyle name="60% - Accent2 6 2" xfId="985" xr:uid="{00000000-0005-0000-0000-000007040000}"/>
    <cellStyle name="60% - Accent2 7" xfId="986" xr:uid="{00000000-0005-0000-0000-000008040000}"/>
    <cellStyle name="60% - Accent2 8" xfId="987" xr:uid="{00000000-0005-0000-0000-000009040000}"/>
    <cellStyle name="60% - Accent2 9" xfId="988" xr:uid="{00000000-0005-0000-0000-00000A040000}"/>
    <cellStyle name="60% - Accent3 10" xfId="989" xr:uid="{00000000-0005-0000-0000-00000B040000}"/>
    <cellStyle name="60% - Accent3 11" xfId="990" xr:uid="{00000000-0005-0000-0000-00000C040000}"/>
    <cellStyle name="60% - Accent3 12" xfId="991" xr:uid="{00000000-0005-0000-0000-00000D040000}"/>
    <cellStyle name="60% - Accent3 13" xfId="992" xr:uid="{00000000-0005-0000-0000-00000E040000}"/>
    <cellStyle name="60% - Accent3 14" xfId="993" xr:uid="{00000000-0005-0000-0000-00000F040000}"/>
    <cellStyle name="60% - Accent3 15" xfId="994" xr:uid="{00000000-0005-0000-0000-000010040000}"/>
    <cellStyle name="60% - Accent3 16" xfId="995" xr:uid="{00000000-0005-0000-0000-000011040000}"/>
    <cellStyle name="60% - Accent3 17" xfId="996" xr:uid="{00000000-0005-0000-0000-000012040000}"/>
    <cellStyle name="60% - Accent3 18" xfId="997" xr:uid="{00000000-0005-0000-0000-000013040000}"/>
    <cellStyle name="60% - Accent3 19" xfId="998" xr:uid="{00000000-0005-0000-0000-000014040000}"/>
    <cellStyle name="60% - Accent3 2" xfId="999" xr:uid="{00000000-0005-0000-0000-000015040000}"/>
    <cellStyle name="60% - Accent3 2 10" xfId="1000" xr:uid="{00000000-0005-0000-0000-000016040000}"/>
    <cellStyle name="60% - Accent3 2 11" xfId="1001" xr:uid="{00000000-0005-0000-0000-000017040000}"/>
    <cellStyle name="60% - Accent3 2 2" xfId="1002" xr:uid="{00000000-0005-0000-0000-000018040000}"/>
    <cellStyle name="60% - Accent3 2 2 2" xfId="1003" xr:uid="{00000000-0005-0000-0000-000019040000}"/>
    <cellStyle name="60% - Accent3 2 3" xfId="1004" xr:uid="{00000000-0005-0000-0000-00001A040000}"/>
    <cellStyle name="60% - Accent3 2 4" xfId="1005" xr:uid="{00000000-0005-0000-0000-00001B040000}"/>
    <cellStyle name="60% - Accent3 2 5" xfId="1006" xr:uid="{00000000-0005-0000-0000-00001C040000}"/>
    <cellStyle name="60% - Accent3 2 6" xfId="1007" xr:uid="{00000000-0005-0000-0000-00001D040000}"/>
    <cellStyle name="60% - Accent3 2 7" xfId="1008" xr:uid="{00000000-0005-0000-0000-00001E040000}"/>
    <cellStyle name="60% - Accent3 2 8" xfId="1009" xr:uid="{00000000-0005-0000-0000-00001F040000}"/>
    <cellStyle name="60% - Accent3 2 9" xfId="1010" xr:uid="{00000000-0005-0000-0000-000020040000}"/>
    <cellStyle name="60% - Accent3 20" xfId="1011" xr:uid="{00000000-0005-0000-0000-000021040000}"/>
    <cellStyle name="60% - Accent3 21" xfId="1012" xr:uid="{00000000-0005-0000-0000-000022040000}"/>
    <cellStyle name="60% - Accent3 22" xfId="1013" xr:uid="{00000000-0005-0000-0000-000023040000}"/>
    <cellStyle name="60% - Accent3 23" xfId="1014" xr:uid="{00000000-0005-0000-0000-000024040000}"/>
    <cellStyle name="60% - Accent3 24" xfId="1015" xr:uid="{00000000-0005-0000-0000-000025040000}"/>
    <cellStyle name="60% - Accent3 25" xfId="1016" xr:uid="{00000000-0005-0000-0000-000026040000}"/>
    <cellStyle name="60% - Accent3 26" xfId="1017" xr:uid="{00000000-0005-0000-0000-000027040000}"/>
    <cellStyle name="60% - Accent3 27" xfId="1018" xr:uid="{00000000-0005-0000-0000-000028040000}"/>
    <cellStyle name="60% - Accent3 28" xfId="1019" xr:uid="{00000000-0005-0000-0000-000029040000}"/>
    <cellStyle name="60% - Accent3 29" xfId="1020" xr:uid="{00000000-0005-0000-0000-00002A040000}"/>
    <cellStyle name="60% - Accent3 3" xfId="1021" xr:uid="{00000000-0005-0000-0000-00002B040000}"/>
    <cellStyle name="60% - Accent3 3 2" xfId="1022" xr:uid="{00000000-0005-0000-0000-00002C040000}"/>
    <cellStyle name="60% - Accent3 3 3" xfId="1023" xr:uid="{00000000-0005-0000-0000-00002D040000}"/>
    <cellStyle name="60% - Accent3 3 4" xfId="1024" xr:uid="{00000000-0005-0000-0000-00002E040000}"/>
    <cellStyle name="60% - Accent3 30" xfId="1025" xr:uid="{00000000-0005-0000-0000-00002F040000}"/>
    <cellStyle name="60% - Accent3 31" xfId="1026" xr:uid="{00000000-0005-0000-0000-000030040000}"/>
    <cellStyle name="60% - Accent3 32" xfId="1027" xr:uid="{00000000-0005-0000-0000-000031040000}"/>
    <cellStyle name="60% - Accent3 33" xfId="1028" xr:uid="{00000000-0005-0000-0000-000032040000}"/>
    <cellStyle name="60% - Accent3 34" xfId="1029" xr:uid="{00000000-0005-0000-0000-000033040000}"/>
    <cellStyle name="60% - Accent3 35" xfId="1030" xr:uid="{00000000-0005-0000-0000-000034040000}"/>
    <cellStyle name="60% - Accent3 36" xfId="1031" xr:uid="{00000000-0005-0000-0000-000035040000}"/>
    <cellStyle name="60% - Accent3 37" xfId="1032" xr:uid="{00000000-0005-0000-0000-000036040000}"/>
    <cellStyle name="60% - Accent3 38" xfId="1033" xr:uid="{00000000-0005-0000-0000-000037040000}"/>
    <cellStyle name="60% - Accent3 39" xfId="1034" xr:uid="{00000000-0005-0000-0000-000038040000}"/>
    <cellStyle name="60% - Accent3 4" xfId="1035" xr:uid="{00000000-0005-0000-0000-000039040000}"/>
    <cellStyle name="60% - Accent3 40" xfId="1036" xr:uid="{00000000-0005-0000-0000-00003A040000}"/>
    <cellStyle name="60% - Accent3 41" xfId="1037" xr:uid="{00000000-0005-0000-0000-00003B040000}"/>
    <cellStyle name="60% - Accent3 42" xfId="1038" xr:uid="{00000000-0005-0000-0000-00003C040000}"/>
    <cellStyle name="60% - Accent3 43" xfId="1039" xr:uid="{00000000-0005-0000-0000-00003D040000}"/>
    <cellStyle name="60% - Accent3 5" xfId="1040" xr:uid="{00000000-0005-0000-0000-00003E040000}"/>
    <cellStyle name="60% - Accent3 6" xfId="1041" xr:uid="{00000000-0005-0000-0000-00003F040000}"/>
    <cellStyle name="60% - Accent3 6 2" xfId="1042" xr:uid="{00000000-0005-0000-0000-000040040000}"/>
    <cellStyle name="60% - Accent3 7" xfId="1043" xr:uid="{00000000-0005-0000-0000-000041040000}"/>
    <cellStyle name="60% - Accent3 8" xfId="1044" xr:uid="{00000000-0005-0000-0000-000042040000}"/>
    <cellStyle name="60% - Accent3 9" xfId="1045" xr:uid="{00000000-0005-0000-0000-000043040000}"/>
    <cellStyle name="60% - Accent4 10" xfId="1046" xr:uid="{00000000-0005-0000-0000-000044040000}"/>
    <cellStyle name="60% - Accent4 11" xfId="1047" xr:uid="{00000000-0005-0000-0000-000045040000}"/>
    <cellStyle name="60% - Accent4 12" xfId="1048" xr:uid="{00000000-0005-0000-0000-000046040000}"/>
    <cellStyle name="60% - Accent4 13" xfId="1049" xr:uid="{00000000-0005-0000-0000-000047040000}"/>
    <cellStyle name="60% - Accent4 14" xfId="1050" xr:uid="{00000000-0005-0000-0000-000048040000}"/>
    <cellStyle name="60% - Accent4 15" xfId="1051" xr:uid="{00000000-0005-0000-0000-000049040000}"/>
    <cellStyle name="60% - Accent4 16" xfId="1052" xr:uid="{00000000-0005-0000-0000-00004A040000}"/>
    <cellStyle name="60% - Accent4 17" xfId="1053" xr:uid="{00000000-0005-0000-0000-00004B040000}"/>
    <cellStyle name="60% - Accent4 18" xfId="1054" xr:uid="{00000000-0005-0000-0000-00004C040000}"/>
    <cellStyle name="60% - Accent4 19" xfId="1055" xr:uid="{00000000-0005-0000-0000-00004D040000}"/>
    <cellStyle name="60% - Accent4 2" xfId="1056" xr:uid="{00000000-0005-0000-0000-00004E040000}"/>
    <cellStyle name="60% - Accent4 2 10" xfId="1057" xr:uid="{00000000-0005-0000-0000-00004F040000}"/>
    <cellStyle name="60% - Accent4 2 11" xfId="1058" xr:uid="{00000000-0005-0000-0000-000050040000}"/>
    <cellStyle name="60% - Accent4 2 2" xfId="1059" xr:uid="{00000000-0005-0000-0000-000051040000}"/>
    <cellStyle name="60% - Accent4 2 2 2" xfId="1060" xr:uid="{00000000-0005-0000-0000-000052040000}"/>
    <cellStyle name="60% - Accent4 2 3" xfId="1061" xr:uid="{00000000-0005-0000-0000-000053040000}"/>
    <cellStyle name="60% - Accent4 2 4" xfId="1062" xr:uid="{00000000-0005-0000-0000-000054040000}"/>
    <cellStyle name="60% - Accent4 2 5" xfId="1063" xr:uid="{00000000-0005-0000-0000-000055040000}"/>
    <cellStyle name="60% - Accent4 2 6" xfId="1064" xr:uid="{00000000-0005-0000-0000-000056040000}"/>
    <cellStyle name="60% - Accent4 2 7" xfId="1065" xr:uid="{00000000-0005-0000-0000-000057040000}"/>
    <cellStyle name="60% - Accent4 2 8" xfId="1066" xr:uid="{00000000-0005-0000-0000-000058040000}"/>
    <cellStyle name="60% - Accent4 2 9" xfId="1067" xr:uid="{00000000-0005-0000-0000-000059040000}"/>
    <cellStyle name="60% - Accent4 20" xfId="1068" xr:uid="{00000000-0005-0000-0000-00005A040000}"/>
    <cellStyle name="60% - Accent4 21" xfId="1069" xr:uid="{00000000-0005-0000-0000-00005B040000}"/>
    <cellStyle name="60% - Accent4 22" xfId="1070" xr:uid="{00000000-0005-0000-0000-00005C040000}"/>
    <cellStyle name="60% - Accent4 23" xfId="1071" xr:uid="{00000000-0005-0000-0000-00005D040000}"/>
    <cellStyle name="60% - Accent4 24" xfId="1072" xr:uid="{00000000-0005-0000-0000-00005E040000}"/>
    <cellStyle name="60% - Accent4 25" xfId="1073" xr:uid="{00000000-0005-0000-0000-00005F040000}"/>
    <cellStyle name="60% - Accent4 26" xfId="1074" xr:uid="{00000000-0005-0000-0000-000060040000}"/>
    <cellStyle name="60% - Accent4 27" xfId="1075" xr:uid="{00000000-0005-0000-0000-000061040000}"/>
    <cellStyle name="60% - Accent4 28" xfId="1076" xr:uid="{00000000-0005-0000-0000-000062040000}"/>
    <cellStyle name="60% - Accent4 29" xfId="1077" xr:uid="{00000000-0005-0000-0000-000063040000}"/>
    <cellStyle name="60% - Accent4 3" xfId="1078" xr:uid="{00000000-0005-0000-0000-000064040000}"/>
    <cellStyle name="60% - Accent4 3 2" xfId="1079" xr:uid="{00000000-0005-0000-0000-000065040000}"/>
    <cellStyle name="60% - Accent4 3 3" xfId="1080" xr:uid="{00000000-0005-0000-0000-000066040000}"/>
    <cellStyle name="60% - Accent4 3 4" xfId="1081" xr:uid="{00000000-0005-0000-0000-000067040000}"/>
    <cellStyle name="60% - Accent4 30" xfId="1082" xr:uid="{00000000-0005-0000-0000-000068040000}"/>
    <cellStyle name="60% - Accent4 31" xfId="1083" xr:uid="{00000000-0005-0000-0000-000069040000}"/>
    <cellStyle name="60% - Accent4 32" xfId="1084" xr:uid="{00000000-0005-0000-0000-00006A040000}"/>
    <cellStyle name="60% - Accent4 33" xfId="1085" xr:uid="{00000000-0005-0000-0000-00006B040000}"/>
    <cellStyle name="60% - Accent4 34" xfId="1086" xr:uid="{00000000-0005-0000-0000-00006C040000}"/>
    <cellStyle name="60% - Accent4 35" xfId="1087" xr:uid="{00000000-0005-0000-0000-00006D040000}"/>
    <cellStyle name="60% - Accent4 36" xfId="1088" xr:uid="{00000000-0005-0000-0000-00006E040000}"/>
    <cellStyle name="60% - Accent4 37" xfId="1089" xr:uid="{00000000-0005-0000-0000-00006F040000}"/>
    <cellStyle name="60% - Accent4 38" xfId="1090" xr:uid="{00000000-0005-0000-0000-000070040000}"/>
    <cellStyle name="60% - Accent4 39" xfId="1091" xr:uid="{00000000-0005-0000-0000-000071040000}"/>
    <cellStyle name="60% - Accent4 4" xfId="1092" xr:uid="{00000000-0005-0000-0000-000072040000}"/>
    <cellStyle name="60% - Accent4 40" xfId="1093" xr:uid="{00000000-0005-0000-0000-000073040000}"/>
    <cellStyle name="60% - Accent4 41" xfId="1094" xr:uid="{00000000-0005-0000-0000-000074040000}"/>
    <cellStyle name="60% - Accent4 42" xfId="1095" xr:uid="{00000000-0005-0000-0000-000075040000}"/>
    <cellStyle name="60% - Accent4 43" xfId="1096" xr:uid="{00000000-0005-0000-0000-000076040000}"/>
    <cellStyle name="60% - Accent4 5" xfId="1097" xr:uid="{00000000-0005-0000-0000-000077040000}"/>
    <cellStyle name="60% - Accent4 6" xfId="1098" xr:uid="{00000000-0005-0000-0000-000078040000}"/>
    <cellStyle name="60% - Accent4 6 2" xfId="1099" xr:uid="{00000000-0005-0000-0000-000079040000}"/>
    <cellStyle name="60% - Accent4 7" xfId="1100" xr:uid="{00000000-0005-0000-0000-00007A040000}"/>
    <cellStyle name="60% - Accent4 8" xfId="1101" xr:uid="{00000000-0005-0000-0000-00007B040000}"/>
    <cellStyle name="60% - Accent4 9" xfId="1102" xr:uid="{00000000-0005-0000-0000-00007C040000}"/>
    <cellStyle name="60% - Accent5 10" xfId="1103" xr:uid="{00000000-0005-0000-0000-00007D040000}"/>
    <cellStyle name="60% - Accent5 11" xfId="1104" xr:uid="{00000000-0005-0000-0000-00007E040000}"/>
    <cellStyle name="60% - Accent5 12" xfId="1105" xr:uid="{00000000-0005-0000-0000-00007F040000}"/>
    <cellStyle name="60% - Accent5 13" xfId="1106" xr:uid="{00000000-0005-0000-0000-000080040000}"/>
    <cellStyle name="60% - Accent5 14" xfId="1107" xr:uid="{00000000-0005-0000-0000-000081040000}"/>
    <cellStyle name="60% - Accent5 15" xfId="1108" xr:uid="{00000000-0005-0000-0000-000082040000}"/>
    <cellStyle name="60% - Accent5 16" xfId="1109" xr:uid="{00000000-0005-0000-0000-000083040000}"/>
    <cellStyle name="60% - Accent5 17" xfId="1110" xr:uid="{00000000-0005-0000-0000-000084040000}"/>
    <cellStyle name="60% - Accent5 18" xfId="1111" xr:uid="{00000000-0005-0000-0000-000085040000}"/>
    <cellStyle name="60% - Accent5 19" xfId="1112" xr:uid="{00000000-0005-0000-0000-000086040000}"/>
    <cellStyle name="60% - Accent5 2" xfId="1113" xr:uid="{00000000-0005-0000-0000-000087040000}"/>
    <cellStyle name="60% - Accent5 2 10" xfId="1114" xr:uid="{00000000-0005-0000-0000-000088040000}"/>
    <cellStyle name="60% - Accent5 2 11" xfId="1115" xr:uid="{00000000-0005-0000-0000-000089040000}"/>
    <cellStyle name="60% - Accent5 2 2" xfId="1116" xr:uid="{00000000-0005-0000-0000-00008A040000}"/>
    <cellStyle name="60% - Accent5 2 2 2" xfId="1117" xr:uid="{00000000-0005-0000-0000-00008B040000}"/>
    <cellStyle name="60% - Accent5 2 3" xfId="1118" xr:uid="{00000000-0005-0000-0000-00008C040000}"/>
    <cellStyle name="60% - Accent5 2 4" xfId="1119" xr:uid="{00000000-0005-0000-0000-00008D040000}"/>
    <cellStyle name="60% - Accent5 2 5" xfId="1120" xr:uid="{00000000-0005-0000-0000-00008E040000}"/>
    <cellStyle name="60% - Accent5 2 6" xfId="1121" xr:uid="{00000000-0005-0000-0000-00008F040000}"/>
    <cellStyle name="60% - Accent5 2 7" xfId="1122" xr:uid="{00000000-0005-0000-0000-000090040000}"/>
    <cellStyle name="60% - Accent5 2 8" xfId="1123" xr:uid="{00000000-0005-0000-0000-000091040000}"/>
    <cellStyle name="60% - Accent5 2 9" xfId="1124" xr:uid="{00000000-0005-0000-0000-000092040000}"/>
    <cellStyle name="60% - Accent5 20" xfId="1125" xr:uid="{00000000-0005-0000-0000-000093040000}"/>
    <cellStyle name="60% - Accent5 21" xfId="1126" xr:uid="{00000000-0005-0000-0000-000094040000}"/>
    <cellStyle name="60% - Accent5 22" xfId="1127" xr:uid="{00000000-0005-0000-0000-000095040000}"/>
    <cellStyle name="60% - Accent5 23" xfId="1128" xr:uid="{00000000-0005-0000-0000-000096040000}"/>
    <cellStyle name="60% - Accent5 24" xfId="1129" xr:uid="{00000000-0005-0000-0000-000097040000}"/>
    <cellStyle name="60% - Accent5 25" xfId="1130" xr:uid="{00000000-0005-0000-0000-000098040000}"/>
    <cellStyle name="60% - Accent5 26" xfId="1131" xr:uid="{00000000-0005-0000-0000-000099040000}"/>
    <cellStyle name="60% - Accent5 27" xfId="1132" xr:uid="{00000000-0005-0000-0000-00009A040000}"/>
    <cellStyle name="60% - Accent5 28" xfId="1133" xr:uid="{00000000-0005-0000-0000-00009B040000}"/>
    <cellStyle name="60% - Accent5 29" xfId="1134" xr:uid="{00000000-0005-0000-0000-00009C040000}"/>
    <cellStyle name="60% - Accent5 3" xfId="1135" xr:uid="{00000000-0005-0000-0000-00009D040000}"/>
    <cellStyle name="60% - Accent5 3 2" xfId="1136" xr:uid="{00000000-0005-0000-0000-00009E040000}"/>
    <cellStyle name="60% - Accent5 3 3" xfId="1137" xr:uid="{00000000-0005-0000-0000-00009F040000}"/>
    <cellStyle name="60% - Accent5 3 4" xfId="1138" xr:uid="{00000000-0005-0000-0000-0000A0040000}"/>
    <cellStyle name="60% - Accent5 30" xfId="1139" xr:uid="{00000000-0005-0000-0000-0000A1040000}"/>
    <cellStyle name="60% - Accent5 31" xfId="1140" xr:uid="{00000000-0005-0000-0000-0000A2040000}"/>
    <cellStyle name="60% - Accent5 32" xfId="1141" xr:uid="{00000000-0005-0000-0000-0000A3040000}"/>
    <cellStyle name="60% - Accent5 33" xfId="1142" xr:uid="{00000000-0005-0000-0000-0000A4040000}"/>
    <cellStyle name="60% - Accent5 34" xfId="1143" xr:uid="{00000000-0005-0000-0000-0000A5040000}"/>
    <cellStyle name="60% - Accent5 35" xfId="1144" xr:uid="{00000000-0005-0000-0000-0000A6040000}"/>
    <cellStyle name="60% - Accent5 36" xfId="1145" xr:uid="{00000000-0005-0000-0000-0000A7040000}"/>
    <cellStyle name="60% - Accent5 37" xfId="1146" xr:uid="{00000000-0005-0000-0000-0000A8040000}"/>
    <cellStyle name="60% - Accent5 38" xfId="1147" xr:uid="{00000000-0005-0000-0000-0000A9040000}"/>
    <cellStyle name="60% - Accent5 39" xfId="1148" xr:uid="{00000000-0005-0000-0000-0000AA040000}"/>
    <cellStyle name="60% - Accent5 4" xfId="1149" xr:uid="{00000000-0005-0000-0000-0000AB040000}"/>
    <cellStyle name="60% - Accent5 40" xfId="1150" xr:uid="{00000000-0005-0000-0000-0000AC040000}"/>
    <cellStyle name="60% - Accent5 41" xfId="1151" xr:uid="{00000000-0005-0000-0000-0000AD040000}"/>
    <cellStyle name="60% - Accent5 42" xfId="1152" xr:uid="{00000000-0005-0000-0000-0000AE040000}"/>
    <cellStyle name="60% - Accent5 43" xfId="1153" xr:uid="{00000000-0005-0000-0000-0000AF040000}"/>
    <cellStyle name="60% - Accent5 5" xfId="1154" xr:uid="{00000000-0005-0000-0000-0000B0040000}"/>
    <cellStyle name="60% - Accent5 6" xfId="1155" xr:uid="{00000000-0005-0000-0000-0000B1040000}"/>
    <cellStyle name="60% - Accent5 6 2" xfId="1156" xr:uid="{00000000-0005-0000-0000-0000B2040000}"/>
    <cellStyle name="60% - Accent5 7" xfId="1157" xr:uid="{00000000-0005-0000-0000-0000B3040000}"/>
    <cellStyle name="60% - Accent5 8" xfId="1158" xr:uid="{00000000-0005-0000-0000-0000B4040000}"/>
    <cellStyle name="60% - Accent5 9" xfId="1159" xr:uid="{00000000-0005-0000-0000-0000B5040000}"/>
    <cellStyle name="60% - Accent6 10" xfId="1160" xr:uid="{00000000-0005-0000-0000-0000B6040000}"/>
    <cellStyle name="60% - Accent6 11" xfId="1161" xr:uid="{00000000-0005-0000-0000-0000B7040000}"/>
    <cellStyle name="60% - Accent6 12" xfId="1162" xr:uid="{00000000-0005-0000-0000-0000B8040000}"/>
    <cellStyle name="60% - Accent6 13" xfId="1163" xr:uid="{00000000-0005-0000-0000-0000B9040000}"/>
    <cellStyle name="60% - Accent6 14" xfId="1164" xr:uid="{00000000-0005-0000-0000-0000BA040000}"/>
    <cellStyle name="60% - Accent6 15" xfId="1165" xr:uid="{00000000-0005-0000-0000-0000BB040000}"/>
    <cellStyle name="60% - Accent6 16" xfId="1166" xr:uid="{00000000-0005-0000-0000-0000BC040000}"/>
    <cellStyle name="60% - Accent6 17" xfId="1167" xr:uid="{00000000-0005-0000-0000-0000BD040000}"/>
    <cellStyle name="60% - Accent6 18" xfId="1168" xr:uid="{00000000-0005-0000-0000-0000BE040000}"/>
    <cellStyle name="60% - Accent6 19" xfId="1169" xr:uid="{00000000-0005-0000-0000-0000BF040000}"/>
    <cellStyle name="60% - Accent6 2" xfId="1170" xr:uid="{00000000-0005-0000-0000-0000C0040000}"/>
    <cellStyle name="60% - Accent6 2 10" xfId="1171" xr:uid="{00000000-0005-0000-0000-0000C1040000}"/>
    <cellStyle name="60% - Accent6 2 11" xfId="1172" xr:uid="{00000000-0005-0000-0000-0000C2040000}"/>
    <cellStyle name="60% - Accent6 2 2" xfId="1173" xr:uid="{00000000-0005-0000-0000-0000C3040000}"/>
    <cellStyle name="60% - Accent6 2 2 2" xfId="1174" xr:uid="{00000000-0005-0000-0000-0000C4040000}"/>
    <cellStyle name="60% - Accent6 2 3" xfId="1175" xr:uid="{00000000-0005-0000-0000-0000C5040000}"/>
    <cellStyle name="60% - Accent6 2 4" xfId="1176" xr:uid="{00000000-0005-0000-0000-0000C6040000}"/>
    <cellStyle name="60% - Accent6 2 5" xfId="1177" xr:uid="{00000000-0005-0000-0000-0000C7040000}"/>
    <cellStyle name="60% - Accent6 2 6" xfId="1178" xr:uid="{00000000-0005-0000-0000-0000C8040000}"/>
    <cellStyle name="60% - Accent6 2 7" xfId="1179" xr:uid="{00000000-0005-0000-0000-0000C9040000}"/>
    <cellStyle name="60% - Accent6 2 8" xfId="1180" xr:uid="{00000000-0005-0000-0000-0000CA040000}"/>
    <cellStyle name="60% - Accent6 2 9" xfId="1181" xr:uid="{00000000-0005-0000-0000-0000CB040000}"/>
    <cellStyle name="60% - Accent6 20" xfId="1182" xr:uid="{00000000-0005-0000-0000-0000CC040000}"/>
    <cellStyle name="60% - Accent6 21" xfId="1183" xr:uid="{00000000-0005-0000-0000-0000CD040000}"/>
    <cellStyle name="60% - Accent6 22" xfId="1184" xr:uid="{00000000-0005-0000-0000-0000CE040000}"/>
    <cellStyle name="60% - Accent6 23" xfId="1185" xr:uid="{00000000-0005-0000-0000-0000CF040000}"/>
    <cellStyle name="60% - Accent6 24" xfId="1186" xr:uid="{00000000-0005-0000-0000-0000D0040000}"/>
    <cellStyle name="60% - Accent6 25" xfId="1187" xr:uid="{00000000-0005-0000-0000-0000D1040000}"/>
    <cellStyle name="60% - Accent6 26" xfId="1188" xr:uid="{00000000-0005-0000-0000-0000D2040000}"/>
    <cellStyle name="60% - Accent6 27" xfId="1189" xr:uid="{00000000-0005-0000-0000-0000D3040000}"/>
    <cellStyle name="60% - Accent6 28" xfId="1190" xr:uid="{00000000-0005-0000-0000-0000D4040000}"/>
    <cellStyle name="60% - Accent6 29" xfId="1191" xr:uid="{00000000-0005-0000-0000-0000D5040000}"/>
    <cellStyle name="60% - Accent6 3" xfId="1192" xr:uid="{00000000-0005-0000-0000-0000D6040000}"/>
    <cellStyle name="60% - Accent6 3 2" xfId="1193" xr:uid="{00000000-0005-0000-0000-0000D7040000}"/>
    <cellStyle name="60% - Accent6 3 3" xfId="1194" xr:uid="{00000000-0005-0000-0000-0000D8040000}"/>
    <cellStyle name="60% - Accent6 3 4" xfId="1195" xr:uid="{00000000-0005-0000-0000-0000D9040000}"/>
    <cellStyle name="60% - Accent6 30" xfId="1196" xr:uid="{00000000-0005-0000-0000-0000DA040000}"/>
    <cellStyle name="60% - Accent6 31" xfId="1197" xr:uid="{00000000-0005-0000-0000-0000DB040000}"/>
    <cellStyle name="60% - Accent6 32" xfId="1198" xr:uid="{00000000-0005-0000-0000-0000DC040000}"/>
    <cellStyle name="60% - Accent6 33" xfId="1199" xr:uid="{00000000-0005-0000-0000-0000DD040000}"/>
    <cellStyle name="60% - Accent6 34" xfId="1200" xr:uid="{00000000-0005-0000-0000-0000DE040000}"/>
    <cellStyle name="60% - Accent6 35" xfId="1201" xr:uid="{00000000-0005-0000-0000-0000DF040000}"/>
    <cellStyle name="60% - Accent6 36" xfId="1202" xr:uid="{00000000-0005-0000-0000-0000E0040000}"/>
    <cellStyle name="60% - Accent6 37" xfId="1203" xr:uid="{00000000-0005-0000-0000-0000E1040000}"/>
    <cellStyle name="60% - Accent6 38" xfId="1204" xr:uid="{00000000-0005-0000-0000-0000E2040000}"/>
    <cellStyle name="60% - Accent6 39" xfId="1205" xr:uid="{00000000-0005-0000-0000-0000E3040000}"/>
    <cellStyle name="60% - Accent6 4" xfId="1206" xr:uid="{00000000-0005-0000-0000-0000E4040000}"/>
    <cellStyle name="60% - Accent6 40" xfId="1207" xr:uid="{00000000-0005-0000-0000-0000E5040000}"/>
    <cellStyle name="60% - Accent6 41" xfId="1208" xr:uid="{00000000-0005-0000-0000-0000E6040000}"/>
    <cellStyle name="60% - Accent6 42" xfId="1209" xr:uid="{00000000-0005-0000-0000-0000E7040000}"/>
    <cellStyle name="60% - Accent6 43" xfId="1210" xr:uid="{00000000-0005-0000-0000-0000E8040000}"/>
    <cellStyle name="60% - Accent6 5" xfId="1211" xr:uid="{00000000-0005-0000-0000-0000E9040000}"/>
    <cellStyle name="60% - Accent6 6" xfId="1212" xr:uid="{00000000-0005-0000-0000-0000EA040000}"/>
    <cellStyle name="60% - Accent6 6 2" xfId="1213" xr:uid="{00000000-0005-0000-0000-0000EB040000}"/>
    <cellStyle name="60% - Accent6 7" xfId="1214" xr:uid="{00000000-0005-0000-0000-0000EC040000}"/>
    <cellStyle name="60% - Accent6 8" xfId="1215" xr:uid="{00000000-0005-0000-0000-0000ED040000}"/>
    <cellStyle name="60% - Accent6 9" xfId="1216" xr:uid="{00000000-0005-0000-0000-0000EE040000}"/>
    <cellStyle name="60% - Akzent1" xfId="1217" xr:uid="{00000000-0005-0000-0000-0000EF040000}"/>
    <cellStyle name="60% - Akzent2" xfId="1218" xr:uid="{00000000-0005-0000-0000-0000F0040000}"/>
    <cellStyle name="60% - Akzent3" xfId="1219" xr:uid="{00000000-0005-0000-0000-0000F1040000}"/>
    <cellStyle name="60% - Akzent4" xfId="1220" xr:uid="{00000000-0005-0000-0000-0000F2040000}"/>
    <cellStyle name="60% - Akzent5" xfId="1221" xr:uid="{00000000-0005-0000-0000-0000F3040000}"/>
    <cellStyle name="60% - Akzent6" xfId="1222" xr:uid="{00000000-0005-0000-0000-0000F4040000}"/>
    <cellStyle name="60% - Cor4 2" xfId="1223" xr:uid="{00000000-0005-0000-0000-0000F5040000}"/>
    <cellStyle name="Accent1" xfId="1" builtinId="29"/>
    <cellStyle name="Accent1 10" xfId="1224" xr:uid="{00000000-0005-0000-0000-0000F6040000}"/>
    <cellStyle name="Accent1 11" xfId="1225" xr:uid="{00000000-0005-0000-0000-0000F7040000}"/>
    <cellStyle name="Accent1 12" xfId="1226" xr:uid="{00000000-0005-0000-0000-0000F8040000}"/>
    <cellStyle name="Accent1 13" xfId="1227" xr:uid="{00000000-0005-0000-0000-0000F9040000}"/>
    <cellStyle name="Accent1 14" xfId="1228" xr:uid="{00000000-0005-0000-0000-0000FA040000}"/>
    <cellStyle name="Accent1 15" xfId="1229" xr:uid="{00000000-0005-0000-0000-0000FB040000}"/>
    <cellStyle name="Accent1 16" xfId="1230" xr:uid="{00000000-0005-0000-0000-0000FC040000}"/>
    <cellStyle name="Accent1 17" xfId="1231" xr:uid="{00000000-0005-0000-0000-0000FD040000}"/>
    <cellStyle name="Accent1 18" xfId="1232" xr:uid="{00000000-0005-0000-0000-0000FE040000}"/>
    <cellStyle name="Accent1 19" xfId="1233" xr:uid="{00000000-0005-0000-0000-0000FF040000}"/>
    <cellStyle name="Accent1 2" xfId="1234" xr:uid="{00000000-0005-0000-0000-000000050000}"/>
    <cellStyle name="Accent1 2 10" xfId="1235" xr:uid="{00000000-0005-0000-0000-000001050000}"/>
    <cellStyle name="Accent1 2 2" xfId="1236" xr:uid="{00000000-0005-0000-0000-000002050000}"/>
    <cellStyle name="Accent1 2 3" xfId="1237" xr:uid="{00000000-0005-0000-0000-000003050000}"/>
    <cellStyle name="Accent1 2 4" xfId="1238" xr:uid="{00000000-0005-0000-0000-000004050000}"/>
    <cellStyle name="Accent1 2 5" xfId="1239" xr:uid="{00000000-0005-0000-0000-000005050000}"/>
    <cellStyle name="Accent1 2 6" xfId="1240" xr:uid="{00000000-0005-0000-0000-000006050000}"/>
    <cellStyle name="Accent1 2 7" xfId="1241" xr:uid="{00000000-0005-0000-0000-000007050000}"/>
    <cellStyle name="Accent1 2 8" xfId="1242" xr:uid="{00000000-0005-0000-0000-000008050000}"/>
    <cellStyle name="Accent1 2 9" xfId="1243" xr:uid="{00000000-0005-0000-0000-000009050000}"/>
    <cellStyle name="Accent1 20" xfId="1244" xr:uid="{00000000-0005-0000-0000-00000A050000}"/>
    <cellStyle name="Accent1 21" xfId="1245" xr:uid="{00000000-0005-0000-0000-00000B050000}"/>
    <cellStyle name="Accent1 22" xfId="1246" xr:uid="{00000000-0005-0000-0000-00000C050000}"/>
    <cellStyle name="Accent1 23" xfId="1247" xr:uid="{00000000-0005-0000-0000-00000D050000}"/>
    <cellStyle name="Accent1 24" xfId="1248" xr:uid="{00000000-0005-0000-0000-00000E050000}"/>
    <cellStyle name="Accent1 25" xfId="1249" xr:uid="{00000000-0005-0000-0000-00000F050000}"/>
    <cellStyle name="Accent1 26" xfId="1250" xr:uid="{00000000-0005-0000-0000-000010050000}"/>
    <cellStyle name="Accent1 27" xfId="1251" xr:uid="{00000000-0005-0000-0000-000011050000}"/>
    <cellStyle name="Accent1 28" xfId="1252" xr:uid="{00000000-0005-0000-0000-000012050000}"/>
    <cellStyle name="Accent1 29" xfId="1253" xr:uid="{00000000-0005-0000-0000-000013050000}"/>
    <cellStyle name="Accent1 3" xfId="1254" xr:uid="{00000000-0005-0000-0000-000014050000}"/>
    <cellStyle name="Accent1 3 2" xfId="1255" xr:uid="{00000000-0005-0000-0000-000015050000}"/>
    <cellStyle name="Accent1 3 3" xfId="1256" xr:uid="{00000000-0005-0000-0000-000016050000}"/>
    <cellStyle name="Accent1 3 4" xfId="1257" xr:uid="{00000000-0005-0000-0000-000017050000}"/>
    <cellStyle name="Accent1 30" xfId="1258" xr:uid="{00000000-0005-0000-0000-000018050000}"/>
    <cellStyle name="Accent1 31" xfId="1259" xr:uid="{00000000-0005-0000-0000-000019050000}"/>
    <cellStyle name="Accent1 32" xfId="1260" xr:uid="{00000000-0005-0000-0000-00001A050000}"/>
    <cellStyle name="Accent1 33" xfId="1261" xr:uid="{00000000-0005-0000-0000-00001B050000}"/>
    <cellStyle name="Accent1 34" xfId="1262" xr:uid="{00000000-0005-0000-0000-00001C050000}"/>
    <cellStyle name="Accent1 35" xfId="1263" xr:uid="{00000000-0005-0000-0000-00001D050000}"/>
    <cellStyle name="Accent1 36" xfId="1264" xr:uid="{00000000-0005-0000-0000-00001E050000}"/>
    <cellStyle name="Accent1 37" xfId="1265" xr:uid="{00000000-0005-0000-0000-00001F050000}"/>
    <cellStyle name="Accent1 38" xfId="1266" xr:uid="{00000000-0005-0000-0000-000020050000}"/>
    <cellStyle name="Accent1 39" xfId="1267" xr:uid="{00000000-0005-0000-0000-000021050000}"/>
    <cellStyle name="Accent1 4" xfId="1268" xr:uid="{00000000-0005-0000-0000-000022050000}"/>
    <cellStyle name="Accent1 40" xfId="1269" xr:uid="{00000000-0005-0000-0000-000023050000}"/>
    <cellStyle name="Accent1 41" xfId="1270" xr:uid="{00000000-0005-0000-0000-000024050000}"/>
    <cellStyle name="Accent1 42" xfId="1271" xr:uid="{00000000-0005-0000-0000-000025050000}"/>
    <cellStyle name="Accent1 43" xfId="1272" xr:uid="{00000000-0005-0000-0000-000026050000}"/>
    <cellStyle name="Accent1 5" xfId="1273" xr:uid="{00000000-0005-0000-0000-000027050000}"/>
    <cellStyle name="Accent1 6" xfId="1274" xr:uid="{00000000-0005-0000-0000-000028050000}"/>
    <cellStyle name="Accent1 7" xfId="1275" xr:uid="{00000000-0005-0000-0000-000029050000}"/>
    <cellStyle name="Accent1 8" xfId="1276" xr:uid="{00000000-0005-0000-0000-00002A050000}"/>
    <cellStyle name="Accent1 9" xfId="1277" xr:uid="{00000000-0005-0000-0000-00002B050000}"/>
    <cellStyle name="Accent2 10" xfId="1278" xr:uid="{00000000-0005-0000-0000-00002C050000}"/>
    <cellStyle name="Accent2 11" xfId="1279" xr:uid="{00000000-0005-0000-0000-00002D050000}"/>
    <cellStyle name="Accent2 12" xfId="1280" xr:uid="{00000000-0005-0000-0000-00002E050000}"/>
    <cellStyle name="Accent2 13" xfId="1281" xr:uid="{00000000-0005-0000-0000-00002F050000}"/>
    <cellStyle name="Accent2 14" xfId="1282" xr:uid="{00000000-0005-0000-0000-000030050000}"/>
    <cellStyle name="Accent2 15" xfId="1283" xr:uid="{00000000-0005-0000-0000-000031050000}"/>
    <cellStyle name="Accent2 16" xfId="1284" xr:uid="{00000000-0005-0000-0000-000032050000}"/>
    <cellStyle name="Accent2 17" xfId="1285" xr:uid="{00000000-0005-0000-0000-000033050000}"/>
    <cellStyle name="Accent2 18" xfId="1286" xr:uid="{00000000-0005-0000-0000-000034050000}"/>
    <cellStyle name="Accent2 19" xfId="1287" xr:uid="{00000000-0005-0000-0000-000035050000}"/>
    <cellStyle name="Accent2 2" xfId="1288" xr:uid="{00000000-0005-0000-0000-000036050000}"/>
    <cellStyle name="Accent2 2 10" xfId="1289" xr:uid="{00000000-0005-0000-0000-000037050000}"/>
    <cellStyle name="Accent2 2 2" xfId="1290" xr:uid="{00000000-0005-0000-0000-000038050000}"/>
    <cellStyle name="Accent2 2 3" xfId="1291" xr:uid="{00000000-0005-0000-0000-000039050000}"/>
    <cellStyle name="Accent2 2 4" xfId="1292" xr:uid="{00000000-0005-0000-0000-00003A050000}"/>
    <cellStyle name="Accent2 2 5" xfId="1293" xr:uid="{00000000-0005-0000-0000-00003B050000}"/>
    <cellStyle name="Accent2 2 6" xfId="1294" xr:uid="{00000000-0005-0000-0000-00003C050000}"/>
    <cellStyle name="Accent2 2 7" xfId="1295" xr:uid="{00000000-0005-0000-0000-00003D050000}"/>
    <cellStyle name="Accent2 2 8" xfId="1296" xr:uid="{00000000-0005-0000-0000-00003E050000}"/>
    <cellStyle name="Accent2 2 9" xfId="1297" xr:uid="{00000000-0005-0000-0000-00003F050000}"/>
    <cellStyle name="Accent2 20" xfId="1298" xr:uid="{00000000-0005-0000-0000-000040050000}"/>
    <cellStyle name="Accent2 21" xfId="1299" xr:uid="{00000000-0005-0000-0000-000041050000}"/>
    <cellStyle name="Accent2 22" xfId="1300" xr:uid="{00000000-0005-0000-0000-000042050000}"/>
    <cellStyle name="Accent2 23" xfId="1301" xr:uid="{00000000-0005-0000-0000-000043050000}"/>
    <cellStyle name="Accent2 24" xfId="1302" xr:uid="{00000000-0005-0000-0000-000044050000}"/>
    <cellStyle name="Accent2 25" xfId="1303" xr:uid="{00000000-0005-0000-0000-000045050000}"/>
    <cellStyle name="Accent2 26" xfId="1304" xr:uid="{00000000-0005-0000-0000-000046050000}"/>
    <cellStyle name="Accent2 27" xfId="1305" xr:uid="{00000000-0005-0000-0000-000047050000}"/>
    <cellStyle name="Accent2 28" xfId="1306" xr:uid="{00000000-0005-0000-0000-000048050000}"/>
    <cellStyle name="Accent2 29" xfId="1307" xr:uid="{00000000-0005-0000-0000-000049050000}"/>
    <cellStyle name="Accent2 3" xfId="1308" xr:uid="{00000000-0005-0000-0000-00004A050000}"/>
    <cellStyle name="Accent2 3 2" xfId="1309" xr:uid="{00000000-0005-0000-0000-00004B050000}"/>
    <cellStyle name="Accent2 3 3" xfId="1310" xr:uid="{00000000-0005-0000-0000-00004C050000}"/>
    <cellStyle name="Accent2 3 4" xfId="1311" xr:uid="{00000000-0005-0000-0000-00004D050000}"/>
    <cellStyle name="Accent2 30" xfId="1312" xr:uid="{00000000-0005-0000-0000-00004E050000}"/>
    <cellStyle name="Accent2 31" xfId="1313" xr:uid="{00000000-0005-0000-0000-00004F050000}"/>
    <cellStyle name="Accent2 32" xfId="1314" xr:uid="{00000000-0005-0000-0000-000050050000}"/>
    <cellStyle name="Accent2 33" xfId="1315" xr:uid="{00000000-0005-0000-0000-000051050000}"/>
    <cellStyle name="Accent2 34" xfId="1316" xr:uid="{00000000-0005-0000-0000-000052050000}"/>
    <cellStyle name="Accent2 35" xfId="1317" xr:uid="{00000000-0005-0000-0000-000053050000}"/>
    <cellStyle name="Accent2 36" xfId="1318" xr:uid="{00000000-0005-0000-0000-000054050000}"/>
    <cellStyle name="Accent2 37" xfId="1319" xr:uid="{00000000-0005-0000-0000-000055050000}"/>
    <cellStyle name="Accent2 38" xfId="1320" xr:uid="{00000000-0005-0000-0000-000056050000}"/>
    <cellStyle name="Accent2 39" xfId="1321" xr:uid="{00000000-0005-0000-0000-000057050000}"/>
    <cellStyle name="Accent2 4" xfId="1322" xr:uid="{00000000-0005-0000-0000-000058050000}"/>
    <cellStyle name="Accent2 40" xfId="1323" xr:uid="{00000000-0005-0000-0000-000059050000}"/>
    <cellStyle name="Accent2 41" xfId="1324" xr:uid="{00000000-0005-0000-0000-00005A050000}"/>
    <cellStyle name="Accent2 42" xfId="1325" xr:uid="{00000000-0005-0000-0000-00005B050000}"/>
    <cellStyle name="Accent2 43" xfId="1326" xr:uid="{00000000-0005-0000-0000-00005C050000}"/>
    <cellStyle name="Accent2 5" xfId="1327" xr:uid="{00000000-0005-0000-0000-00005D050000}"/>
    <cellStyle name="Accent2 6" xfId="1328" xr:uid="{00000000-0005-0000-0000-00005E050000}"/>
    <cellStyle name="Accent2 7" xfId="1329" xr:uid="{00000000-0005-0000-0000-00005F050000}"/>
    <cellStyle name="Accent2 8" xfId="1330" xr:uid="{00000000-0005-0000-0000-000060050000}"/>
    <cellStyle name="Accent2 9" xfId="1331" xr:uid="{00000000-0005-0000-0000-000061050000}"/>
    <cellStyle name="Accent3 10" xfId="1332" xr:uid="{00000000-0005-0000-0000-000062050000}"/>
    <cellStyle name="Accent3 11" xfId="1333" xr:uid="{00000000-0005-0000-0000-000063050000}"/>
    <cellStyle name="Accent3 12" xfId="1334" xr:uid="{00000000-0005-0000-0000-000064050000}"/>
    <cellStyle name="Accent3 13" xfId="1335" xr:uid="{00000000-0005-0000-0000-000065050000}"/>
    <cellStyle name="Accent3 14" xfId="1336" xr:uid="{00000000-0005-0000-0000-000066050000}"/>
    <cellStyle name="Accent3 15" xfId="1337" xr:uid="{00000000-0005-0000-0000-000067050000}"/>
    <cellStyle name="Accent3 16" xfId="1338" xr:uid="{00000000-0005-0000-0000-000068050000}"/>
    <cellStyle name="Accent3 17" xfId="1339" xr:uid="{00000000-0005-0000-0000-000069050000}"/>
    <cellStyle name="Accent3 18" xfId="1340" xr:uid="{00000000-0005-0000-0000-00006A050000}"/>
    <cellStyle name="Accent3 19" xfId="1341" xr:uid="{00000000-0005-0000-0000-00006B050000}"/>
    <cellStyle name="Accent3 2" xfId="1342" xr:uid="{00000000-0005-0000-0000-00006C050000}"/>
    <cellStyle name="Accent3 2 10" xfId="1343" xr:uid="{00000000-0005-0000-0000-00006D050000}"/>
    <cellStyle name="Accent3 2 2" xfId="1344" xr:uid="{00000000-0005-0000-0000-00006E050000}"/>
    <cellStyle name="Accent3 2 3" xfId="1345" xr:uid="{00000000-0005-0000-0000-00006F050000}"/>
    <cellStyle name="Accent3 2 4" xfId="1346" xr:uid="{00000000-0005-0000-0000-000070050000}"/>
    <cellStyle name="Accent3 2 5" xfId="1347" xr:uid="{00000000-0005-0000-0000-000071050000}"/>
    <cellStyle name="Accent3 2 6" xfId="1348" xr:uid="{00000000-0005-0000-0000-000072050000}"/>
    <cellStyle name="Accent3 2 7" xfId="1349" xr:uid="{00000000-0005-0000-0000-000073050000}"/>
    <cellStyle name="Accent3 2 8" xfId="1350" xr:uid="{00000000-0005-0000-0000-000074050000}"/>
    <cellStyle name="Accent3 2 9" xfId="1351" xr:uid="{00000000-0005-0000-0000-000075050000}"/>
    <cellStyle name="Accent3 20" xfId="1352" xr:uid="{00000000-0005-0000-0000-000076050000}"/>
    <cellStyle name="Accent3 21" xfId="1353" xr:uid="{00000000-0005-0000-0000-000077050000}"/>
    <cellStyle name="Accent3 22" xfId="1354" xr:uid="{00000000-0005-0000-0000-000078050000}"/>
    <cellStyle name="Accent3 23" xfId="1355" xr:uid="{00000000-0005-0000-0000-000079050000}"/>
    <cellStyle name="Accent3 24" xfId="1356" xr:uid="{00000000-0005-0000-0000-00007A050000}"/>
    <cellStyle name="Accent3 25" xfId="1357" xr:uid="{00000000-0005-0000-0000-00007B050000}"/>
    <cellStyle name="Accent3 26" xfId="1358" xr:uid="{00000000-0005-0000-0000-00007C050000}"/>
    <cellStyle name="Accent3 27" xfId="1359" xr:uid="{00000000-0005-0000-0000-00007D050000}"/>
    <cellStyle name="Accent3 28" xfId="1360" xr:uid="{00000000-0005-0000-0000-00007E050000}"/>
    <cellStyle name="Accent3 29" xfId="1361" xr:uid="{00000000-0005-0000-0000-00007F050000}"/>
    <cellStyle name="Accent3 3" xfId="1362" xr:uid="{00000000-0005-0000-0000-000080050000}"/>
    <cellStyle name="Accent3 3 2" xfId="1363" xr:uid="{00000000-0005-0000-0000-000081050000}"/>
    <cellStyle name="Accent3 3 3" xfId="1364" xr:uid="{00000000-0005-0000-0000-000082050000}"/>
    <cellStyle name="Accent3 3 4" xfId="1365" xr:uid="{00000000-0005-0000-0000-000083050000}"/>
    <cellStyle name="Accent3 30" xfId="1366" xr:uid="{00000000-0005-0000-0000-000084050000}"/>
    <cellStyle name="Accent3 31" xfId="1367" xr:uid="{00000000-0005-0000-0000-000085050000}"/>
    <cellStyle name="Accent3 32" xfId="1368" xr:uid="{00000000-0005-0000-0000-000086050000}"/>
    <cellStyle name="Accent3 33" xfId="1369" xr:uid="{00000000-0005-0000-0000-000087050000}"/>
    <cellStyle name="Accent3 34" xfId="1370" xr:uid="{00000000-0005-0000-0000-000088050000}"/>
    <cellStyle name="Accent3 35" xfId="1371" xr:uid="{00000000-0005-0000-0000-000089050000}"/>
    <cellStyle name="Accent3 36" xfId="1372" xr:uid="{00000000-0005-0000-0000-00008A050000}"/>
    <cellStyle name="Accent3 37" xfId="1373" xr:uid="{00000000-0005-0000-0000-00008B050000}"/>
    <cellStyle name="Accent3 38" xfId="1374" xr:uid="{00000000-0005-0000-0000-00008C050000}"/>
    <cellStyle name="Accent3 39" xfId="1375" xr:uid="{00000000-0005-0000-0000-00008D050000}"/>
    <cellStyle name="Accent3 4" xfId="1376" xr:uid="{00000000-0005-0000-0000-00008E050000}"/>
    <cellStyle name="Accent3 40" xfId="1377" xr:uid="{00000000-0005-0000-0000-00008F050000}"/>
    <cellStyle name="Accent3 41" xfId="1378" xr:uid="{00000000-0005-0000-0000-000090050000}"/>
    <cellStyle name="Accent3 42" xfId="1379" xr:uid="{00000000-0005-0000-0000-000091050000}"/>
    <cellStyle name="Accent3 43" xfId="1380" xr:uid="{00000000-0005-0000-0000-000092050000}"/>
    <cellStyle name="Accent3 5" xfId="1381" xr:uid="{00000000-0005-0000-0000-000093050000}"/>
    <cellStyle name="Accent3 6" xfId="1382" xr:uid="{00000000-0005-0000-0000-000094050000}"/>
    <cellStyle name="Accent3 7" xfId="1383" xr:uid="{00000000-0005-0000-0000-000095050000}"/>
    <cellStyle name="Accent3 8" xfId="1384" xr:uid="{00000000-0005-0000-0000-000096050000}"/>
    <cellStyle name="Accent3 9" xfId="1385" xr:uid="{00000000-0005-0000-0000-000097050000}"/>
    <cellStyle name="Accent4 10" xfId="1386" xr:uid="{00000000-0005-0000-0000-000098050000}"/>
    <cellStyle name="Accent4 11" xfId="1387" xr:uid="{00000000-0005-0000-0000-000099050000}"/>
    <cellStyle name="Accent4 12" xfId="1388" xr:uid="{00000000-0005-0000-0000-00009A050000}"/>
    <cellStyle name="Accent4 13" xfId="1389" xr:uid="{00000000-0005-0000-0000-00009B050000}"/>
    <cellStyle name="Accent4 14" xfId="1390" xr:uid="{00000000-0005-0000-0000-00009C050000}"/>
    <cellStyle name="Accent4 15" xfId="1391" xr:uid="{00000000-0005-0000-0000-00009D050000}"/>
    <cellStyle name="Accent4 16" xfId="1392" xr:uid="{00000000-0005-0000-0000-00009E050000}"/>
    <cellStyle name="Accent4 17" xfId="1393" xr:uid="{00000000-0005-0000-0000-00009F050000}"/>
    <cellStyle name="Accent4 18" xfId="1394" xr:uid="{00000000-0005-0000-0000-0000A0050000}"/>
    <cellStyle name="Accent4 19" xfId="1395" xr:uid="{00000000-0005-0000-0000-0000A1050000}"/>
    <cellStyle name="Accent4 2" xfId="1396" xr:uid="{00000000-0005-0000-0000-0000A2050000}"/>
    <cellStyle name="Accent4 2 10" xfId="1397" xr:uid="{00000000-0005-0000-0000-0000A3050000}"/>
    <cellStyle name="Accent4 2 2" xfId="1398" xr:uid="{00000000-0005-0000-0000-0000A4050000}"/>
    <cellStyle name="Accent4 2 3" xfId="1399" xr:uid="{00000000-0005-0000-0000-0000A5050000}"/>
    <cellStyle name="Accent4 2 4" xfId="1400" xr:uid="{00000000-0005-0000-0000-0000A6050000}"/>
    <cellStyle name="Accent4 2 5" xfId="1401" xr:uid="{00000000-0005-0000-0000-0000A7050000}"/>
    <cellStyle name="Accent4 2 6" xfId="1402" xr:uid="{00000000-0005-0000-0000-0000A8050000}"/>
    <cellStyle name="Accent4 2 7" xfId="1403" xr:uid="{00000000-0005-0000-0000-0000A9050000}"/>
    <cellStyle name="Accent4 2 8" xfId="1404" xr:uid="{00000000-0005-0000-0000-0000AA050000}"/>
    <cellStyle name="Accent4 2 9" xfId="1405" xr:uid="{00000000-0005-0000-0000-0000AB050000}"/>
    <cellStyle name="Accent4 20" xfId="1406" xr:uid="{00000000-0005-0000-0000-0000AC050000}"/>
    <cellStyle name="Accent4 21" xfId="1407" xr:uid="{00000000-0005-0000-0000-0000AD050000}"/>
    <cellStyle name="Accent4 22" xfId="1408" xr:uid="{00000000-0005-0000-0000-0000AE050000}"/>
    <cellStyle name="Accent4 23" xfId="1409" xr:uid="{00000000-0005-0000-0000-0000AF050000}"/>
    <cellStyle name="Accent4 24" xfId="1410" xr:uid="{00000000-0005-0000-0000-0000B0050000}"/>
    <cellStyle name="Accent4 25" xfId="1411" xr:uid="{00000000-0005-0000-0000-0000B1050000}"/>
    <cellStyle name="Accent4 26" xfId="1412" xr:uid="{00000000-0005-0000-0000-0000B2050000}"/>
    <cellStyle name="Accent4 27" xfId="1413" xr:uid="{00000000-0005-0000-0000-0000B3050000}"/>
    <cellStyle name="Accent4 28" xfId="1414" xr:uid="{00000000-0005-0000-0000-0000B4050000}"/>
    <cellStyle name="Accent4 29" xfId="1415" xr:uid="{00000000-0005-0000-0000-0000B5050000}"/>
    <cellStyle name="Accent4 3" xfId="1416" xr:uid="{00000000-0005-0000-0000-0000B6050000}"/>
    <cellStyle name="Accent4 3 2" xfId="1417" xr:uid="{00000000-0005-0000-0000-0000B7050000}"/>
    <cellStyle name="Accent4 3 3" xfId="1418" xr:uid="{00000000-0005-0000-0000-0000B8050000}"/>
    <cellStyle name="Accent4 3 4" xfId="1419" xr:uid="{00000000-0005-0000-0000-0000B9050000}"/>
    <cellStyle name="Accent4 30" xfId="1420" xr:uid="{00000000-0005-0000-0000-0000BA050000}"/>
    <cellStyle name="Accent4 31" xfId="1421" xr:uid="{00000000-0005-0000-0000-0000BB050000}"/>
    <cellStyle name="Accent4 32" xfId="1422" xr:uid="{00000000-0005-0000-0000-0000BC050000}"/>
    <cellStyle name="Accent4 33" xfId="1423" xr:uid="{00000000-0005-0000-0000-0000BD050000}"/>
    <cellStyle name="Accent4 34" xfId="1424" xr:uid="{00000000-0005-0000-0000-0000BE050000}"/>
    <cellStyle name="Accent4 35" xfId="1425" xr:uid="{00000000-0005-0000-0000-0000BF050000}"/>
    <cellStyle name="Accent4 36" xfId="1426" xr:uid="{00000000-0005-0000-0000-0000C0050000}"/>
    <cellStyle name="Accent4 37" xfId="1427" xr:uid="{00000000-0005-0000-0000-0000C1050000}"/>
    <cellStyle name="Accent4 38" xfId="1428" xr:uid="{00000000-0005-0000-0000-0000C2050000}"/>
    <cellStyle name="Accent4 39" xfId="1429" xr:uid="{00000000-0005-0000-0000-0000C3050000}"/>
    <cellStyle name="Accent4 4" xfId="1430" xr:uid="{00000000-0005-0000-0000-0000C4050000}"/>
    <cellStyle name="Accent4 40" xfId="1431" xr:uid="{00000000-0005-0000-0000-0000C5050000}"/>
    <cellStyle name="Accent4 41" xfId="1432" xr:uid="{00000000-0005-0000-0000-0000C6050000}"/>
    <cellStyle name="Accent4 42" xfId="1433" xr:uid="{00000000-0005-0000-0000-0000C7050000}"/>
    <cellStyle name="Accent4 43" xfId="1434" xr:uid="{00000000-0005-0000-0000-0000C8050000}"/>
    <cellStyle name="Accent4 5" xfId="1435" xr:uid="{00000000-0005-0000-0000-0000C9050000}"/>
    <cellStyle name="Accent4 6" xfId="1436" xr:uid="{00000000-0005-0000-0000-0000CA050000}"/>
    <cellStyle name="Accent4 7" xfId="1437" xr:uid="{00000000-0005-0000-0000-0000CB050000}"/>
    <cellStyle name="Accent4 8" xfId="1438" xr:uid="{00000000-0005-0000-0000-0000CC050000}"/>
    <cellStyle name="Accent4 9" xfId="1439" xr:uid="{00000000-0005-0000-0000-0000CD050000}"/>
    <cellStyle name="Accent5 10" xfId="1440" xr:uid="{00000000-0005-0000-0000-0000CE050000}"/>
    <cellStyle name="Accent5 11" xfId="1441" xr:uid="{00000000-0005-0000-0000-0000CF050000}"/>
    <cellStyle name="Accent5 12" xfId="1442" xr:uid="{00000000-0005-0000-0000-0000D0050000}"/>
    <cellStyle name="Accent5 13" xfId="1443" xr:uid="{00000000-0005-0000-0000-0000D1050000}"/>
    <cellStyle name="Accent5 14" xfId="1444" xr:uid="{00000000-0005-0000-0000-0000D2050000}"/>
    <cellStyle name="Accent5 15" xfId="1445" xr:uid="{00000000-0005-0000-0000-0000D3050000}"/>
    <cellStyle name="Accent5 16" xfId="1446" xr:uid="{00000000-0005-0000-0000-0000D4050000}"/>
    <cellStyle name="Accent5 17" xfId="1447" xr:uid="{00000000-0005-0000-0000-0000D5050000}"/>
    <cellStyle name="Accent5 18" xfId="1448" xr:uid="{00000000-0005-0000-0000-0000D6050000}"/>
    <cellStyle name="Accent5 19" xfId="1449" xr:uid="{00000000-0005-0000-0000-0000D7050000}"/>
    <cellStyle name="Accent5 2" xfId="1450" xr:uid="{00000000-0005-0000-0000-0000D8050000}"/>
    <cellStyle name="Accent5 2 10" xfId="1451" xr:uid="{00000000-0005-0000-0000-0000D9050000}"/>
    <cellStyle name="Accent5 2 2" xfId="1452" xr:uid="{00000000-0005-0000-0000-0000DA050000}"/>
    <cellStyle name="Accent5 2 3" xfId="1453" xr:uid="{00000000-0005-0000-0000-0000DB050000}"/>
    <cellStyle name="Accent5 2 4" xfId="1454" xr:uid="{00000000-0005-0000-0000-0000DC050000}"/>
    <cellStyle name="Accent5 2 5" xfId="1455" xr:uid="{00000000-0005-0000-0000-0000DD050000}"/>
    <cellStyle name="Accent5 2 6" xfId="1456" xr:uid="{00000000-0005-0000-0000-0000DE050000}"/>
    <cellStyle name="Accent5 2 7" xfId="1457" xr:uid="{00000000-0005-0000-0000-0000DF050000}"/>
    <cellStyle name="Accent5 2 8" xfId="1458" xr:uid="{00000000-0005-0000-0000-0000E0050000}"/>
    <cellStyle name="Accent5 2 9" xfId="1459" xr:uid="{00000000-0005-0000-0000-0000E1050000}"/>
    <cellStyle name="Accent5 20" xfId="1460" xr:uid="{00000000-0005-0000-0000-0000E2050000}"/>
    <cellStyle name="Accent5 21" xfId="1461" xr:uid="{00000000-0005-0000-0000-0000E3050000}"/>
    <cellStyle name="Accent5 22" xfId="1462" xr:uid="{00000000-0005-0000-0000-0000E4050000}"/>
    <cellStyle name="Accent5 23" xfId="1463" xr:uid="{00000000-0005-0000-0000-0000E5050000}"/>
    <cellStyle name="Accent5 24" xfId="1464" xr:uid="{00000000-0005-0000-0000-0000E6050000}"/>
    <cellStyle name="Accent5 25" xfId="1465" xr:uid="{00000000-0005-0000-0000-0000E7050000}"/>
    <cellStyle name="Accent5 26" xfId="1466" xr:uid="{00000000-0005-0000-0000-0000E8050000}"/>
    <cellStyle name="Accent5 27" xfId="1467" xr:uid="{00000000-0005-0000-0000-0000E9050000}"/>
    <cellStyle name="Accent5 28" xfId="1468" xr:uid="{00000000-0005-0000-0000-0000EA050000}"/>
    <cellStyle name="Accent5 29" xfId="1469" xr:uid="{00000000-0005-0000-0000-0000EB050000}"/>
    <cellStyle name="Accent5 3" xfId="1470" xr:uid="{00000000-0005-0000-0000-0000EC050000}"/>
    <cellStyle name="Accent5 3 2" xfId="1471" xr:uid="{00000000-0005-0000-0000-0000ED050000}"/>
    <cellStyle name="Accent5 30" xfId="1472" xr:uid="{00000000-0005-0000-0000-0000EE050000}"/>
    <cellStyle name="Accent5 31" xfId="1473" xr:uid="{00000000-0005-0000-0000-0000EF050000}"/>
    <cellStyle name="Accent5 32" xfId="1474" xr:uid="{00000000-0005-0000-0000-0000F0050000}"/>
    <cellStyle name="Accent5 33" xfId="1475" xr:uid="{00000000-0005-0000-0000-0000F1050000}"/>
    <cellStyle name="Accent5 34" xfId="1476" xr:uid="{00000000-0005-0000-0000-0000F2050000}"/>
    <cellStyle name="Accent5 35" xfId="1477" xr:uid="{00000000-0005-0000-0000-0000F3050000}"/>
    <cellStyle name="Accent5 36" xfId="1478" xr:uid="{00000000-0005-0000-0000-0000F4050000}"/>
    <cellStyle name="Accent5 37" xfId="1479" xr:uid="{00000000-0005-0000-0000-0000F5050000}"/>
    <cellStyle name="Accent5 38" xfId="1480" xr:uid="{00000000-0005-0000-0000-0000F6050000}"/>
    <cellStyle name="Accent5 39" xfId="1481" xr:uid="{00000000-0005-0000-0000-0000F7050000}"/>
    <cellStyle name="Accent5 4" xfId="1482" xr:uid="{00000000-0005-0000-0000-0000F8050000}"/>
    <cellStyle name="Accent5 40" xfId="1483" xr:uid="{00000000-0005-0000-0000-0000F9050000}"/>
    <cellStyle name="Accent5 41" xfId="1484" xr:uid="{00000000-0005-0000-0000-0000FA050000}"/>
    <cellStyle name="Accent5 42" xfId="1485" xr:uid="{00000000-0005-0000-0000-0000FB050000}"/>
    <cellStyle name="Accent5 43" xfId="1486" xr:uid="{00000000-0005-0000-0000-0000FC050000}"/>
    <cellStyle name="Accent5 5" xfId="1487" xr:uid="{00000000-0005-0000-0000-0000FD050000}"/>
    <cellStyle name="Accent5 6" xfId="1488" xr:uid="{00000000-0005-0000-0000-0000FE050000}"/>
    <cellStyle name="Accent5 7" xfId="1489" xr:uid="{00000000-0005-0000-0000-0000FF050000}"/>
    <cellStyle name="Accent5 8" xfId="1490" xr:uid="{00000000-0005-0000-0000-000000060000}"/>
    <cellStyle name="Accent5 9" xfId="1491" xr:uid="{00000000-0005-0000-0000-000001060000}"/>
    <cellStyle name="Accent6 10" xfId="1492" xr:uid="{00000000-0005-0000-0000-000002060000}"/>
    <cellStyle name="Accent6 11" xfId="1493" xr:uid="{00000000-0005-0000-0000-000003060000}"/>
    <cellStyle name="Accent6 12" xfId="1494" xr:uid="{00000000-0005-0000-0000-000004060000}"/>
    <cellStyle name="Accent6 13" xfId="1495" xr:uid="{00000000-0005-0000-0000-000005060000}"/>
    <cellStyle name="Accent6 14" xfId="1496" xr:uid="{00000000-0005-0000-0000-000006060000}"/>
    <cellStyle name="Accent6 15" xfId="1497" xr:uid="{00000000-0005-0000-0000-000007060000}"/>
    <cellStyle name="Accent6 16" xfId="1498" xr:uid="{00000000-0005-0000-0000-000008060000}"/>
    <cellStyle name="Accent6 17" xfId="1499" xr:uid="{00000000-0005-0000-0000-000009060000}"/>
    <cellStyle name="Accent6 18" xfId="1500" xr:uid="{00000000-0005-0000-0000-00000A060000}"/>
    <cellStyle name="Accent6 19" xfId="1501" xr:uid="{00000000-0005-0000-0000-00000B060000}"/>
    <cellStyle name="Accent6 2" xfId="1502" xr:uid="{00000000-0005-0000-0000-00000C060000}"/>
    <cellStyle name="Accent6 2 10" xfId="1503" xr:uid="{00000000-0005-0000-0000-00000D060000}"/>
    <cellStyle name="Accent6 2 2" xfId="1504" xr:uid="{00000000-0005-0000-0000-00000E060000}"/>
    <cellStyle name="Accent6 2 3" xfId="1505" xr:uid="{00000000-0005-0000-0000-00000F060000}"/>
    <cellStyle name="Accent6 2 4" xfId="1506" xr:uid="{00000000-0005-0000-0000-000010060000}"/>
    <cellStyle name="Accent6 2 5" xfId="1507" xr:uid="{00000000-0005-0000-0000-000011060000}"/>
    <cellStyle name="Accent6 2 6" xfId="1508" xr:uid="{00000000-0005-0000-0000-000012060000}"/>
    <cellStyle name="Accent6 2 7" xfId="1509" xr:uid="{00000000-0005-0000-0000-000013060000}"/>
    <cellStyle name="Accent6 2 8" xfId="1510" xr:uid="{00000000-0005-0000-0000-000014060000}"/>
    <cellStyle name="Accent6 2 9" xfId="1511" xr:uid="{00000000-0005-0000-0000-000015060000}"/>
    <cellStyle name="Accent6 20" xfId="1512" xr:uid="{00000000-0005-0000-0000-000016060000}"/>
    <cellStyle name="Accent6 21" xfId="1513" xr:uid="{00000000-0005-0000-0000-000017060000}"/>
    <cellStyle name="Accent6 22" xfId="1514" xr:uid="{00000000-0005-0000-0000-000018060000}"/>
    <cellStyle name="Accent6 23" xfId="1515" xr:uid="{00000000-0005-0000-0000-000019060000}"/>
    <cellStyle name="Accent6 24" xfId="1516" xr:uid="{00000000-0005-0000-0000-00001A060000}"/>
    <cellStyle name="Accent6 25" xfId="1517" xr:uid="{00000000-0005-0000-0000-00001B060000}"/>
    <cellStyle name="Accent6 26" xfId="1518" xr:uid="{00000000-0005-0000-0000-00001C060000}"/>
    <cellStyle name="Accent6 27" xfId="1519" xr:uid="{00000000-0005-0000-0000-00001D060000}"/>
    <cellStyle name="Accent6 28" xfId="1520" xr:uid="{00000000-0005-0000-0000-00001E060000}"/>
    <cellStyle name="Accent6 29" xfId="1521" xr:uid="{00000000-0005-0000-0000-00001F060000}"/>
    <cellStyle name="Accent6 3" xfId="1522" xr:uid="{00000000-0005-0000-0000-000020060000}"/>
    <cellStyle name="Accent6 3 2" xfId="1523" xr:uid="{00000000-0005-0000-0000-000021060000}"/>
    <cellStyle name="Accent6 3 3" xfId="1524" xr:uid="{00000000-0005-0000-0000-000022060000}"/>
    <cellStyle name="Accent6 3 4" xfId="1525" xr:uid="{00000000-0005-0000-0000-000023060000}"/>
    <cellStyle name="Accent6 30" xfId="1526" xr:uid="{00000000-0005-0000-0000-000024060000}"/>
    <cellStyle name="Accent6 31" xfId="1527" xr:uid="{00000000-0005-0000-0000-000025060000}"/>
    <cellStyle name="Accent6 32" xfId="1528" xr:uid="{00000000-0005-0000-0000-000026060000}"/>
    <cellStyle name="Accent6 33" xfId="1529" xr:uid="{00000000-0005-0000-0000-000027060000}"/>
    <cellStyle name="Accent6 34" xfId="1530" xr:uid="{00000000-0005-0000-0000-000028060000}"/>
    <cellStyle name="Accent6 35" xfId="1531" xr:uid="{00000000-0005-0000-0000-000029060000}"/>
    <cellStyle name="Accent6 36" xfId="1532" xr:uid="{00000000-0005-0000-0000-00002A060000}"/>
    <cellStyle name="Accent6 37" xfId="1533" xr:uid="{00000000-0005-0000-0000-00002B060000}"/>
    <cellStyle name="Accent6 38" xfId="1534" xr:uid="{00000000-0005-0000-0000-00002C060000}"/>
    <cellStyle name="Accent6 39" xfId="1535" xr:uid="{00000000-0005-0000-0000-00002D060000}"/>
    <cellStyle name="Accent6 4" xfId="1536" xr:uid="{00000000-0005-0000-0000-00002E060000}"/>
    <cellStyle name="Accent6 40" xfId="1537" xr:uid="{00000000-0005-0000-0000-00002F060000}"/>
    <cellStyle name="Accent6 41" xfId="1538" xr:uid="{00000000-0005-0000-0000-000030060000}"/>
    <cellStyle name="Accent6 42" xfId="1539" xr:uid="{00000000-0005-0000-0000-000031060000}"/>
    <cellStyle name="Accent6 43" xfId="1540" xr:uid="{00000000-0005-0000-0000-000032060000}"/>
    <cellStyle name="Accent6 5" xfId="1541" xr:uid="{00000000-0005-0000-0000-000033060000}"/>
    <cellStyle name="Accent6 6" xfId="1542" xr:uid="{00000000-0005-0000-0000-000034060000}"/>
    <cellStyle name="Accent6 7" xfId="1543" xr:uid="{00000000-0005-0000-0000-000035060000}"/>
    <cellStyle name="Accent6 8" xfId="1544" xr:uid="{00000000-0005-0000-0000-000036060000}"/>
    <cellStyle name="Accent6 9" xfId="1545" xr:uid="{00000000-0005-0000-0000-000037060000}"/>
    <cellStyle name="AggblueBoldCels" xfId="1546" xr:uid="{00000000-0005-0000-0000-000038060000}"/>
    <cellStyle name="AggblueCels" xfId="1547" xr:uid="{00000000-0005-0000-0000-000039060000}"/>
    <cellStyle name="AggBoldCells" xfId="1548" xr:uid="{00000000-0005-0000-0000-00003A060000}"/>
    <cellStyle name="AggCels" xfId="1549" xr:uid="{00000000-0005-0000-0000-00003B060000}"/>
    <cellStyle name="AggGreen" xfId="1550" xr:uid="{00000000-0005-0000-0000-00003C060000}"/>
    <cellStyle name="AggGreen12" xfId="1551" xr:uid="{00000000-0005-0000-0000-00003D060000}"/>
    <cellStyle name="AggOrange" xfId="1552" xr:uid="{00000000-0005-0000-0000-00003E060000}"/>
    <cellStyle name="AggOrange9" xfId="1553" xr:uid="{00000000-0005-0000-0000-00003F060000}"/>
    <cellStyle name="AggOrangeLB_2x" xfId="1554" xr:uid="{00000000-0005-0000-0000-000040060000}"/>
    <cellStyle name="AggOrangeLBorder" xfId="1555" xr:uid="{00000000-0005-0000-0000-000041060000}"/>
    <cellStyle name="AggOrangeRBorder" xfId="1556" xr:uid="{00000000-0005-0000-0000-000042060000}"/>
    <cellStyle name="Akzent1" xfId="1557" xr:uid="{00000000-0005-0000-0000-000043060000}"/>
    <cellStyle name="Akzent2" xfId="1558" xr:uid="{00000000-0005-0000-0000-000044060000}"/>
    <cellStyle name="Akzent3" xfId="1559" xr:uid="{00000000-0005-0000-0000-000045060000}"/>
    <cellStyle name="Akzent4" xfId="1560" xr:uid="{00000000-0005-0000-0000-000046060000}"/>
    <cellStyle name="Akzent5" xfId="1561" xr:uid="{00000000-0005-0000-0000-000047060000}"/>
    <cellStyle name="Akzent6" xfId="1562" xr:uid="{00000000-0005-0000-0000-000048060000}"/>
    <cellStyle name="Ausgabe" xfId="1563" xr:uid="{00000000-0005-0000-0000-000049060000}"/>
    <cellStyle name="Bad 10" xfId="1564" xr:uid="{00000000-0005-0000-0000-00004A060000}"/>
    <cellStyle name="Bad 11" xfId="1565" xr:uid="{00000000-0005-0000-0000-00004B060000}"/>
    <cellStyle name="Bad 12" xfId="1566" xr:uid="{00000000-0005-0000-0000-00004C060000}"/>
    <cellStyle name="Bad 13" xfId="1567" xr:uid="{00000000-0005-0000-0000-00004D060000}"/>
    <cellStyle name="Bad 14" xfId="1568" xr:uid="{00000000-0005-0000-0000-00004E060000}"/>
    <cellStyle name="Bad 15" xfId="1569" xr:uid="{00000000-0005-0000-0000-00004F060000}"/>
    <cellStyle name="Bad 16" xfId="1570" xr:uid="{00000000-0005-0000-0000-000050060000}"/>
    <cellStyle name="Bad 17" xfId="1571" xr:uid="{00000000-0005-0000-0000-000051060000}"/>
    <cellStyle name="Bad 18" xfId="1572" xr:uid="{00000000-0005-0000-0000-000052060000}"/>
    <cellStyle name="Bad 19" xfId="1573" xr:uid="{00000000-0005-0000-0000-000053060000}"/>
    <cellStyle name="Bad 2" xfId="1574" xr:uid="{00000000-0005-0000-0000-000054060000}"/>
    <cellStyle name="Bad 2 10" xfId="1575" xr:uid="{00000000-0005-0000-0000-000055060000}"/>
    <cellStyle name="Bad 2 2" xfId="1576" xr:uid="{00000000-0005-0000-0000-000056060000}"/>
    <cellStyle name="Bad 2 3" xfId="1577" xr:uid="{00000000-0005-0000-0000-000057060000}"/>
    <cellStyle name="Bad 2 4" xfId="1578" xr:uid="{00000000-0005-0000-0000-000058060000}"/>
    <cellStyle name="Bad 2 5" xfId="1579" xr:uid="{00000000-0005-0000-0000-000059060000}"/>
    <cellStyle name="Bad 2 6" xfId="1580" xr:uid="{00000000-0005-0000-0000-00005A060000}"/>
    <cellStyle name="Bad 2 7" xfId="1581" xr:uid="{00000000-0005-0000-0000-00005B060000}"/>
    <cellStyle name="Bad 2 8" xfId="1582" xr:uid="{00000000-0005-0000-0000-00005C060000}"/>
    <cellStyle name="Bad 2 9" xfId="1583" xr:uid="{00000000-0005-0000-0000-00005D060000}"/>
    <cellStyle name="Bad 20" xfId="1584" xr:uid="{00000000-0005-0000-0000-00005E060000}"/>
    <cellStyle name="Bad 21" xfId="1585" xr:uid="{00000000-0005-0000-0000-00005F060000}"/>
    <cellStyle name="Bad 22" xfId="1586" xr:uid="{00000000-0005-0000-0000-000060060000}"/>
    <cellStyle name="Bad 23" xfId="1587" xr:uid="{00000000-0005-0000-0000-000061060000}"/>
    <cellStyle name="Bad 24" xfId="1588" xr:uid="{00000000-0005-0000-0000-000062060000}"/>
    <cellStyle name="Bad 25" xfId="1589" xr:uid="{00000000-0005-0000-0000-000063060000}"/>
    <cellStyle name="Bad 26" xfId="1590" xr:uid="{00000000-0005-0000-0000-000064060000}"/>
    <cellStyle name="Bad 27" xfId="1591" xr:uid="{00000000-0005-0000-0000-000065060000}"/>
    <cellStyle name="Bad 28" xfId="1592" xr:uid="{00000000-0005-0000-0000-000066060000}"/>
    <cellStyle name="Bad 29" xfId="1593" xr:uid="{00000000-0005-0000-0000-000067060000}"/>
    <cellStyle name="Bad 3" xfId="1594" xr:uid="{00000000-0005-0000-0000-000068060000}"/>
    <cellStyle name="Bad 3 2" xfId="1595" xr:uid="{00000000-0005-0000-0000-000069060000}"/>
    <cellStyle name="Bad 3 3" xfId="1596" xr:uid="{00000000-0005-0000-0000-00006A060000}"/>
    <cellStyle name="Bad 3 4" xfId="1597" xr:uid="{00000000-0005-0000-0000-00006B060000}"/>
    <cellStyle name="Bad 30" xfId="1598" xr:uid="{00000000-0005-0000-0000-00006C060000}"/>
    <cellStyle name="Bad 31" xfId="1599" xr:uid="{00000000-0005-0000-0000-00006D060000}"/>
    <cellStyle name="Bad 32" xfId="1600" xr:uid="{00000000-0005-0000-0000-00006E060000}"/>
    <cellStyle name="Bad 33" xfId="1601" xr:uid="{00000000-0005-0000-0000-00006F060000}"/>
    <cellStyle name="Bad 34" xfId="1602" xr:uid="{00000000-0005-0000-0000-000070060000}"/>
    <cellStyle name="Bad 35" xfId="1603" xr:uid="{00000000-0005-0000-0000-000071060000}"/>
    <cellStyle name="Bad 36" xfId="1604" xr:uid="{00000000-0005-0000-0000-000072060000}"/>
    <cellStyle name="Bad 37" xfId="1605" xr:uid="{00000000-0005-0000-0000-000073060000}"/>
    <cellStyle name="Bad 38" xfId="1606" xr:uid="{00000000-0005-0000-0000-000074060000}"/>
    <cellStyle name="Bad 39" xfId="1607" xr:uid="{00000000-0005-0000-0000-000075060000}"/>
    <cellStyle name="Bad 4" xfId="1608" xr:uid="{00000000-0005-0000-0000-000076060000}"/>
    <cellStyle name="Bad 40" xfId="1609" xr:uid="{00000000-0005-0000-0000-000077060000}"/>
    <cellStyle name="Bad 41" xfId="1610" xr:uid="{00000000-0005-0000-0000-000078060000}"/>
    <cellStyle name="Bad 42" xfId="1611" xr:uid="{00000000-0005-0000-0000-000079060000}"/>
    <cellStyle name="Bad 43" xfId="1612" xr:uid="{00000000-0005-0000-0000-00007A060000}"/>
    <cellStyle name="Bad 44" xfId="1613" xr:uid="{00000000-0005-0000-0000-00007B060000}"/>
    <cellStyle name="Bad 5" xfId="1614" xr:uid="{00000000-0005-0000-0000-00007C060000}"/>
    <cellStyle name="Bad 6" xfId="1615" xr:uid="{00000000-0005-0000-0000-00007D060000}"/>
    <cellStyle name="Bad 7" xfId="1616" xr:uid="{00000000-0005-0000-0000-00007E060000}"/>
    <cellStyle name="Bad 8" xfId="1617" xr:uid="{00000000-0005-0000-0000-00007F060000}"/>
    <cellStyle name="Bad 9" xfId="1618" xr:uid="{00000000-0005-0000-0000-000080060000}"/>
    <cellStyle name="Berechnung" xfId="1619" xr:uid="{00000000-0005-0000-0000-000081060000}"/>
    <cellStyle name="Bold GHG Numbers (0.00)" xfId="1620" xr:uid="{00000000-0005-0000-0000-000082060000}"/>
    <cellStyle name="Calculation 10" xfId="1621" xr:uid="{00000000-0005-0000-0000-000083060000}"/>
    <cellStyle name="Calculation 11" xfId="1622" xr:uid="{00000000-0005-0000-0000-000084060000}"/>
    <cellStyle name="Calculation 12" xfId="1623" xr:uid="{00000000-0005-0000-0000-000085060000}"/>
    <cellStyle name="Calculation 13" xfId="1624" xr:uid="{00000000-0005-0000-0000-000086060000}"/>
    <cellStyle name="Calculation 14" xfId="1625" xr:uid="{00000000-0005-0000-0000-000087060000}"/>
    <cellStyle name="Calculation 15" xfId="1626" xr:uid="{00000000-0005-0000-0000-000088060000}"/>
    <cellStyle name="Calculation 16" xfId="1627" xr:uid="{00000000-0005-0000-0000-000089060000}"/>
    <cellStyle name="Calculation 17" xfId="1628" xr:uid="{00000000-0005-0000-0000-00008A060000}"/>
    <cellStyle name="Calculation 18" xfId="1629" xr:uid="{00000000-0005-0000-0000-00008B060000}"/>
    <cellStyle name="Calculation 19" xfId="1630" xr:uid="{00000000-0005-0000-0000-00008C060000}"/>
    <cellStyle name="Calculation 2" xfId="1631" xr:uid="{00000000-0005-0000-0000-00008D060000}"/>
    <cellStyle name="Calculation 2 10" xfId="1632" xr:uid="{00000000-0005-0000-0000-00008E060000}"/>
    <cellStyle name="Calculation 2 2" xfId="1633" xr:uid="{00000000-0005-0000-0000-00008F060000}"/>
    <cellStyle name="Calculation 2 3" xfId="1634" xr:uid="{00000000-0005-0000-0000-000090060000}"/>
    <cellStyle name="Calculation 2 4" xfId="1635" xr:uid="{00000000-0005-0000-0000-000091060000}"/>
    <cellStyle name="Calculation 2 5" xfId="1636" xr:uid="{00000000-0005-0000-0000-000092060000}"/>
    <cellStyle name="Calculation 2 6" xfId="1637" xr:uid="{00000000-0005-0000-0000-000093060000}"/>
    <cellStyle name="Calculation 2 7" xfId="1638" xr:uid="{00000000-0005-0000-0000-000094060000}"/>
    <cellStyle name="Calculation 2 8" xfId="1639" xr:uid="{00000000-0005-0000-0000-000095060000}"/>
    <cellStyle name="Calculation 2 9" xfId="1640" xr:uid="{00000000-0005-0000-0000-000096060000}"/>
    <cellStyle name="Calculation 20" xfId="1641" xr:uid="{00000000-0005-0000-0000-000097060000}"/>
    <cellStyle name="Calculation 21" xfId="1642" xr:uid="{00000000-0005-0000-0000-000098060000}"/>
    <cellStyle name="Calculation 22" xfId="1643" xr:uid="{00000000-0005-0000-0000-000099060000}"/>
    <cellStyle name="Calculation 23" xfId="1644" xr:uid="{00000000-0005-0000-0000-00009A060000}"/>
    <cellStyle name="Calculation 24" xfId="1645" xr:uid="{00000000-0005-0000-0000-00009B060000}"/>
    <cellStyle name="Calculation 25" xfId="1646" xr:uid="{00000000-0005-0000-0000-00009C060000}"/>
    <cellStyle name="Calculation 26" xfId="1647" xr:uid="{00000000-0005-0000-0000-00009D060000}"/>
    <cellStyle name="Calculation 27" xfId="1648" xr:uid="{00000000-0005-0000-0000-00009E060000}"/>
    <cellStyle name="Calculation 28" xfId="1649" xr:uid="{00000000-0005-0000-0000-00009F060000}"/>
    <cellStyle name="Calculation 29" xfId="1650" xr:uid="{00000000-0005-0000-0000-0000A0060000}"/>
    <cellStyle name="Calculation 3" xfId="1651" xr:uid="{00000000-0005-0000-0000-0000A1060000}"/>
    <cellStyle name="Calculation 3 2" xfId="1652" xr:uid="{00000000-0005-0000-0000-0000A2060000}"/>
    <cellStyle name="Calculation 3 3" xfId="1653" xr:uid="{00000000-0005-0000-0000-0000A3060000}"/>
    <cellStyle name="Calculation 3 4" xfId="1654" xr:uid="{00000000-0005-0000-0000-0000A4060000}"/>
    <cellStyle name="Calculation 30" xfId="1655" xr:uid="{00000000-0005-0000-0000-0000A5060000}"/>
    <cellStyle name="Calculation 31" xfId="1656" xr:uid="{00000000-0005-0000-0000-0000A6060000}"/>
    <cellStyle name="Calculation 32" xfId="1657" xr:uid="{00000000-0005-0000-0000-0000A7060000}"/>
    <cellStyle name="Calculation 33" xfId="1658" xr:uid="{00000000-0005-0000-0000-0000A8060000}"/>
    <cellStyle name="Calculation 34" xfId="1659" xr:uid="{00000000-0005-0000-0000-0000A9060000}"/>
    <cellStyle name="Calculation 35" xfId="1660" xr:uid="{00000000-0005-0000-0000-0000AA060000}"/>
    <cellStyle name="Calculation 36" xfId="1661" xr:uid="{00000000-0005-0000-0000-0000AB060000}"/>
    <cellStyle name="Calculation 37" xfId="1662" xr:uid="{00000000-0005-0000-0000-0000AC060000}"/>
    <cellStyle name="Calculation 38" xfId="1663" xr:uid="{00000000-0005-0000-0000-0000AD060000}"/>
    <cellStyle name="Calculation 39" xfId="1664" xr:uid="{00000000-0005-0000-0000-0000AE060000}"/>
    <cellStyle name="Calculation 4" xfId="1665" xr:uid="{00000000-0005-0000-0000-0000AF060000}"/>
    <cellStyle name="Calculation 40" xfId="1666" xr:uid="{00000000-0005-0000-0000-0000B0060000}"/>
    <cellStyle name="Calculation 41" xfId="1667" xr:uid="{00000000-0005-0000-0000-0000B1060000}"/>
    <cellStyle name="Calculation 42" xfId="1668" xr:uid="{00000000-0005-0000-0000-0000B2060000}"/>
    <cellStyle name="Calculation 43" xfId="1669" xr:uid="{00000000-0005-0000-0000-0000B3060000}"/>
    <cellStyle name="Calculation 5" xfId="1670" xr:uid="{00000000-0005-0000-0000-0000B4060000}"/>
    <cellStyle name="Calculation 6" xfId="1671" xr:uid="{00000000-0005-0000-0000-0000B5060000}"/>
    <cellStyle name="Calculation 7" xfId="1672" xr:uid="{00000000-0005-0000-0000-0000B6060000}"/>
    <cellStyle name="Calculation 8" xfId="1673" xr:uid="{00000000-0005-0000-0000-0000B7060000}"/>
    <cellStyle name="Calculation 9" xfId="1674" xr:uid="{00000000-0005-0000-0000-0000B8060000}"/>
    <cellStyle name="Check Cell 10" xfId="1675" xr:uid="{00000000-0005-0000-0000-0000B9060000}"/>
    <cellStyle name="Check Cell 11" xfId="1676" xr:uid="{00000000-0005-0000-0000-0000BA060000}"/>
    <cellStyle name="Check Cell 12" xfId="1677" xr:uid="{00000000-0005-0000-0000-0000BB060000}"/>
    <cellStyle name="Check Cell 13" xfId="1678" xr:uid="{00000000-0005-0000-0000-0000BC060000}"/>
    <cellStyle name="Check Cell 14" xfId="1679" xr:uid="{00000000-0005-0000-0000-0000BD060000}"/>
    <cellStyle name="Check Cell 15" xfId="1680" xr:uid="{00000000-0005-0000-0000-0000BE060000}"/>
    <cellStyle name="Check Cell 16" xfId="1681" xr:uid="{00000000-0005-0000-0000-0000BF060000}"/>
    <cellStyle name="Check Cell 17" xfId="1682" xr:uid="{00000000-0005-0000-0000-0000C0060000}"/>
    <cellStyle name="Check Cell 18" xfId="1683" xr:uid="{00000000-0005-0000-0000-0000C1060000}"/>
    <cellStyle name="Check Cell 19" xfId="1684" xr:uid="{00000000-0005-0000-0000-0000C2060000}"/>
    <cellStyle name="Check Cell 2" xfId="1685" xr:uid="{00000000-0005-0000-0000-0000C3060000}"/>
    <cellStyle name="Check Cell 2 10" xfId="1686" xr:uid="{00000000-0005-0000-0000-0000C4060000}"/>
    <cellStyle name="Check Cell 2 2" xfId="1687" xr:uid="{00000000-0005-0000-0000-0000C5060000}"/>
    <cellStyle name="Check Cell 2 3" xfId="1688" xr:uid="{00000000-0005-0000-0000-0000C6060000}"/>
    <cellStyle name="Check Cell 2 4" xfId="1689" xr:uid="{00000000-0005-0000-0000-0000C7060000}"/>
    <cellStyle name="Check Cell 2 5" xfId="1690" xr:uid="{00000000-0005-0000-0000-0000C8060000}"/>
    <cellStyle name="Check Cell 2 6" xfId="1691" xr:uid="{00000000-0005-0000-0000-0000C9060000}"/>
    <cellStyle name="Check Cell 2 7" xfId="1692" xr:uid="{00000000-0005-0000-0000-0000CA060000}"/>
    <cellStyle name="Check Cell 2 8" xfId="1693" xr:uid="{00000000-0005-0000-0000-0000CB060000}"/>
    <cellStyle name="Check Cell 2 9" xfId="1694" xr:uid="{00000000-0005-0000-0000-0000CC060000}"/>
    <cellStyle name="Check Cell 20" xfId="1695" xr:uid="{00000000-0005-0000-0000-0000CD060000}"/>
    <cellStyle name="Check Cell 21" xfId="1696" xr:uid="{00000000-0005-0000-0000-0000CE060000}"/>
    <cellStyle name="Check Cell 22" xfId="1697" xr:uid="{00000000-0005-0000-0000-0000CF060000}"/>
    <cellStyle name="Check Cell 23" xfId="1698" xr:uid="{00000000-0005-0000-0000-0000D0060000}"/>
    <cellStyle name="Check Cell 24" xfId="1699" xr:uid="{00000000-0005-0000-0000-0000D1060000}"/>
    <cellStyle name="Check Cell 25" xfId="1700" xr:uid="{00000000-0005-0000-0000-0000D2060000}"/>
    <cellStyle name="Check Cell 26" xfId="1701" xr:uid="{00000000-0005-0000-0000-0000D3060000}"/>
    <cellStyle name="Check Cell 27" xfId="1702" xr:uid="{00000000-0005-0000-0000-0000D4060000}"/>
    <cellStyle name="Check Cell 28" xfId="1703" xr:uid="{00000000-0005-0000-0000-0000D5060000}"/>
    <cellStyle name="Check Cell 29" xfId="1704" xr:uid="{00000000-0005-0000-0000-0000D6060000}"/>
    <cellStyle name="Check Cell 3" xfId="1705" xr:uid="{00000000-0005-0000-0000-0000D7060000}"/>
    <cellStyle name="Check Cell 3 2" xfId="1706" xr:uid="{00000000-0005-0000-0000-0000D8060000}"/>
    <cellStyle name="Check Cell 30" xfId="1707" xr:uid="{00000000-0005-0000-0000-0000D9060000}"/>
    <cellStyle name="Check Cell 31" xfId="1708" xr:uid="{00000000-0005-0000-0000-0000DA060000}"/>
    <cellStyle name="Check Cell 32" xfId="1709" xr:uid="{00000000-0005-0000-0000-0000DB060000}"/>
    <cellStyle name="Check Cell 33" xfId="1710" xr:uid="{00000000-0005-0000-0000-0000DC060000}"/>
    <cellStyle name="Check Cell 34" xfId="1711" xr:uid="{00000000-0005-0000-0000-0000DD060000}"/>
    <cellStyle name="Check Cell 35" xfId="1712" xr:uid="{00000000-0005-0000-0000-0000DE060000}"/>
    <cellStyle name="Check Cell 36" xfId="1713" xr:uid="{00000000-0005-0000-0000-0000DF060000}"/>
    <cellStyle name="Check Cell 37" xfId="1714" xr:uid="{00000000-0005-0000-0000-0000E0060000}"/>
    <cellStyle name="Check Cell 38" xfId="1715" xr:uid="{00000000-0005-0000-0000-0000E1060000}"/>
    <cellStyle name="Check Cell 39" xfId="1716" xr:uid="{00000000-0005-0000-0000-0000E2060000}"/>
    <cellStyle name="Check Cell 4" xfId="1717" xr:uid="{00000000-0005-0000-0000-0000E3060000}"/>
    <cellStyle name="Check Cell 40" xfId="1718" xr:uid="{00000000-0005-0000-0000-0000E4060000}"/>
    <cellStyle name="Check Cell 41" xfId="1719" xr:uid="{00000000-0005-0000-0000-0000E5060000}"/>
    <cellStyle name="Check Cell 42" xfId="1720" xr:uid="{00000000-0005-0000-0000-0000E6060000}"/>
    <cellStyle name="Check Cell 43" xfId="1721" xr:uid="{00000000-0005-0000-0000-0000E7060000}"/>
    <cellStyle name="Check Cell 5" xfId="1722" xr:uid="{00000000-0005-0000-0000-0000E8060000}"/>
    <cellStyle name="Check Cell 6" xfId="1723" xr:uid="{00000000-0005-0000-0000-0000E9060000}"/>
    <cellStyle name="Check Cell 7" xfId="1724" xr:uid="{00000000-0005-0000-0000-0000EA060000}"/>
    <cellStyle name="Check Cell 8" xfId="1725" xr:uid="{00000000-0005-0000-0000-0000EB060000}"/>
    <cellStyle name="Check Cell 9" xfId="1726" xr:uid="{00000000-0005-0000-0000-0000EC060000}"/>
    <cellStyle name="coin" xfId="1727" xr:uid="{00000000-0005-0000-0000-0000ED060000}"/>
    <cellStyle name="Comma [0] 2 10" xfId="1728" xr:uid="{00000000-0005-0000-0000-0000EE060000}"/>
    <cellStyle name="Comma [0] 2 10 2" xfId="1729" xr:uid="{00000000-0005-0000-0000-0000EF060000}"/>
    <cellStyle name="Comma [0] 2 10 3" xfId="1730" xr:uid="{00000000-0005-0000-0000-0000F0060000}"/>
    <cellStyle name="Comma [0] 2 10 4" xfId="1731" xr:uid="{00000000-0005-0000-0000-0000F1060000}"/>
    <cellStyle name="Comma [0] 2 2" xfId="1732" xr:uid="{00000000-0005-0000-0000-0000F2060000}"/>
    <cellStyle name="Comma [0] 2 2 2" xfId="1733" xr:uid="{00000000-0005-0000-0000-0000F3060000}"/>
    <cellStyle name="Comma [0] 2 2 3" xfId="1734" xr:uid="{00000000-0005-0000-0000-0000F4060000}"/>
    <cellStyle name="Comma [0] 2 2 4" xfId="1735" xr:uid="{00000000-0005-0000-0000-0000F5060000}"/>
    <cellStyle name="Comma [0] 2 3" xfId="1736" xr:uid="{00000000-0005-0000-0000-0000F6060000}"/>
    <cellStyle name="Comma [0] 2 3 2" xfId="1737" xr:uid="{00000000-0005-0000-0000-0000F7060000}"/>
    <cellStyle name="Comma [0] 2 3 3" xfId="1738" xr:uid="{00000000-0005-0000-0000-0000F8060000}"/>
    <cellStyle name="Comma [0] 2 3 4" xfId="1739" xr:uid="{00000000-0005-0000-0000-0000F9060000}"/>
    <cellStyle name="Comma [0] 2 4" xfId="1740" xr:uid="{00000000-0005-0000-0000-0000FA060000}"/>
    <cellStyle name="Comma [0] 2 4 2" xfId="1741" xr:uid="{00000000-0005-0000-0000-0000FB060000}"/>
    <cellStyle name="Comma [0] 2 4 3" xfId="1742" xr:uid="{00000000-0005-0000-0000-0000FC060000}"/>
    <cellStyle name="Comma [0] 2 4 4" xfId="1743" xr:uid="{00000000-0005-0000-0000-0000FD060000}"/>
    <cellStyle name="Comma [0] 2 5" xfId="1744" xr:uid="{00000000-0005-0000-0000-0000FE060000}"/>
    <cellStyle name="Comma [0] 2 5 2" xfId="1745" xr:uid="{00000000-0005-0000-0000-0000FF060000}"/>
    <cellStyle name="Comma [0] 2 5 3" xfId="1746" xr:uid="{00000000-0005-0000-0000-000000070000}"/>
    <cellStyle name="Comma [0] 2 5 4" xfId="1747" xr:uid="{00000000-0005-0000-0000-000001070000}"/>
    <cellStyle name="Comma [0] 2 6" xfId="1748" xr:uid="{00000000-0005-0000-0000-000002070000}"/>
    <cellStyle name="Comma [0] 2 6 2" xfId="1749" xr:uid="{00000000-0005-0000-0000-000003070000}"/>
    <cellStyle name="Comma [0] 2 6 3" xfId="1750" xr:uid="{00000000-0005-0000-0000-000004070000}"/>
    <cellStyle name="Comma [0] 2 6 4" xfId="1751" xr:uid="{00000000-0005-0000-0000-000005070000}"/>
    <cellStyle name="Comma [0] 2 7" xfId="1752" xr:uid="{00000000-0005-0000-0000-000006070000}"/>
    <cellStyle name="Comma [0] 2 7 2" xfId="1753" xr:uid="{00000000-0005-0000-0000-000007070000}"/>
    <cellStyle name="Comma [0] 2 7 3" xfId="1754" xr:uid="{00000000-0005-0000-0000-000008070000}"/>
    <cellStyle name="Comma [0] 2 7 4" xfId="1755" xr:uid="{00000000-0005-0000-0000-000009070000}"/>
    <cellStyle name="Comma [0] 2 8" xfId="1756" xr:uid="{00000000-0005-0000-0000-00000A070000}"/>
    <cellStyle name="Comma [0] 2 8 2" xfId="1757" xr:uid="{00000000-0005-0000-0000-00000B070000}"/>
    <cellStyle name="Comma [0] 2 8 3" xfId="1758" xr:uid="{00000000-0005-0000-0000-00000C070000}"/>
    <cellStyle name="Comma [0] 2 8 4" xfId="1759" xr:uid="{00000000-0005-0000-0000-00000D070000}"/>
    <cellStyle name="Comma [0] 2 9" xfId="1760" xr:uid="{00000000-0005-0000-0000-00000E070000}"/>
    <cellStyle name="Comma [0] 2 9 2" xfId="1761" xr:uid="{00000000-0005-0000-0000-00000F070000}"/>
    <cellStyle name="Comma [0] 2 9 3" xfId="1762" xr:uid="{00000000-0005-0000-0000-000010070000}"/>
    <cellStyle name="Comma [0] 2 9 4" xfId="1763" xr:uid="{00000000-0005-0000-0000-000011070000}"/>
    <cellStyle name="Comma 10" xfId="1764" xr:uid="{00000000-0005-0000-0000-000012070000}"/>
    <cellStyle name="Comma 10 2" xfId="1765" xr:uid="{00000000-0005-0000-0000-000013070000}"/>
    <cellStyle name="Comma 10 2 10" xfId="1766" xr:uid="{00000000-0005-0000-0000-000014070000}"/>
    <cellStyle name="Comma 10 2 10 2" xfId="1767" xr:uid="{00000000-0005-0000-0000-000015070000}"/>
    <cellStyle name="Comma 10 2 10 3" xfId="1768" xr:uid="{00000000-0005-0000-0000-000016070000}"/>
    <cellStyle name="Comma 10 2 10 4" xfId="1769" xr:uid="{00000000-0005-0000-0000-000017070000}"/>
    <cellStyle name="Comma 10 2 11" xfId="1770" xr:uid="{00000000-0005-0000-0000-000018070000}"/>
    <cellStyle name="Comma 10 2 11 2" xfId="1771" xr:uid="{00000000-0005-0000-0000-000019070000}"/>
    <cellStyle name="Comma 10 2 11 3" xfId="1772" xr:uid="{00000000-0005-0000-0000-00001A070000}"/>
    <cellStyle name="Comma 10 2 11 4" xfId="1773" xr:uid="{00000000-0005-0000-0000-00001B070000}"/>
    <cellStyle name="Comma 10 2 12" xfId="1774" xr:uid="{00000000-0005-0000-0000-00001C070000}"/>
    <cellStyle name="Comma 10 2 12 2" xfId="1775" xr:uid="{00000000-0005-0000-0000-00001D070000}"/>
    <cellStyle name="Comma 10 2 12 3" xfId="1776" xr:uid="{00000000-0005-0000-0000-00001E070000}"/>
    <cellStyle name="Comma 10 2 12 4" xfId="1777" xr:uid="{00000000-0005-0000-0000-00001F070000}"/>
    <cellStyle name="Comma 10 2 13" xfId="1778" xr:uid="{00000000-0005-0000-0000-000020070000}"/>
    <cellStyle name="Comma 10 2 13 2" xfId="1779" xr:uid="{00000000-0005-0000-0000-000021070000}"/>
    <cellStyle name="Comma 10 2 13 3" xfId="1780" xr:uid="{00000000-0005-0000-0000-000022070000}"/>
    <cellStyle name="Comma 10 2 13 4" xfId="1781" xr:uid="{00000000-0005-0000-0000-000023070000}"/>
    <cellStyle name="Comma 10 2 14" xfId="1782" xr:uid="{00000000-0005-0000-0000-000024070000}"/>
    <cellStyle name="Comma 10 2 14 2" xfId="1783" xr:uid="{00000000-0005-0000-0000-000025070000}"/>
    <cellStyle name="Comma 10 2 14 3" xfId="1784" xr:uid="{00000000-0005-0000-0000-000026070000}"/>
    <cellStyle name="Comma 10 2 14 4" xfId="1785" xr:uid="{00000000-0005-0000-0000-000027070000}"/>
    <cellStyle name="Comma 10 2 15" xfId="1786" xr:uid="{00000000-0005-0000-0000-000028070000}"/>
    <cellStyle name="Comma 10 2 15 2" xfId="1787" xr:uid="{00000000-0005-0000-0000-000029070000}"/>
    <cellStyle name="Comma 10 2 15 3" xfId="1788" xr:uid="{00000000-0005-0000-0000-00002A070000}"/>
    <cellStyle name="Comma 10 2 15 4" xfId="1789" xr:uid="{00000000-0005-0000-0000-00002B070000}"/>
    <cellStyle name="Comma 10 2 16" xfId="1790" xr:uid="{00000000-0005-0000-0000-00002C070000}"/>
    <cellStyle name="Comma 10 2 16 2" xfId="1791" xr:uid="{00000000-0005-0000-0000-00002D070000}"/>
    <cellStyle name="Comma 10 2 16 3" xfId="1792" xr:uid="{00000000-0005-0000-0000-00002E070000}"/>
    <cellStyle name="Comma 10 2 16 4" xfId="1793" xr:uid="{00000000-0005-0000-0000-00002F070000}"/>
    <cellStyle name="Comma 10 2 17" xfId="1794" xr:uid="{00000000-0005-0000-0000-000030070000}"/>
    <cellStyle name="Comma 10 2 17 2" xfId="1795" xr:uid="{00000000-0005-0000-0000-000031070000}"/>
    <cellStyle name="Comma 10 2 17 3" xfId="1796" xr:uid="{00000000-0005-0000-0000-000032070000}"/>
    <cellStyle name="Comma 10 2 17 4" xfId="1797" xr:uid="{00000000-0005-0000-0000-000033070000}"/>
    <cellStyle name="Comma 10 2 18" xfId="1798" xr:uid="{00000000-0005-0000-0000-000034070000}"/>
    <cellStyle name="Comma 10 2 19" xfId="1799" xr:uid="{00000000-0005-0000-0000-000035070000}"/>
    <cellStyle name="Comma 10 2 2" xfId="1800" xr:uid="{00000000-0005-0000-0000-000036070000}"/>
    <cellStyle name="Comma 10 2 2 2" xfId="1801" xr:uid="{00000000-0005-0000-0000-000037070000}"/>
    <cellStyle name="Comma 10 2 2 3" xfId="1802" xr:uid="{00000000-0005-0000-0000-000038070000}"/>
    <cellStyle name="Comma 10 2 2 4" xfId="1803" xr:uid="{00000000-0005-0000-0000-000039070000}"/>
    <cellStyle name="Comma 10 2 20" xfId="1804" xr:uid="{00000000-0005-0000-0000-00003A070000}"/>
    <cellStyle name="Comma 10 2 3" xfId="1805" xr:uid="{00000000-0005-0000-0000-00003B070000}"/>
    <cellStyle name="Comma 10 2 3 2" xfId="1806" xr:uid="{00000000-0005-0000-0000-00003C070000}"/>
    <cellStyle name="Comma 10 2 3 3" xfId="1807" xr:uid="{00000000-0005-0000-0000-00003D070000}"/>
    <cellStyle name="Comma 10 2 3 4" xfId="1808" xr:uid="{00000000-0005-0000-0000-00003E070000}"/>
    <cellStyle name="Comma 10 2 4" xfId="1809" xr:uid="{00000000-0005-0000-0000-00003F070000}"/>
    <cellStyle name="Comma 10 2 4 2" xfId="1810" xr:uid="{00000000-0005-0000-0000-000040070000}"/>
    <cellStyle name="Comma 10 2 4 3" xfId="1811" xr:uid="{00000000-0005-0000-0000-000041070000}"/>
    <cellStyle name="Comma 10 2 4 4" xfId="1812" xr:uid="{00000000-0005-0000-0000-000042070000}"/>
    <cellStyle name="Comma 10 2 5" xfId="1813" xr:uid="{00000000-0005-0000-0000-000043070000}"/>
    <cellStyle name="Comma 10 2 5 2" xfId="1814" xr:uid="{00000000-0005-0000-0000-000044070000}"/>
    <cellStyle name="Comma 10 2 5 3" xfId="1815" xr:uid="{00000000-0005-0000-0000-000045070000}"/>
    <cellStyle name="Comma 10 2 5 4" xfId="1816" xr:uid="{00000000-0005-0000-0000-000046070000}"/>
    <cellStyle name="Comma 10 2 6" xfId="1817" xr:uid="{00000000-0005-0000-0000-000047070000}"/>
    <cellStyle name="Comma 10 2 6 2" xfId="1818" xr:uid="{00000000-0005-0000-0000-000048070000}"/>
    <cellStyle name="Comma 10 2 6 3" xfId="1819" xr:uid="{00000000-0005-0000-0000-000049070000}"/>
    <cellStyle name="Comma 10 2 6 4" xfId="1820" xr:uid="{00000000-0005-0000-0000-00004A070000}"/>
    <cellStyle name="Comma 10 2 7" xfId="1821" xr:uid="{00000000-0005-0000-0000-00004B070000}"/>
    <cellStyle name="Comma 10 2 7 2" xfId="1822" xr:uid="{00000000-0005-0000-0000-00004C070000}"/>
    <cellStyle name="Comma 10 2 7 3" xfId="1823" xr:uid="{00000000-0005-0000-0000-00004D070000}"/>
    <cellStyle name="Comma 10 2 7 4" xfId="1824" xr:uid="{00000000-0005-0000-0000-00004E070000}"/>
    <cellStyle name="Comma 10 2 8" xfId="1825" xr:uid="{00000000-0005-0000-0000-00004F070000}"/>
    <cellStyle name="Comma 10 2 8 2" xfId="1826" xr:uid="{00000000-0005-0000-0000-000050070000}"/>
    <cellStyle name="Comma 10 2 8 3" xfId="1827" xr:uid="{00000000-0005-0000-0000-000051070000}"/>
    <cellStyle name="Comma 10 2 8 4" xfId="1828" xr:uid="{00000000-0005-0000-0000-000052070000}"/>
    <cellStyle name="Comma 10 2 9" xfId="1829" xr:uid="{00000000-0005-0000-0000-000053070000}"/>
    <cellStyle name="Comma 10 2 9 2" xfId="1830" xr:uid="{00000000-0005-0000-0000-000054070000}"/>
    <cellStyle name="Comma 10 2 9 3" xfId="1831" xr:uid="{00000000-0005-0000-0000-000055070000}"/>
    <cellStyle name="Comma 10 2 9 4" xfId="1832" xr:uid="{00000000-0005-0000-0000-000056070000}"/>
    <cellStyle name="Comma 10 3" xfId="1833" xr:uid="{00000000-0005-0000-0000-000057070000}"/>
    <cellStyle name="Comma 10 3 10" xfId="1834" xr:uid="{00000000-0005-0000-0000-000058070000}"/>
    <cellStyle name="Comma 10 3 10 2" xfId="1835" xr:uid="{00000000-0005-0000-0000-000059070000}"/>
    <cellStyle name="Comma 10 3 10 3" xfId="1836" xr:uid="{00000000-0005-0000-0000-00005A070000}"/>
    <cellStyle name="Comma 10 3 10 4" xfId="1837" xr:uid="{00000000-0005-0000-0000-00005B070000}"/>
    <cellStyle name="Comma 10 3 11" xfId="1838" xr:uid="{00000000-0005-0000-0000-00005C070000}"/>
    <cellStyle name="Comma 10 3 11 2" xfId="1839" xr:uid="{00000000-0005-0000-0000-00005D070000}"/>
    <cellStyle name="Comma 10 3 11 3" xfId="1840" xr:uid="{00000000-0005-0000-0000-00005E070000}"/>
    <cellStyle name="Comma 10 3 11 4" xfId="1841" xr:uid="{00000000-0005-0000-0000-00005F070000}"/>
    <cellStyle name="Comma 10 3 12" xfId="1842" xr:uid="{00000000-0005-0000-0000-000060070000}"/>
    <cellStyle name="Comma 10 3 12 2" xfId="1843" xr:uid="{00000000-0005-0000-0000-000061070000}"/>
    <cellStyle name="Comma 10 3 12 3" xfId="1844" xr:uid="{00000000-0005-0000-0000-000062070000}"/>
    <cellStyle name="Comma 10 3 12 4" xfId="1845" xr:uid="{00000000-0005-0000-0000-000063070000}"/>
    <cellStyle name="Comma 10 3 13" xfId="1846" xr:uid="{00000000-0005-0000-0000-000064070000}"/>
    <cellStyle name="Comma 10 3 13 2" xfId="1847" xr:uid="{00000000-0005-0000-0000-000065070000}"/>
    <cellStyle name="Comma 10 3 13 3" xfId="1848" xr:uid="{00000000-0005-0000-0000-000066070000}"/>
    <cellStyle name="Comma 10 3 13 4" xfId="1849" xr:uid="{00000000-0005-0000-0000-000067070000}"/>
    <cellStyle name="Comma 10 3 14" xfId="1850" xr:uid="{00000000-0005-0000-0000-000068070000}"/>
    <cellStyle name="Comma 10 3 14 2" xfId="1851" xr:uid="{00000000-0005-0000-0000-000069070000}"/>
    <cellStyle name="Comma 10 3 14 3" xfId="1852" xr:uid="{00000000-0005-0000-0000-00006A070000}"/>
    <cellStyle name="Comma 10 3 14 4" xfId="1853" xr:uid="{00000000-0005-0000-0000-00006B070000}"/>
    <cellStyle name="Comma 10 3 15" xfId="1854" xr:uid="{00000000-0005-0000-0000-00006C070000}"/>
    <cellStyle name="Comma 10 3 15 2" xfId="1855" xr:uid="{00000000-0005-0000-0000-00006D070000}"/>
    <cellStyle name="Comma 10 3 15 3" xfId="1856" xr:uid="{00000000-0005-0000-0000-00006E070000}"/>
    <cellStyle name="Comma 10 3 15 4" xfId="1857" xr:uid="{00000000-0005-0000-0000-00006F070000}"/>
    <cellStyle name="Comma 10 3 16" xfId="1858" xr:uid="{00000000-0005-0000-0000-000070070000}"/>
    <cellStyle name="Comma 10 3 16 2" xfId="1859" xr:uid="{00000000-0005-0000-0000-000071070000}"/>
    <cellStyle name="Comma 10 3 16 3" xfId="1860" xr:uid="{00000000-0005-0000-0000-000072070000}"/>
    <cellStyle name="Comma 10 3 16 4" xfId="1861" xr:uid="{00000000-0005-0000-0000-000073070000}"/>
    <cellStyle name="Comma 10 3 17" xfId="1862" xr:uid="{00000000-0005-0000-0000-000074070000}"/>
    <cellStyle name="Comma 10 3 17 2" xfId="1863" xr:uid="{00000000-0005-0000-0000-000075070000}"/>
    <cellStyle name="Comma 10 3 17 3" xfId="1864" xr:uid="{00000000-0005-0000-0000-000076070000}"/>
    <cellStyle name="Comma 10 3 17 4" xfId="1865" xr:uid="{00000000-0005-0000-0000-000077070000}"/>
    <cellStyle name="Comma 10 3 18" xfId="1866" xr:uid="{00000000-0005-0000-0000-000078070000}"/>
    <cellStyle name="Comma 10 3 19" xfId="1867" xr:uid="{00000000-0005-0000-0000-000079070000}"/>
    <cellStyle name="Comma 10 3 2" xfId="1868" xr:uid="{00000000-0005-0000-0000-00007A070000}"/>
    <cellStyle name="Comma 10 3 2 2" xfId="1869" xr:uid="{00000000-0005-0000-0000-00007B070000}"/>
    <cellStyle name="Comma 10 3 2 3" xfId="1870" xr:uid="{00000000-0005-0000-0000-00007C070000}"/>
    <cellStyle name="Comma 10 3 2 4" xfId="1871" xr:uid="{00000000-0005-0000-0000-00007D070000}"/>
    <cellStyle name="Comma 10 3 20" xfId="1872" xr:uid="{00000000-0005-0000-0000-00007E070000}"/>
    <cellStyle name="Comma 10 3 3" xfId="1873" xr:uid="{00000000-0005-0000-0000-00007F070000}"/>
    <cellStyle name="Comma 10 3 3 2" xfId="1874" xr:uid="{00000000-0005-0000-0000-000080070000}"/>
    <cellStyle name="Comma 10 3 3 3" xfId="1875" xr:uid="{00000000-0005-0000-0000-000081070000}"/>
    <cellStyle name="Comma 10 3 3 4" xfId="1876" xr:uid="{00000000-0005-0000-0000-000082070000}"/>
    <cellStyle name="Comma 10 3 4" xfId="1877" xr:uid="{00000000-0005-0000-0000-000083070000}"/>
    <cellStyle name="Comma 10 3 4 2" xfId="1878" xr:uid="{00000000-0005-0000-0000-000084070000}"/>
    <cellStyle name="Comma 10 3 4 3" xfId="1879" xr:uid="{00000000-0005-0000-0000-000085070000}"/>
    <cellStyle name="Comma 10 3 4 4" xfId="1880" xr:uid="{00000000-0005-0000-0000-000086070000}"/>
    <cellStyle name="Comma 10 3 5" xfId="1881" xr:uid="{00000000-0005-0000-0000-000087070000}"/>
    <cellStyle name="Comma 10 3 5 2" xfId="1882" xr:uid="{00000000-0005-0000-0000-000088070000}"/>
    <cellStyle name="Comma 10 3 5 3" xfId="1883" xr:uid="{00000000-0005-0000-0000-000089070000}"/>
    <cellStyle name="Comma 10 3 5 4" xfId="1884" xr:uid="{00000000-0005-0000-0000-00008A070000}"/>
    <cellStyle name="Comma 10 3 6" xfId="1885" xr:uid="{00000000-0005-0000-0000-00008B070000}"/>
    <cellStyle name="Comma 10 3 6 2" xfId="1886" xr:uid="{00000000-0005-0000-0000-00008C070000}"/>
    <cellStyle name="Comma 10 3 6 3" xfId="1887" xr:uid="{00000000-0005-0000-0000-00008D070000}"/>
    <cellStyle name="Comma 10 3 6 4" xfId="1888" xr:uid="{00000000-0005-0000-0000-00008E070000}"/>
    <cellStyle name="Comma 10 3 7" xfId="1889" xr:uid="{00000000-0005-0000-0000-00008F070000}"/>
    <cellStyle name="Comma 10 3 7 2" xfId="1890" xr:uid="{00000000-0005-0000-0000-000090070000}"/>
    <cellStyle name="Comma 10 3 7 3" xfId="1891" xr:uid="{00000000-0005-0000-0000-000091070000}"/>
    <cellStyle name="Comma 10 3 7 4" xfId="1892" xr:uid="{00000000-0005-0000-0000-000092070000}"/>
    <cellStyle name="Comma 10 3 8" xfId="1893" xr:uid="{00000000-0005-0000-0000-000093070000}"/>
    <cellStyle name="Comma 10 3 8 2" xfId="1894" xr:uid="{00000000-0005-0000-0000-000094070000}"/>
    <cellStyle name="Comma 10 3 8 3" xfId="1895" xr:uid="{00000000-0005-0000-0000-000095070000}"/>
    <cellStyle name="Comma 10 3 8 4" xfId="1896" xr:uid="{00000000-0005-0000-0000-000096070000}"/>
    <cellStyle name="Comma 10 3 9" xfId="1897" xr:uid="{00000000-0005-0000-0000-000097070000}"/>
    <cellStyle name="Comma 10 3 9 2" xfId="1898" xr:uid="{00000000-0005-0000-0000-000098070000}"/>
    <cellStyle name="Comma 10 3 9 3" xfId="1899" xr:uid="{00000000-0005-0000-0000-000099070000}"/>
    <cellStyle name="Comma 10 3 9 4" xfId="1900" xr:uid="{00000000-0005-0000-0000-00009A070000}"/>
    <cellStyle name="Comma 10 4" xfId="1901" xr:uid="{00000000-0005-0000-0000-00009B070000}"/>
    <cellStyle name="Comma 10 4 10" xfId="1902" xr:uid="{00000000-0005-0000-0000-00009C070000}"/>
    <cellStyle name="Comma 10 4 10 2" xfId="1903" xr:uid="{00000000-0005-0000-0000-00009D070000}"/>
    <cellStyle name="Comma 10 4 10 3" xfId="1904" xr:uid="{00000000-0005-0000-0000-00009E070000}"/>
    <cellStyle name="Comma 10 4 10 4" xfId="1905" xr:uid="{00000000-0005-0000-0000-00009F070000}"/>
    <cellStyle name="Comma 10 4 11" xfId="1906" xr:uid="{00000000-0005-0000-0000-0000A0070000}"/>
    <cellStyle name="Comma 10 4 11 2" xfId="1907" xr:uid="{00000000-0005-0000-0000-0000A1070000}"/>
    <cellStyle name="Comma 10 4 11 3" xfId="1908" xr:uid="{00000000-0005-0000-0000-0000A2070000}"/>
    <cellStyle name="Comma 10 4 11 4" xfId="1909" xr:uid="{00000000-0005-0000-0000-0000A3070000}"/>
    <cellStyle name="Comma 10 4 12" xfId="1910" xr:uid="{00000000-0005-0000-0000-0000A4070000}"/>
    <cellStyle name="Comma 10 4 12 2" xfId="1911" xr:uid="{00000000-0005-0000-0000-0000A5070000}"/>
    <cellStyle name="Comma 10 4 12 3" xfId="1912" xr:uid="{00000000-0005-0000-0000-0000A6070000}"/>
    <cellStyle name="Comma 10 4 12 4" xfId="1913" xr:uid="{00000000-0005-0000-0000-0000A7070000}"/>
    <cellStyle name="Comma 10 4 13" xfId="1914" xr:uid="{00000000-0005-0000-0000-0000A8070000}"/>
    <cellStyle name="Comma 10 4 13 2" xfId="1915" xr:uid="{00000000-0005-0000-0000-0000A9070000}"/>
    <cellStyle name="Comma 10 4 13 3" xfId="1916" xr:uid="{00000000-0005-0000-0000-0000AA070000}"/>
    <cellStyle name="Comma 10 4 13 4" xfId="1917" xr:uid="{00000000-0005-0000-0000-0000AB070000}"/>
    <cellStyle name="Comma 10 4 14" xfId="1918" xr:uid="{00000000-0005-0000-0000-0000AC070000}"/>
    <cellStyle name="Comma 10 4 14 2" xfId="1919" xr:uid="{00000000-0005-0000-0000-0000AD070000}"/>
    <cellStyle name="Comma 10 4 14 3" xfId="1920" xr:uid="{00000000-0005-0000-0000-0000AE070000}"/>
    <cellStyle name="Comma 10 4 14 4" xfId="1921" xr:uid="{00000000-0005-0000-0000-0000AF070000}"/>
    <cellStyle name="Comma 10 4 15" xfId="1922" xr:uid="{00000000-0005-0000-0000-0000B0070000}"/>
    <cellStyle name="Comma 10 4 15 2" xfId="1923" xr:uid="{00000000-0005-0000-0000-0000B1070000}"/>
    <cellStyle name="Comma 10 4 15 3" xfId="1924" xr:uid="{00000000-0005-0000-0000-0000B2070000}"/>
    <cellStyle name="Comma 10 4 15 4" xfId="1925" xr:uid="{00000000-0005-0000-0000-0000B3070000}"/>
    <cellStyle name="Comma 10 4 16" xfId="1926" xr:uid="{00000000-0005-0000-0000-0000B4070000}"/>
    <cellStyle name="Comma 10 4 16 2" xfId="1927" xr:uid="{00000000-0005-0000-0000-0000B5070000}"/>
    <cellStyle name="Comma 10 4 16 3" xfId="1928" xr:uid="{00000000-0005-0000-0000-0000B6070000}"/>
    <cellStyle name="Comma 10 4 16 4" xfId="1929" xr:uid="{00000000-0005-0000-0000-0000B7070000}"/>
    <cellStyle name="Comma 10 4 17" xfId="1930" xr:uid="{00000000-0005-0000-0000-0000B8070000}"/>
    <cellStyle name="Comma 10 4 17 2" xfId="1931" xr:uid="{00000000-0005-0000-0000-0000B9070000}"/>
    <cellStyle name="Comma 10 4 17 3" xfId="1932" xr:uid="{00000000-0005-0000-0000-0000BA070000}"/>
    <cellStyle name="Comma 10 4 17 4" xfId="1933" xr:uid="{00000000-0005-0000-0000-0000BB070000}"/>
    <cellStyle name="Comma 10 4 18" xfId="1934" xr:uid="{00000000-0005-0000-0000-0000BC070000}"/>
    <cellStyle name="Comma 10 4 19" xfId="1935" xr:uid="{00000000-0005-0000-0000-0000BD070000}"/>
    <cellStyle name="Comma 10 4 2" xfId="1936" xr:uid="{00000000-0005-0000-0000-0000BE070000}"/>
    <cellStyle name="Comma 10 4 2 2" xfId="1937" xr:uid="{00000000-0005-0000-0000-0000BF070000}"/>
    <cellStyle name="Comma 10 4 2 3" xfId="1938" xr:uid="{00000000-0005-0000-0000-0000C0070000}"/>
    <cellStyle name="Comma 10 4 2 4" xfId="1939" xr:uid="{00000000-0005-0000-0000-0000C1070000}"/>
    <cellStyle name="Comma 10 4 20" xfId="1940" xr:uid="{00000000-0005-0000-0000-0000C2070000}"/>
    <cellStyle name="Comma 10 4 3" xfId="1941" xr:uid="{00000000-0005-0000-0000-0000C3070000}"/>
    <cellStyle name="Comma 10 4 3 2" xfId="1942" xr:uid="{00000000-0005-0000-0000-0000C4070000}"/>
    <cellStyle name="Comma 10 4 3 3" xfId="1943" xr:uid="{00000000-0005-0000-0000-0000C5070000}"/>
    <cellStyle name="Comma 10 4 3 4" xfId="1944" xr:uid="{00000000-0005-0000-0000-0000C6070000}"/>
    <cellStyle name="Comma 10 4 4" xfId="1945" xr:uid="{00000000-0005-0000-0000-0000C7070000}"/>
    <cellStyle name="Comma 10 4 4 2" xfId="1946" xr:uid="{00000000-0005-0000-0000-0000C8070000}"/>
    <cellStyle name="Comma 10 4 4 3" xfId="1947" xr:uid="{00000000-0005-0000-0000-0000C9070000}"/>
    <cellStyle name="Comma 10 4 4 4" xfId="1948" xr:uid="{00000000-0005-0000-0000-0000CA070000}"/>
    <cellStyle name="Comma 10 4 5" xfId="1949" xr:uid="{00000000-0005-0000-0000-0000CB070000}"/>
    <cellStyle name="Comma 10 4 5 2" xfId="1950" xr:uid="{00000000-0005-0000-0000-0000CC070000}"/>
    <cellStyle name="Comma 10 4 5 3" xfId="1951" xr:uid="{00000000-0005-0000-0000-0000CD070000}"/>
    <cellStyle name="Comma 10 4 5 4" xfId="1952" xr:uid="{00000000-0005-0000-0000-0000CE070000}"/>
    <cellStyle name="Comma 10 4 6" xfId="1953" xr:uid="{00000000-0005-0000-0000-0000CF070000}"/>
    <cellStyle name="Comma 10 4 6 2" xfId="1954" xr:uid="{00000000-0005-0000-0000-0000D0070000}"/>
    <cellStyle name="Comma 10 4 6 3" xfId="1955" xr:uid="{00000000-0005-0000-0000-0000D1070000}"/>
    <cellStyle name="Comma 10 4 6 4" xfId="1956" xr:uid="{00000000-0005-0000-0000-0000D2070000}"/>
    <cellStyle name="Comma 10 4 7" xfId="1957" xr:uid="{00000000-0005-0000-0000-0000D3070000}"/>
    <cellStyle name="Comma 10 4 7 2" xfId="1958" xr:uid="{00000000-0005-0000-0000-0000D4070000}"/>
    <cellStyle name="Comma 10 4 7 3" xfId="1959" xr:uid="{00000000-0005-0000-0000-0000D5070000}"/>
    <cellStyle name="Comma 10 4 7 4" xfId="1960" xr:uid="{00000000-0005-0000-0000-0000D6070000}"/>
    <cellStyle name="Comma 10 4 8" xfId="1961" xr:uid="{00000000-0005-0000-0000-0000D7070000}"/>
    <cellStyle name="Comma 10 4 8 2" xfId="1962" xr:uid="{00000000-0005-0000-0000-0000D8070000}"/>
    <cellStyle name="Comma 10 4 8 3" xfId="1963" xr:uid="{00000000-0005-0000-0000-0000D9070000}"/>
    <cellStyle name="Comma 10 4 8 4" xfId="1964" xr:uid="{00000000-0005-0000-0000-0000DA070000}"/>
    <cellStyle name="Comma 10 4 9" xfId="1965" xr:uid="{00000000-0005-0000-0000-0000DB070000}"/>
    <cellStyle name="Comma 10 4 9 2" xfId="1966" xr:uid="{00000000-0005-0000-0000-0000DC070000}"/>
    <cellStyle name="Comma 10 4 9 3" xfId="1967" xr:uid="{00000000-0005-0000-0000-0000DD070000}"/>
    <cellStyle name="Comma 10 4 9 4" xfId="1968" xr:uid="{00000000-0005-0000-0000-0000DE070000}"/>
    <cellStyle name="Comma 10 5" xfId="1969" xr:uid="{00000000-0005-0000-0000-0000DF070000}"/>
    <cellStyle name="Comma 10 5 10" xfId="1970" xr:uid="{00000000-0005-0000-0000-0000E0070000}"/>
    <cellStyle name="Comma 10 5 10 2" xfId="1971" xr:uid="{00000000-0005-0000-0000-0000E1070000}"/>
    <cellStyle name="Comma 10 5 10 3" xfId="1972" xr:uid="{00000000-0005-0000-0000-0000E2070000}"/>
    <cellStyle name="Comma 10 5 10 4" xfId="1973" xr:uid="{00000000-0005-0000-0000-0000E3070000}"/>
    <cellStyle name="Comma 10 5 11" xfId="1974" xr:uid="{00000000-0005-0000-0000-0000E4070000}"/>
    <cellStyle name="Comma 10 5 11 2" xfId="1975" xr:uid="{00000000-0005-0000-0000-0000E5070000}"/>
    <cellStyle name="Comma 10 5 11 3" xfId="1976" xr:uid="{00000000-0005-0000-0000-0000E6070000}"/>
    <cellStyle name="Comma 10 5 11 4" xfId="1977" xr:uid="{00000000-0005-0000-0000-0000E7070000}"/>
    <cellStyle name="Comma 10 5 12" xfId="1978" xr:uid="{00000000-0005-0000-0000-0000E8070000}"/>
    <cellStyle name="Comma 10 5 12 2" xfId="1979" xr:uid="{00000000-0005-0000-0000-0000E9070000}"/>
    <cellStyle name="Comma 10 5 12 3" xfId="1980" xr:uid="{00000000-0005-0000-0000-0000EA070000}"/>
    <cellStyle name="Comma 10 5 12 4" xfId="1981" xr:uid="{00000000-0005-0000-0000-0000EB070000}"/>
    <cellStyle name="Comma 10 5 13" xfId="1982" xr:uid="{00000000-0005-0000-0000-0000EC070000}"/>
    <cellStyle name="Comma 10 5 13 2" xfId="1983" xr:uid="{00000000-0005-0000-0000-0000ED070000}"/>
    <cellStyle name="Comma 10 5 13 3" xfId="1984" xr:uid="{00000000-0005-0000-0000-0000EE070000}"/>
    <cellStyle name="Comma 10 5 13 4" xfId="1985" xr:uid="{00000000-0005-0000-0000-0000EF070000}"/>
    <cellStyle name="Comma 10 5 14" xfId="1986" xr:uid="{00000000-0005-0000-0000-0000F0070000}"/>
    <cellStyle name="Comma 10 5 14 2" xfId="1987" xr:uid="{00000000-0005-0000-0000-0000F1070000}"/>
    <cellStyle name="Comma 10 5 14 3" xfId="1988" xr:uid="{00000000-0005-0000-0000-0000F2070000}"/>
    <cellStyle name="Comma 10 5 14 4" xfId="1989" xr:uid="{00000000-0005-0000-0000-0000F3070000}"/>
    <cellStyle name="Comma 10 5 15" xfId="1990" xr:uid="{00000000-0005-0000-0000-0000F4070000}"/>
    <cellStyle name="Comma 10 5 15 2" xfId="1991" xr:uid="{00000000-0005-0000-0000-0000F5070000}"/>
    <cellStyle name="Comma 10 5 15 3" xfId="1992" xr:uid="{00000000-0005-0000-0000-0000F6070000}"/>
    <cellStyle name="Comma 10 5 15 4" xfId="1993" xr:uid="{00000000-0005-0000-0000-0000F7070000}"/>
    <cellStyle name="Comma 10 5 16" xfId="1994" xr:uid="{00000000-0005-0000-0000-0000F8070000}"/>
    <cellStyle name="Comma 10 5 16 2" xfId="1995" xr:uid="{00000000-0005-0000-0000-0000F9070000}"/>
    <cellStyle name="Comma 10 5 16 3" xfId="1996" xr:uid="{00000000-0005-0000-0000-0000FA070000}"/>
    <cellStyle name="Comma 10 5 16 4" xfId="1997" xr:uid="{00000000-0005-0000-0000-0000FB070000}"/>
    <cellStyle name="Comma 10 5 17" xfId="1998" xr:uid="{00000000-0005-0000-0000-0000FC070000}"/>
    <cellStyle name="Comma 10 5 17 2" xfId="1999" xr:uid="{00000000-0005-0000-0000-0000FD070000}"/>
    <cellStyle name="Comma 10 5 17 3" xfId="2000" xr:uid="{00000000-0005-0000-0000-0000FE070000}"/>
    <cellStyle name="Comma 10 5 17 4" xfId="2001" xr:uid="{00000000-0005-0000-0000-0000FF070000}"/>
    <cellStyle name="Comma 10 5 18" xfId="2002" xr:uid="{00000000-0005-0000-0000-000000080000}"/>
    <cellStyle name="Comma 10 5 19" xfId="2003" xr:uid="{00000000-0005-0000-0000-000001080000}"/>
    <cellStyle name="Comma 10 5 2" xfId="2004" xr:uid="{00000000-0005-0000-0000-000002080000}"/>
    <cellStyle name="Comma 10 5 2 2" xfId="2005" xr:uid="{00000000-0005-0000-0000-000003080000}"/>
    <cellStyle name="Comma 10 5 2 3" xfId="2006" xr:uid="{00000000-0005-0000-0000-000004080000}"/>
    <cellStyle name="Comma 10 5 2 4" xfId="2007" xr:uid="{00000000-0005-0000-0000-000005080000}"/>
    <cellStyle name="Comma 10 5 20" xfId="2008" xr:uid="{00000000-0005-0000-0000-000006080000}"/>
    <cellStyle name="Comma 10 5 3" xfId="2009" xr:uid="{00000000-0005-0000-0000-000007080000}"/>
    <cellStyle name="Comma 10 5 3 2" xfId="2010" xr:uid="{00000000-0005-0000-0000-000008080000}"/>
    <cellStyle name="Comma 10 5 3 3" xfId="2011" xr:uid="{00000000-0005-0000-0000-000009080000}"/>
    <cellStyle name="Comma 10 5 3 4" xfId="2012" xr:uid="{00000000-0005-0000-0000-00000A080000}"/>
    <cellStyle name="Comma 10 5 4" xfId="2013" xr:uid="{00000000-0005-0000-0000-00000B080000}"/>
    <cellStyle name="Comma 10 5 4 2" xfId="2014" xr:uid="{00000000-0005-0000-0000-00000C080000}"/>
    <cellStyle name="Comma 10 5 4 3" xfId="2015" xr:uid="{00000000-0005-0000-0000-00000D080000}"/>
    <cellStyle name="Comma 10 5 4 4" xfId="2016" xr:uid="{00000000-0005-0000-0000-00000E080000}"/>
    <cellStyle name="Comma 10 5 5" xfId="2017" xr:uid="{00000000-0005-0000-0000-00000F080000}"/>
    <cellStyle name="Comma 10 5 5 2" xfId="2018" xr:uid="{00000000-0005-0000-0000-000010080000}"/>
    <cellStyle name="Comma 10 5 5 3" xfId="2019" xr:uid="{00000000-0005-0000-0000-000011080000}"/>
    <cellStyle name="Comma 10 5 5 4" xfId="2020" xr:uid="{00000000-0005-0000-0000-000012080000}"/>
    <cellStyle name="Comma 10 5 6" xfId="2021" xr:uid="{00000000-0005-0000-0000-000013080000}"/>
    <cellStyle name="Comma 10 5 6 2" xfId="2022" xr:uid="{00000000-0005-0000-0000-000014080000}"/>
    <cellStyle name="Comma 10 5 6 3" xfId="2023" xr:uid="{00000000-0005-0000-0000-000015080000}"/>
    <cellStyle name="Comma 10 5 6 4" xfId="2024" xr:uid="{00000000-0005-0000-0000-000016080000}"/>
    <cellStyle name="Comma 10 5 7" xfId="2025" xr:uid="{00000000-0005-0000-0000-000017080000}"/>
    <cellStyle name="Comma 10 5 7 2" xfId="2026" xr:uid="{00000000-0005-0000-0000-000018080000}"/>
    <cellStyle name="Comma 10 5 7 3" xfId="2027" xr:uid="{00000000-0005-0000-0000-000019080000}"/>
    <cellStyle name="Comma 10 5 7 4" xfId="2028" xr:uid="{00000000-0005-0000-0000-00001A080000}"/>
    <cellStyle name="Comma 10 5 8" xfId="2029" xr:uid="{00000000-0005-0000-0000-00001B080000}"/>
    <cellStyle name="Comma 10 5 8 2" xfId="2030" xr:uid="{00000000-0005-0000-0000-00001C080000}"/>
    <cellStyle name="Comma 10 5 8 3" xfId="2031" xr:uid="{00000000-0005-0000-0000-00001D080000}"/>
    <cellStyle name="Comma 10 5 8 4" xfId="2032" xr:uid="{00000000-0005-0000-0000-00001E080000}"/>
    <cellStyle name="Comma 10 5 9" xfId="2033" xr:uid="{00000000-0005-0000-0000-00001F080000}"/>
    <cellStyle name="Comma 10 5 9 2" xfId="2034" xr:uid="{00000000-0005-0000-0000-000020080000}"/>
    <cellStyle name="Comma 10 5 9 3" xfId="2035" xr:uid="{00000000-0005-0000-0000-000021080000}"/>
    <cellStyle name="Comma 10 5 9 4" xfId="2036" xr:uid="{00000000-0005-0000-0000-000022080000}"/>
    <cellStyle name="Comma 10 6" xfId="2037" xr:uid="{00000000-0005-0000-0000-000023080000}"/>
    <cellStyle name="Comma 10 6 10" xfId="2038" xr:uid="{00000000-0005-0000-0000-000024080000}"/>
    <cellStyle name="Comma 10 6 10 2" xfId="2039" xr:uid="{00000000-0005-0000-0000-000025080000}"/>
    <cellStyle name="Comma 10 6 10 3" xfId="2040" xr:uid="{00000000-0005-0000-0000-000026080000}"/>
    <cellStyle name="Comma 10 6 10 4" xfId="2041" xr:uid="{00000000-0005-0000-0000-000027080000}"/>
    <cellStyle name="Comma 10 6 11" xfId="2042" xr:uid="{00000000-0005-0000-0000-000028080000}"/>
    <cellStyle name="Comma 10 6 11 2" xfId="2043" xr:uid="{00000000-0005-0000-0000-000029080000}"/>
    <cellStyle name="Comma 10 6 11 3" xfId="2044" xr:uid="{00000000-0005-0000-0000-00002A080000}"/>
    <cellStyle name="Comma 10 6 11 4" xfId="2045" xr:uid="{00000000-0005-0000-0000-00002B080000}"/>
    <cellStyle name="Comma 10 6 12" xfId="2046" xr:uid="{00000000-0005-0000-0000-00002C080000}"/>
    <cellStyle name="Comma 10 6 12 2" xfId="2047" xr:uid="{00000000-0005-0000-0000-00002D080000}"/>
    <cellStyle name="Comma 10 6 12 3" xfId="2048" xr:uid="{00000000-0005-0000-0000-00002E080000}"/>
    <cellStyle name="Comma 10 6 12 4" xfId="2049" xr:uid="{00000000-0005-0000-0000-00002F080000}"/>
    <cellStyle name="Comma 10 6 13" xfId="2050" xr:uid="{00000000-0005-0000-0000-000030080000}"/>
    <cellStyle name="Comma 10 6 13 2" xfId="2051" xr:uid="{00000000-0005-0000-0000-000031080000}"/>
    <cellStyle name="Comma 10 6 13 3" xfId="2052" xr:uid="{00000000-0005-0000-0000-000032080000}"/>
    <cellStyle name="Comma 10 6 13 4" xfId="2053" xr:uid="{00000000-0005-0000-0000-000033080000}"/>
    <cellStyle name="Comma 10 6 14" xfId="2054" xr:uid="{00000000-0005-0000-0000-000034080000}"/>
    <cellStyle name="Comma 10 6 14 2" xfId="2055" xr:uid="{00000000-0005-0000-0000-000035080000}"/>
    <cellStyle name="Comma 10 6 14 3" xfId="2056" xr:uid="{00000000-0005-0000-0000-000036080000}"/>
    <cellStyle name="Comma 10 6 14 4" xfId="2057" xr:uid="{00000000-0005-0000-0000-000037080000}"/>
    <cellStyle name="Comma 10 6 15" xfId="2058" xr:uid="{00000000-0005-0000-0000-000038080000}"/>
    <cellStyle name="Comma 10 6 15 2" xfId="2059" xr:uid="{00000000-0005-0000-0000-000039080000}"/>
    <cellStyle name="Comma 10 6 15 3" xfId="2060" xr:uid="{00000000-0005-0000-0000-00003A080000}"/>
    <cellStyle name="Comma 10 6 15 4" xfId="2061" xr:uid="{00000000-0005-0000-0000-00003B080000}"/>
    <cellStyle name="Comma 10 6 16" xfId="2062" xr:uid="{00000000-0005-0000-0000-00003C080000}"/>
    <cellStyle name="Comma 10 6 16 2" xfId="2063" xr:uid="{00000000-0005-0000-0000-00003D080000}"/>
    <cellStyle name="Comma 10 6 16 3" xfId="2064" xr:uid="{00000000-0005-0000-0000-00003E080000}"/>
    <cellStyle name="Comma 10 6 16 4" xfId="2065" xr:uid="{00000000-0005-0000-0000-00003F080000}"/>
    <cellStyle name="Comma 10 6 17" xfId="2066" xr:uid="{00000000-0005-0000-0000-000040080000}"/>
    <cellStyle name="Comma 10 6 17 2" xfId="2067" xr:uid="{00000000-0005-0000-0000-000041080000}"/>
    <cellStyle name="Comma 10 6 17 3" xfId="2068" xr:uid="{00000000-0005-0000-0000-000042080000}"/>
    <cellStyle name="Comma 10 6 17 4" xfId="2069" xr:uid="{00000000-0005-0000-0000-000043080000}"/>
    <cellStyle name="Comma 10 6 18" xfId="2070" xr:uid="{00000000-0005-0000-0000-000044080000}"/>
    <cellStyle name="Comma 10 6 19" xfId="2071" xr:uid="{00000000-0005-0000-0000-000045080000}"/>
    <cellStyle name="Comma 10 6 2" xfId="2072" xr:uid="{00000000-0005-0000-0000-000046080000}"/>
    <cellStyle name="Comma 10 6 2 2" xfId="2073" xr:uid="{00000000-0005-0000-0000-000047080000}"/>
    <cellStyle name="Comma 10 6 2 3" xfId="2074" xr:uid="{00000000-0005-0000-0000-000048080000}"/>
    <cellStyle name="Comma 10 6 2 4" xfId="2075" xr:uid="{00000000-0005-0000-0000-000049080000}"/>
    <cellStyle name="Comma 10 6 20" xfId="2076" xr:uid="{00000000-0005-0000-0000-00004A080000}"/>
    <cellStyle name="Comma 10 6 3" xfId="2077" xr:uid="{00000000-0005-0000-0000-00004B080000}"/>
    <cellStyle name="Comma 10 6 3 2" xfId="2078" xr:uid="{00000000-0005-0000-0000-00004C080000}"/>
    <cellStyle name="Comma 10 6 3 3" xfId="2079" xr:uid="{00000000-0005-0000-0000-00004D080000}"/>
    <cellStyle name="Comma 10 6 3 4" xfId="2080" xr:uid="{00000000-0005-0000-0000-00004E080000}"/>
    <cellStyle name="Comma 10 6 4" xfId="2081" xr:uid="{00000000-0005-0000-0000-00004F080000}"/>
    <cellStyle name="Comma 10 6 4 2" xfId="2082" xr:uid="{00000000-0005-0000-0000-000050080000}"/>
    <cellStyle name="Comma 10 6 4 3" xfId="2083" xr:uid="{00000000-0005-0000-0000-000051080000}"/>
    <cellStyle name="Comma 10 6 4 4" xfId="2084" xr:uid="{00000000-0005-0000-0000-000052080000}"/>
    <cellStyle name="Comma 10 6 5" xfId="2085" xr:uid="{00000000-0005-0000-0000-000053080000}"/>
    <cellStyle name="Comma 10 6 5 2" xfId="2086" xr:uid="{00000000-0005-0000-0000-000054080000}"/>
    <cellStyle name="Comma 10 6 5 3" xfId="2087" xr:uid="{00000000-0005-0000-0000-000055080000}"/>
    <cellStyle name="Comma 10 6 5 4" xfId="2088" xr:uid="{00000000-0005-0000-0000-000056080000}"/>
    <cellStyle name="Comma 10 6 6" xfId="2089" xr:uid="{00000000-0005-0000-0000-000057080000}"/>
    <cellStyle name="Comma 10 6 6 2" xfId="2090" xr:uid="{00000000-0005-0000-0000-000058080000}"/>
    <cellStyle name="Comma 10 6 6 3" xfId="2091" xr:uid="{00000000-0005-0000-0000-000059080000}"/>
    <cellStyle name="Comma 10 6 6 4" xfId="2092" xr:uid="{00000000-0005-0000-0000-00005A080000}"/>
    <cellStyle name="Comma 10 6 7" xfId="2093" xr:uid="{00000000-0005-0000-0000-00005B080000}"/>
    <cellStyle name="Comma 10 6 7 2" xfId="2094" xr:uid="{00000000-0005-0000-0000-00005C080000}"/>
    <cellStyle name="Comma 10 6 7 3" xfId="2095" xr:uid="{00000000-0005-0000-0000-00005D080000}"/>
    <cellStyle name="Comma 10 6 7 4" xfId="2096" xr:uid="{00000000-0005-0000-0000-00005E080000}"/>
    <cellStyle name="Comma 10 6 8" xfId="2097" xr:uid="{00000000-0005-0000-0000-00005F080000}"/>
    <cellStyle name="Comma 10 6 8 2" xfId="2098" xr:uid="{00000000-0005-0000-0000-000060080000}"/>
    <cellStyle name="Comma 10 6 8 3" xfId="2099" xr:uid="{00000000-0005-0000-0000-000061080000}"/>
    <cellStyle name="Comma 10 6 8 4" xfId="2100" xr:uid="{00000000-0005-0000-0000-000062080000}"/>
    <cellStyle name="Comma 10 6 9" xfId="2101" xr:uid="{00000000-0005-0000-0000-000063080000}"/>
    <cellStyle name="Comma 10 6 9 2" xfId="2102" xr:uid="{00000000-0005-0000-0000-000064080000}"/>
    <cellStyle name="Comma 10 6 9 3" xfId="2103" xr:uid="{00000000-0005-0000-0000-000065080000}"/>
    <cellStyle name="Comma 10 6 9 4" xfId="2104" xr:uid="{00000000-0005-0000-0000-000066080000}"/>
    <cellStyle name="Comma 10 7" xfId="2105" xr:uid="{00000000-0005-0000-0000-000067080000}"/>
    <cellStyle name="Comma 10 7 10" xfId="2106" xr:uid="{00000000-0005-0000-0000-000068080000}"/>
    <cellStyle name="Comma 10 7 10 2" xfId="2107" xr:uid="{00000000-0005-0000-0000-000069080000}"/>
    <cellStyle name="Comma 10 7 10 3" xfId="2108" xr:uid="{00000000-0005-0000-0000-00006A080000}"/>
    <cellStyle name="Comma 10 7 10 4" xfId="2109" xr:uid="{00000000-0005-0000-0000-00006B080000}"/>
    <cellStyle name="Comma 10 7 11" xfId="2110" xr:uid="{00000000-0005-0000-0000-00006C080000}"/>
    <cellStyle name="Comma 10 7 11 2" xfId="2111" xr:uid="{00000000-0005-0000-0000-00006D080000}"/>
    <cellStyle name="Comma 10 7 11 3" xfId="2112" xr:uid="{00000000-0005-0000-0000-00006E080000}"/>
    <cellStyle name="Comma 10 7 11 4" xfId="2113" xr:uid="{00000000-0005-0000-0000-00006F080000}"/>
    <cellStyle name="Comma 10 7 12" xfId="2114" xr:uid="{00000000-0005-0000-0000-000070080000}"/>
    <cellStyle name="Comma 10 7 12 2" xfId="2115" xr:uid="{00000000-0005-0000-0000-000071080000}"/>
    <cellStyle name="Comma 10 7 12 3" xfId="2116" xr:uid="{00000000-0005-0000-0000-000072080000}"/>
    <cellStyle name="Comma 10 7 12 4" xfId="2117" xr:uid="{00000000-0005-0000-0000-000073080000}"/>
    <cellStyle name="Comma 10 7 13" xfId="2118" xr:uid="{00000000-0005-0000-0000-000074080000}"/>
    <cellStyle name="Comma 10 7 13 2" xfId="2119" xr:uid="{00000000-0005-0000-0000-000075080000}"/>
    <cellStyle name="Comma 10 7 13 3" xfId="2120" xr:uid="{00000000-0005-0000-0000-000076080000}"/>
    <cellStyle name="Comma 10 7 13 4" xfId="2121" xr:uid="{00000000-0005-0000-0000-000077080000}"/>
    <cellStyle name="Comma 10 7 14" xfId="2122" xr:uid="{00000000-0005-0000-0000-000078080000}"/>
    <cellStyle name="Comma 10 7 14 2" xfId="2123" xr:uid="{00000000-0005-0000-0000-000079080000}"/>
    <cellStyle name="Comma 10 7 14 3" xfId="2124" xr:uid="{00000000-0005-0000-0000-00007A080000}"/>
    <cellStyle name="Comma 10 7 14 4" xfId="2125" xr:uid="{00000000-0005-0000-0000-00007B080000}"/>
    <cellStyle name="Comma 10 7 15" xfId="2126" xr:uid="{00000000-0005-0000-0000-00007C080000}"/>
    <cellStyle name="Comma 10 7 15 2" xfId="2127" xr:uid="{00000000-0005-0000-0000-00007D080000}"/>
    <cellStyle name="Comma 10 7 15 3" xfId="2128" xr:uid="{00000000-0005-0000-0000-00007E080000}"/>
    <cellStyle name="Comma 10 7 15 4" xfId="2129" xr:uid="{00000000-0005-0000-0000-00007F080000}"/>
    <cellStyle name="Comma 10 7 16" xfId="2130" xr:uid="{00000000-0005-0000-0000-000080080000}"/>
    <cellStyle name="Comma 10 7 16 2" xfId="2131" xr:uid="{00000000-0005-0000-0000-000081080000}"/>
    <cellStyle name="Comma 10 7 16 3" xfId="2132" xr:uid="{00000000-0005-0000-0000-000082080000}"/>
    <cellStyle name="Comma 10 7 16 4" xfId="2133" xr:uid="{00000000-0005-0000-0000-000083080000}"/>
    <cellStyle name="Comma 10 7 17" xfId="2134" xr:uid="{00000000-0005-0000-0000-000084080000}"/>
    <cellStyle name="Comma 10 7 17 2" xfId="2135" xr:uid="{00000000-0005-0000-0000-000085080000}"/>
    <cellStyle name="Comma 10 7 17 3" xfId="2136" xr:uid="{00000000-0005-0000-0000-000086080000}"/>
    <cellStyle name="Comma 10 7 17 4" xfId="2137" xr:uid="{00000000-0005-0000-0000-000087080000}"/>
    <cellStyle name="Comma 10 7 18" xfId="2138" xr:uid="{00000000-0005-0000-0000-000088080000}"/>
    <cellStyle name="Comma 10 7 19" xfId="2139" xr:uid="{00000000-0005-0000-0000-000089080000}"/>
    <cellStyle name="Comma 10 7 2" xfId="2140" xr:uid="{00000000-0005-0000-0000-00008A080000}"/>
    <cellStyle name="Comma 10 7 2 2" xfId="2141" xr:uid="{00000000-0005-0000-0000-00008B080000}"/>
    <cellStyle name="Comma 10 7 2 3" xfId="2142" xr:uid="{00000000-0005-0000-0000-00008C080000}"/>
    <cellStyle name="Comma 10 7 2 4" xfId="2143" xr:uid="{00000000-0005-0000-0000-00008D080000}"/>
    <cellStyle name="Comma 10 7 20" xfId="2144" xr:uid="{00000000-0005-0000-0000-00008E080000}"/>
    <cellStyle name="Comma 10 7 3" xfId="2145" xr:uid="{00000000-0005-0000-0000-00008F080000}"/>
    <cellStyle name="Comma 10 7 3 2" xfId="2146" xr:uid="{00000000-0005-0000-0000-000090080000}"/>
    <cellStyle name="Comma 10 7 3 3" xfId="2147" xr:uid="{00000000-0005-0000-0000-000091080000}"/>
    <cellStyle name="Comma 10 7 3 4" xfId="2148" xr:uid="{00000000-0005-0000-0000-000092080000}"/>
    <cellStyle name="Comma 10 7 4" xfId="2149" xr:uid="{00000000-0005-0000-0000-000093080000}"/>
    <cellStyle name="Comma 10 7 4 2" xfId="2150" xr:uid="{00000000-0005-0000-0000-000094080000}"/>
    <cellStyle name="Comma 10 7 4 3" xfId="2151" xr:uid="{00000000-0005-0000-0000-000095080000}"/>
    <cellStyle name="Comma 10 7 4 4" xfId="2152" xr:uid="{00000000-0005-0000-0000-000096080000}"/>
    <cellStyle name="Comma 10 7 5" xfId="2153" xr:uid="{00000000-0005-0000-0000-000097080000}"/>
    <cellStyle name="Comma 10 7 5 2" xfId="2154" xr:uid="{00000000-0005-0000-0000-000098080000}"/>
    <cellStyle name="Comma 10 7 5 3" xfId="2155" xr:uid="{00000000-0005-0000-0000-000099080000}"/>
    <cellStyle name="Comma 10 7 5 4" xfId="2156" xr:uid="{00000000-0005-0000-0000-00009A080000}"/>
    <cellStyle name="Comma 10 7 6" xfId="2157" xr:uid="{00000000-0005-0000-0000-00009B080000}"/>
    <cellStyle name="Comma 10 7 6 2" xfId="2158" xr:uid="{00000000-0005-0000-0000-00009C080000}"/>
    <cellStyle name="Comma 10 7 6 3" xfId="2159" xr:uid="{00000000-0005-0000-0000-00009D080000}"/>
    <cellStyle name="Comma 10 7 6 4" xfId="2160" xr:uid="{00000000-0005-0000-0000-00009E080000}"/>
    <cellStyle name="Comma 10 7 7" xfId="2161" xr:uid="{00000000-0005-0000-0000-00009F080000}"/>
    <cellStyle name="Comma 10 7 7 2" xfId="2162" xr:uid="{00000000-0005-0000-0000-0000A0080000}"/>
    <cellStyle name="Comma 10 7 7 3" xfId="2163" xr:uid="{00000000-0005-0000-0000-0000A1080000}"/>
    <cellStyle name="Comma 10 7 7 4" xfId="2164" xr:uid="{00000000-0005-0000-0000-0000A2080000}"/>
    <cellStyle name="Comma 10 7 8" xfId="2165" xr:uid="{00000000-0005-0000-0000-0000A3080000}"/>
    <cellStyle name="Comma 10 7 8 2" xfId="2166" xr:uid="{00000000-0005-0000-0000-0000A4080000}"/>
    <cellStyle name="Comma 10 7 8 3" xfId="2167" xr:uid="{00000000-0005-0000-0000-0000A5080000}"/>
    <cellStyle name="Comma 10 7 8 4" xfId="2168" xr:uid="{00000000-0005-0000-0000-0000A6080000}"/>
    <cellStyle name="Comma 10 7 9" xfId="2169" xr:uid="{00000000-0005-0000-0000-0000A7080000}"/>
    <cellStyle name="Comma 10 7 9 2" xfId="2170" xr:uid="{00000000-0005-0000-0000-0000A8080000}"/>
    <cellStyle name="Comma 10 7 9 3" xfId="2171" xr:uid="{00000000-0005-0000-0000-0000A9080000}"/>
    <cellStyle name="Comma 10 7 9 4" xfId="2172" xr:uid="{00000000-0005-0000-0000-0000AA080000}"/>
    <cellStyle name="Comma 10 8" xfId="2173" xr:uid="{00000000-0005-0000-0000-0000AB080000}"/>
    <cellStyle name="Comma 10 8 10" xfId="2174" xr:uid="{00000000-0005-0000-0000-0000AC080000}"/>
    <cellStyle name="Comma 10 8 10 2" xfId="2175" xr:uid="{00000000-0005-0000-0000-0000AD080000}"/>
    <cellStyle name="Comma 10 8 10 3" xfId="2176" xr:uid="{00000000-0005-0000-0000-0000AE080000}"/>
    <cellStyle name="Comma 10 8 10 4" xfId="2177" xr:uid="{00000000-0005-0000-0000-0000AF080000}"/>
    <cellStyle name="Comma 10 8 11" xfId="2178" xr:uid="{00000000-0005-0000-0000-0000B0080000}"/>
    <cellStyle name="Comma 10 8 11 2" xfId="2179" xr:uid="{00000000-0005-0000-0000-0000B1080000}"/>
    <cellStyle name="Comma 10 8 11 3" xfId="2180" xr:uid="{00000000-0005-0000-0000-0000B2080000}"/>
    <cellStyle name="Comma 10 8 11 4" xfId="2181" xr:uid="{00000000-0005-0000-0000-0000B3080000}"/>
    <cellStyle name="Comma 10 8 12" xfId="2182" xr:uid="{00000000-0005-0000-0000-0000B4080000}"/>
    <cellStyle name="Comma 10 8 12 2" xfId="2183" xr:uid="{00000000-0005-0000-0000-0000B5080000}"/>
    <cellStyle name="Comma 10 8 12 3" xfId="2184" xr:uid="{00000000-0005-0000-0000-0000B6080000}"/>
    <cellStyle name="Comma 10 8 12 4" xfId="2185" xr:uid="{00000000-0005-0000-0000-0000B7080000}"/>
    <cellStyle name="Comma 10 8 13" xfId="2186" xr:uid="{00000000-0005-0000-0000-0000B8080000}"/>
    <cellStyle name="Comma 10 8 13 2" xfId="2187" xr:uid="{00000000-0005-0000-0000-0000B9080000}"/>
    <cellStyle name="Comma 10 8 13 3" xfId="2188" xr:uid="{00000000-0005-0000-0000-0000BA080000}"/>
    <cellStyle name="Comma 10 8 13 4" xfId="2189" xr:uid="{00000000-0005-0000-0000-0000BB080000}"/>
    <cellStyle name="Comma 10 8 14" xfId="2190" xr:uid="{00000000-0005-0000-0000-0000BC080000}"/>
    <cellStyle name="Comma 10 8 14 2" xfId="2191" xr:uid="{00000000-0005-0000-0000-0000BD080000}"/>
    <cellStyle name="Comma 10 8 14 3" xfId="2192" xr:uid="{00000000-0005-0000-0000-0000BE080000}"/>
    <cellStyle name="Comma 10 8 14 4" xfId="2193" xr:uid="{00000000-0005-0000-0000-0000BF080000}"/>
    <cellStyle name="Comma 10 8 15" xfId="2194" xr:uid="{00000000-0005-0000-0000-0000C0080000}"/>
    <cellStyle name="Comma 10 8 15 2" xfId="2195" xr:uid="{00000000-0005-0000-0000-0000C1080000}"/>
    <cellStyle name="Comma 10 8 15 3" xfId="2196" xr:uid="{00000000-0005-0000-0000-0000C2080000}"/>
    <cellStyle name="Comma 10 8 15 4" xfId="2197" xr:uid="{00000000-0005-0000-0000-0000C3080000}"/>
    <cellStyle name="Comma 10 8 16" xfId="2198" xr:uid="{00000000-0005-0000-0000-0000C4080000}"/>
    <cellStyle name="Comma 10 8 16 2" xfId="2199" xr:uid="{00000000-0005-0000-0000-0000C5080000}"/>
    <cellStyle name="Comma 10 8 16 3" xfId="2200" xr:uid="{00000000-0005-0000-0000-0000C6080000}"/>
    <cellStyle name="Comma 10 8 16 4" xfId="2201" xr:uid="{00000000-0005-0000-0000-0000C7080000}"/>
    <cellStyle name="Comma 10 8 17" xfId="2202" xr:uid="{00000000-0005-0000-0000-0000C8080000}"/>
    <cellStyle name="Comma 10 8 17 2" xfId="2203" xr:uid="{00000000-0005-0000-0000-0000C9080000}"/>
    <cellStyle name="Comma 10 8 17 3" xfId="2204" xr:uid="{00000000-0005-0000-0000-0000CA080000}"/>
    <cellStyle name="Comma 10 8 17 4" xfId="2205" xr:uid="{00000000-0005-0000-0000-0000CB080000}"/>
    <cellStyle name="Comma 10 8 18" xfId="2206" xr:uid="{00000000-0005-0000-0000-0000CC080000}"/>
    <cellStyle name="Comma 10 8 19" xfId="2207" xr:uid="{00000000-0005-0000-0000-0000CD080000}"/>
    <cellStyle name="Comma 10 8 2" xfId="2208" xr:uid="{00000000-0005-0000-0000-0000CE080000}"/>
    <cellStyle name="Comma 10 8 2 2" xfId="2209" xr:uid="{00000000-0005-0000-0000-0000CF080000}"/>
    <cellStyle name="Comma 10 8 2 3" xfId="2210" xr:uid="{00000000-0005-0000-0000-0000D0080000}"/>
    <cellStyle name="Comma 10 8 2 4" xfId="2211" xr:uid="{00000000-0005-0000-0000-0000D1080000}"/>
    <cellStyle name="Comma 10 8 20" xfId="2212" xr:uid="{00000000-0005-0000-0000-0000D2080000}"/>
    <cellStyle name="Comma 10 8 3" xfId="2213" xr:uid="{00000000-0005-0000-0000-0000D3080000}"/>
    <cellStyle name="Comma 10 8 3 2" xfId="2214" xr:uid="{00000000-0005-0000-0000-0000D4080000}"/>
    <cellStyle name="Comma 10 8 3 3" xfId="2215" xr:uid="{00000000-0005-0000-0000-0000D5080000}"/>
    <cellStyle name="Comma 10 8 3 4" xfId="2216" xr:uid="{00000000-0005-0000-0000-0000D6080000}"/>
    <cellStyle name="Comma 10 8 4" xfId="2217" xr:uid="{00000000-0005-0000-0000-0000D7080000}"/>
    <cellStyle name="Comma 10 8 4 2" xfId="2218" xr:uid="{00000000-0005-0000-0000-0000D8080000}"/>
    <cellStyle name="Comma 10 8 4 3" xfId="2219" xr:uid="{00000000-0005-0000-0000-0000D9080000}"/>
    <cellStyle name="Comma 10 8 4 4" xfId="2220" xr:uid="{00000000-0005-0000-0000-0000DA080000}"/>
    <cellStyle name="Comma 10 8 5" xfId="2221" xr:uid="{00000000-0005-0000-0000-0000DB080000}"/>
    <cellStyle name="Comma 10 8 5 2" xfId="2222" xr:uid="{00000000-0005-0000-0000-0000DC080000}"/>
    <cellStyle name="Comma 10 8 5 3" xfId="2223" xr:uid="{00000000-0005-0000-0000-0000DD080000}"/>
    <cellStyle name="Comma 10 8 5 4" xfId="2224" xr:uid="{00000000-0005-0000-0000-0000DE080000}"/>
    <cellStyle name="Comma 10 8 6" xfId="2225" xr:uid="{00000000-0005-0000-0000-0000DF080000}"/>
    <cellStyle name="Comma 10 8 6 2" xfId="2226" xr:uid="{00000000-0005-0000-0000-0000E0080000}"/>
    <cellStyle name="Comma 10 8 6 3" xfId="2227" xr:uid="{00000000-0005-0000-0000-0000E1080000}"/>
    <cellStyle name="Comma 10 8 6 4" xfId="2228" xr:uid="{00000000-0005-0000-0000-0000E2080000}"/>
    <cellStyle name="Comma 10 8 7" xfId="2229" xr:uid="{00000000-0005-0000-0000-0000E3080000}"/>
    <cellStyle name="Comma 10 8 7 2" xfId="2230" xr:uid="{00000000-0005-0000-0000-0000E4080000}"/>
    <cellStyle name="Comma 10 8 7 3" xfId="2231" xr:uid="{00000000-0005-0000-0000-0000E5080000}"/>
    <cellStyle name="Comma 10 8 7 4" xfId="2232" xr:uid="{00000000-0005-0000-0000-0000E6080000}"/>
    <cellStyle name="Comma 10 8 8" xfId="2233" xr:uid="{00000000-0005-0000-0000-0000E7080000}"/>
    <cellStyle name="Comma 10 8 8 2" xfId="2234" xr:uid="{00000000-0005-0000-0000-0000E8080000}"/>
    <cellStyle name="Comma 10 8 8 3" xfId="2235" xr:uid="{00000000-0005-0000-0000-0000E9080000}"/>
    <cellStyle name="Comma 10 8 8 4" xfId="2236" xr:uid="{00000000-0005-0000-0000-0000EA080000}"/>
    <cellStyle name="Comma 10 8 9" xfId="2237" xr:uid="{00000000-0005-0000-0000-0000EB080000}"/>
    <cellStyle name="Comma 10 8 9 2" xfId="2238" xr:uid="{00000000-0005-0000-0000-0000EC080000}"/>
    <cellStyle name="Comma 10 8 9 3" xfId="2239" xr:uid="{00000000-0005-0000-0000-0000ED080000}"/>
    <cellStyle name="Comma 10 8 9 4" xfId="2240" xr:uid="{00000000-0005-0000-0000-0000EE080000}"/>
    <cellStyle name="Comma 10 9" xfId="2241" xr:uid="{00000000-0005-0000-0000-0000EF080000}"/>
    <cellStyle name="Comma 11" xfId="2242" xr:uid="{00000000-0005-0000-0000-0000F0080000}"/>
    <cellStyle name="Comma 11 2" xfId="2243" xr:uid="{00000000-0005-0000-0000-0000F1080000}"/>
    <cellStyle name="Comma 11 2 2" xfId="2244" xr:uid="{00000000-0005-0000-0000-0000F2080000}"/>
    <cellStyle name="Comma 11 3" xfId="2245" xr:uid="{00000000-0005-0000-0000-0000F3080000}"/>
    <cellStyle name="Comma 12" xfId="2246" xr:uid="{00000000-0005-0000-0000-0000F4080000}"/>
    <cellStyle name="Comma 12 2" xfId="2247" xr:uid="{00000000-0005-0000-0000-0000F5080000}"/>
    <cellStyle name="Comma 12 2 2" xfId="2248" xr:uid="{00000000-0005-0000-0000-0000F6080000}"/>
    <cellStyle name="Comma 12 3" xfId="2249" xr:uid="{00000000-0005-0000-0000-0000F7080000}"/>
    <cellStyle name="Comma 13" xfId="2250" xr:uid="{00000000-0005-0000-0000-0000F8080000}"/>
    <cellStyle name="Comma 13 2" xfId="2251" xr:uid="{00000000-0005-0000-0000-0000F9080000}"/>
    <cellStyle name="Comma 13 2 2" xfId="2252" xr:uid="{00000000-0005-0000-0000-0000FA080000}"/>
    <cellStyle name="Comma 13 3" xfId="2253" xr:uid="{00000000-0005-0000-0000-0000FB080000}"/>
    <cellStyle name="Comma 14" xfId="2254" xr:uid="{00000000-0005-0000-0000-0000FC080000}"/>
    <cellStyle name="Comma 14 2" xfId="2255" xr:uid="{00000000-0005-0000-0000-0000FD080000}"/>
    <cellStyle name="Comma 14 2 2" xfId="2256" xr:uid="{00000000-0005-0000-0000-0000FE080000}"/>
    <cellStyle name="Comma 14 3" xfId="2257" xr:uid="{00000000-0005-0000-0000-0000FF080000}"/>
    <cellStyle name="Comma 14 4" xfId="2258" xr:uid="{00000000-0005-0000-0000-000000090000}"/>
    <cellStyle name="Comma 15" xfId="2259" xr:uid="{00000000-0005-0000-0000-000001090000}"/>
    <cellStyle name="Comma 15 2" xfId="2260" xr:uid="{00000000-0005-0000-0000-000002090000}"/>
    <cellStyle name="Comma 15 2 2" xfId="2261" xr:uid="{00000000-0005-0000-0000-000003090000}"/>
    <cellStyle name="Comma 15 3" xfId="2262" xr:uid="{00000000-0005-0000-0000-000004090000}"/>
    <cellStyle name="Comma 16" xfId="2263" xr:uid="{00000000-0005-0000-0000-000005090000}"/>
    <cellStyle name="Comma 16 2" xfId="2264" xr:uid="{00000000-0005-0000-0000-000006090000}"/>
    <cellStyle name="Comma 16 2 2" xfId="2265" xr:uid="{00000000-0005-0000-0000-000007090000}"/>
    <cellStyle name="Comma 16 3" xfId="2266" xr:uid="{00000000-0005-0000-0000-000008090000}"/>
    <cellStyle name="Comma 17" xfId="2267" xr:uid="{00000000-0005-0000-0000-000009090000}"/>
    <cellStyle name="Comma 17 2" xfId="2268" xr:uid="{00000000-0005-0000-0000-00000A090000}"/>
    <cellStyle name="Comma 17 2 2" xfId="2269" xr:uid="{00000000-0005-0000-0000-00000B090000}"/>
    <cellStyle name="Comma 17 3" xfId="2270" xr:uid="{00000000-0005-0000-0000-00000C090000}"/>
    <cellStyle name="Comma 18" xfId="2271" xr:uid="{00000000-0005-0000-0000-00000D090000}"/>
    <cellStyle name="Comma 18 2" xfId="2272" xr:uid="{00000000-0005-0000-0000-00000E090000}"/>
    <cellStyle name="Comma 18 2 2" xfId="2273" xr:uid="{00000000-0005-0000-0000-00000F090000}"/>
    <cellStyle name="Comma 18 3" xfId="2274" xr:uid="{00000000-0005-0000-0000-000010090000}"/>
    <cellStyle name="Comma 19" xfId="2275" xr:uid="{00000000-0005-0000-0000-000011090000}"/>
    <cellStyle name="Comma 19 2" xfId="2276" xr:uid="{00000000-0005-0000-0000-000012090000}"/>
    <cellStyle name="Comma 19 2 2" xfId="2277" xr:uid="{00000000-0005-0000-0000-000013090000}"/>
    <cellStyle name="Comma 19 3" xfId="2278" xr:uid="{00000000-0005-0000-0000-000014090000}"/>
    <cellStyle name="Comma 2" xfId="2279" xr:uid="{00000000-0005-0000-0000-000015090000}"/>
    <cellStyle name="Comma 2 10" xfId="2280" xr:uid="{00000000-0005-0000-0000-000016090000}"/>
    <cellStyle name="Comma 2 10 2" xfId="2281" xr:uid="{00000000-0005-0000-0000-000017090000}"/>
    <cellStyle name="Comma 2 10 3" xfId="2282" xr:uid="{00000000-0005-0000-0000-000018090000}"/>
    <cellStyle name="Comma 2 10 3 2" xfId="2283" xr:uid="{00000000-0005-0000-0000-000019090000}"/>
    <cellStyle name="Comma 2 11" xfId="2284" xr:uid="{00000000-0005-0000-0000-00001A090000}"/>
    <cellStyle name="Comma 2 11 2" xfId="2285" xr:uid="{00000000-0005-0000-0000-00001B090000}"/>
    <cellStyle name="Comma 2 11 3" xfId="2286" xr:uid="{00000000-0005-0000-0000-00001C090000}"/>
    <cellStyle name="Comma 2 11 3 2" xfId="2287" xr:uid="{00000000-0005-0000-0000-00001D090000}"/>
    <cellStyle name="Comma 2 12" xfId="2288" xr:uid="{00000000-0005-0000-0000-00001E090000}"/>
    <cellStyle name="Comma 2 12 2" xfId="2289" xr:uid="{00000000-0005-0000-0000-00001F090000}"/>
    <cellStyle name="Comma 2 12 3" xfId="2290" xr:uid="{00000000-0005-0000-0000-000020090000}"/>
    <cellStyle name="Comma 2 12 3 2" xfId="2291" xr:uid="{00000000-0005-0000-0000-000021090000}"/>
    <cellStyle name="Comma 2 13" xfId="2292" xr:uid="{00000000-0005-0000-0000-000022090000}"/>
    <cellStyle name="Comma 2 13 2" xfId="2293" xr:uid="{00000000-0005-0000-0000-000023090000}"/>
    <cellStyle name="Comma 2 13 3" xfId="2294" xr:uid="{00000000-0005-0000-0000-000024090000}"/>
    <cellStyle name="Comma 2 13 3 2" xfId="2295" xr:uid="{00000000-0005-0000-0000-000025090000}"/>
    <cellStyle name="Comma 2 14" xfId="2296" xr:uid="{00000000-0005-0000-0000-000026090000}"/>
    <cellStyle name="Comma 2 15" xfId="2297" xr:uid="{00000000-0005-0000-0000-000027090000}"/>
    <cellStyle name="Comma 2 16" xfId="2298" xr:uid="{00000000-0005-0000-0000-000028090000}"/>
    <cellStyle name="Comma 2 17" xfId="2299" xr:uid="{00000000-0005-0000-0000-000029090000}"/>
    <cellStyle name="Comma 2 17 2" xfId="2300" xr:uid="{00000000-0005-0000-0000-00002A090000}"/>
    <cellStyle name="Comma 2 17 2 2" xfId="2301" xr:uid="{00000000-0005-0000-0000-00002B090000}"/>
    <cellStyle name="Comma 2 17 3" xfId="2302" xr:uid="{00000000-0005-0000-0000-00002C090000}"/>
    <cellStyle name="Comma 2 18" xfId="2303" xr:uid="{00000000-0005-0000-0000-00002D090000}"/>
    <cellStyle name="Comma 2 18 2" xfId="2304" xr:uid="{00000000-0005-0000-0000-00002E090000}"/>
    <cellStyle name="Comma 2 18 2 2" xfId="2305" xr:uid="{00000000-0005-0000-0000-00002F090000}"/>
    <cellStyle name="Comma 2 18 3" xfId="2306" xr:uid="{00000000-0005-0000-0000-000030090000}"/>
    <cellStyle name="Comma 2 19" xfId="2307" xr:uid="{00000000-0005-0000-0000-000031090000}"/>
    <cellStyle name="Comma 2 19 2" xfId="2308" xr:uid="{00000000-0005-0000-0000-000032090000}"/>
    <cellStyle name="Comma 2 19 2 2" xfId="2309" xr:uid="{00000000-0005-0000-0000-000033090000}"/>
    <cellStyle name="Comma 2 19 2 2 2" xfId="2310" xr:uid="{00000000-0005-0000-0000-000034090000}"/>
    <cellStyle name="Comma 2 19 2 3" xfId="2311" xr:uid="{00000000-0005-0000-0000-000035090000}"/>
    <cellStyle name="Comma 2 19 3" xfId="2312" xr:uid="{00000000-0005-0000-0000-000036090000}"/>
    <cellStyle name="Comma 2 19 3 2" xfId="2313" xr:uid="{00000000-0005-0000-0000-000037090000}"/>
    <cellStyle name="Comma 2 19 4" xfId="2314" xr:uid="{00000000-0005-0000-0000-000038090000}"/>
    <cellStyle name="Comma 2 2" xfId="2315" xr:uid="{00000000-0005-0000-0000-000039090000}"/>
    <cellStyle name="Comma 2 2 2" xfId="2316" xr:uid="{00000000-0005-0000-0000-00003A090000}"/>
    <cellStyle name="Comma 2 2 2 2" xfId="2317" xr:uid="{00000000-0005-0000-0000-00003B090000}"/>
    <cellStyle name="Comma 2 2 2 2 2" xfId="2318" xr:uid="{00000000-0005-0000-0000-00003C090000}"/>
    <cellStyle name="Comma 2 2 2 3" xfId="2319" xr:uid="{00000000-0005-0000-0000-00003D090000}"/>
    <cellStyle name="Comma 2 2 2 3 2" xfId="2320" xr:uid="{00000000-0005-0000-0000-00003E090000}"/>
    <cellStyle name="Comma 2 2 2 4" xfId="2321" xr:uid="{00000000-0005-0000-0000-00003F090000}"/>
    <cellStyle name="Comma 2 2 2 4 2" xfId="2322" xr:uid="{00000000-0005-0000-0000-000040090000}"/>
    <cellStyle name="Comma 2 2 2 4 2 2" xfId="2323" xr:uid="{00000000-0005-0000-0000-000041090000}"/>
    <cellStyle name="Comma 2 2 2 4 3" xfId="2324" xr:uid="{00000000-0005-0000-0000-000042090000}"/>
    <cellStyle name="Comma 2 2 2 4 3 2" xfId="2325" xr:uid="{00000000-0005-0000-0000-000043090000}"/>
    <cellStyle name="Comma 2 2 2 4 4" xfId="2326" xr:uid="{00000000-0005-0000-0000-000044090000}"/>
    <cellStyle name="Comma 2 2 2 5" xfId="2327" xr:uid="{00000000-0005-0000-0000-000045090000}"/>
    <cellStyle name="Comma 2 2 2 5 2" xfId="2328" xr:uid="{00000000-0005-0000-0000-000046090000}"/>
    <cellStyle name="Comma 2 2 2 6" xfId="2329" xr:uid="{00000000-0005-0000-0000-000047090000}"/>
    <cellStyle name="Comma 2 2 2 7" xfId="2330" xr:uid="{00000000-0005-0000-0000-000048090000}"/>
    <cellStyle name="Comma 2 2 2 7 2" xfId="2331" xr:uid="{00000000-0005-0000-0000-000049090000}"/>
    <cellStyle name="Comma 2 2 2 8" xfId="2332" xr:uid="{00000000-0005-0000-0000-00004A090000}"/>
    <cellStyle name="Comma 2 2 3" xfId="2333" xr:uid="{00000000-0005-0000-0000-00004B090000}"/>
    <cellStyle name="Comma 2 2 3 2" xfId="2334" xr:uid="{00000000-0005-0000-0000-00004C090000}"/>
    <cellStyle name="Comma 2 2 3 2 2" xfId="2335" xr:uid="{00000000-0005-0000-0000-00004D090000}"/>
    <cellStyle name="Comma 2 2 3 3" xfId="2336" xr:uid="{00000000-0005-0000-0000-00004E090000}"/>
    <cellStyle name="Comma 2 2 3 3 2" xfId="2337" xr:uid="{00000000-0005-0000-0000-00004F090000}"/>
    <cellStyle name="Comma 2 2 3 4" xfId="2338" xr:uid="{00000000-0005-0000-0000-000050090000}"/>
    <cellStyle name="Comma 2 2 3 4 2" xfId="2339" xr:uid="{00000000-0005-0000-0000-000051090000}"/>
    <cellStyle name="Comma 2 2 3 4 2 2" xfId="2340" xr:uid="{00000000-0005-0000-0000-000052090000}"/>
    <cellStyle name="Comma 2 2 3 4 3" xfId="2341" xr:uid="{00000000-0005-0000-0000-000053090000}"/>
    <cellStyle name="Comma 2 2 3 5" xfId="2342" xr:uid="{00000000-0005-0000-0000-000054090000}"/>
    <cellStyle name="Comma 2 2 3 5 2" xfId="2343" xr:uid="{00000000-0005-0000-0000-000055090000}"/>
    <cellStyle name="Comma 2 2 3 6" xfId="2344" xr:uid="{00000000-0005-0000-0000-000056090000}"/>
    <cellStyle name="Comma 2 2 3 6 2" xfId="2345" xr:uid="{00000000-0005-0000-0000-000057090000}"/>
    <cellStyle name="Comma 2 2 3 7" xfId="2346" xr:uid="{00000000-0005-0000-0000-000058090000}"/>
    <cellStyle name="Comma 2 2 3 8" xfId="2347" xr:uid="{00000000-0005-0000-0000-000059090000}"/>
    <cellStyle name="Comma 2 2 4" xfId="2348" xr:uid="{00000000-0005-0000-0000-00005A090000}"/>
    <cellStyle name="Comma 2 2 4 2" xfId="2349" xr:uid="{00000000-0005-0000-0000-00005B090000}"/>
    <cellStyle name="Comma 2 2 4 2 2" xfId="2350" xr:uid="{00000000-0005-0000-0000-00005C090000}"/>
    <cellStyle name="Comma 2 2 4 3" xfId="2351" xr:uid="{00000000-0005-0000-0000-00005D090000}"/>
    <cellStyle name="Comma 2 2 5" xfId="2352" xr:uid="{00000000-0005-0000-0000-00005E090000}"/>
    <cellStyle name="Comma 2 2 5 2" xfId="2353" xr:uid="{00000000-0005-0000-0000-00005F090000}"/>
    <cellStyle name="Comma 2 2 6" xfId="2354" xr:uid="{00000000-0005-0000-0000-000060090000}"/>
    <cellStyle name="Comma 2 2 6 2" xfId="2355" xr:uid="{00000000-0005-0000-0000-000061090000}"/>
    <cellStyle name="Comma 2 2 6 2 2" xfId="2356" xr:uid="{00000000-0005-0000-0000-000062090000}"/>
    <cellStyle name="Comma 2 2 6 3" xfId="2357" xr:uid="{00000000-0005-0000-0000-000063090000}"/>
    <cellStyle name="Comma 2 2 6 3 2" xfId="2358" xr:uid="{00000000-0005-0000-0000-000064090000}"/>
    <cellStyle name="Comma 2 2 6 4" xfId="2359" xr:uid="{00000000-0005-0000-0000-000065090000}"/>
    <cellStyle name="Comma 2 2 7" xfId="2360" xr:uid="{00000000-0005-0000-0000-000066090000}"/>
    <cellStyle name="Comma 2 2 7 2" xfId="2361" xr:uid="{00000000-0005-0000-0000-000067090000}"/>
    <cellStyle name="Comma 2 2 8" xfId="2362" xr:uid="{00000000-0005-0000-0000-000068090000}"/>
    <cellStyle name="Comma 2 20" xfId="2363" xr:uid="{00000000-0005-0000-0000-000069090000}"/>
    <cellStyle name="Comma 2 20 2" xfId="2364" xr:uid="{00000000-0005-0000-0000-00006A090000}"/>
    <cellStyle name="Comma 2 20 2 2" xfId="2365" xr:uid="{00000000-0005-0000-0000-00006B090000}"/>
    <cellStyle name="Comma 2 20 3" xfId="2366" xr:uid="{00000000-0005-0000-0000-00006C090000}"/>
    <cellStyle name="Comma 2 21" xfId="2367" xr:uid="{00000000-0005-0000-0000-00006D090000}"/>
    <cellStyle name="Comma 2 21 2" xfId="2368" xr:uid="{00000000-0005-0000-0000-00006E090000}"/>
    <cellStyle name="Comma 2 21 2 2" xfId="2369" xr:uid="{00000000-0005-0000-0000-00006F090000}"/>
    <cellStyle name="Comma 2 21 3" xfId="2370" xr:uid="{00000000-0005-0000-0000-000070090000}"/>
    <cellStyle name="Comma 2 22" xfId="2371" xr:uid="{00000000-0005-0000-0000-000071090000}"/>
    <cellStyle name="Comma 2 23" xfId="2372" xr:uid="{00000000-0005-0000-0000-000072090000}"/>
    <cellStyle name="Comma 2 3" xfId="2373" xr:uid="{00000000-0005-0000-0000-000073090000}"/>
    <cellStyle name="Comma 2 3 2" xfId="2374" xr:uid="{00000000-0005-0000-0000-000074090000}"/>
    <cellStyle name="Comma 2 3 2 2" xfId="2375" xr:uid="{00000000-0005-0000-0000-000075090000}"/>
    <cellStyle name="Comma 2 3 2 2 2" xfId="2376" xr:uid="{00000000-0005-0000-0000-000076090000}"/>
    <cellStyle name="Comma 2 3 2 2 3" xfId="2377" xr:uid="{00000000-0005-0000-0000-000077090000}"/>
    <cellStyle name="Comma 2 3 2 3" xfId="2378" xr:uid="{00000000-0005-0000-0000-000078090000}"/>
    <cellStyle name="Comma 2 3 2 3 2" xfId="2379" xr:uid="{00000000-0005-0000-0000-000079090000}"/>
    <cellStyle name="Comma 2 3 2 4" xfId="2380" xr:uid="{00000000-0005-0000-0000-00007A090000}"/>
    <cellStyle name="Comma 2 3 2 4 2" xfId="2381" xr:uid="{00000000-0005-0000-0000-00007B090000}"/>
    <cellStyle name="Comma 2 3 2 4 2 2" xfId="2382" xr:uid="{00000000-0005-0000-0000-00007C090000}"/>
    <cellStyle name="Comma 2 3 2 4 3" xfId="2383" xr:uid="{00000000-0005-0000-0000-00007D090000}"/>
    <cellStyle name="Comma 2 3 2 4 3 2" xfId="2384" xr:uid="{00000000-0005-0000-0000-00007E090000}"/>
    <cellStyle name="Comma 2 3 2 4 4" xfId="2385" xr:uid="{00000000-0005-0000-0000-00007F090000}"/>
    <cellStyle name="Comma 2 3 2 4 4 2" xfId="2386" xr:uid="{00000000-0005-0000-0000-000080090000}"/>
    <cellStyle name="Comma 2 3 2 4 5" xfId="2387" xr:uid="{00000000-0005-0000-0000-000081090000}"/>
    <cellStyle name="Comma 2 3 2 5" xfId="2388" xr:uid="{00000000-0005-0000-0000-000082090000}"/>
    <cellStyle name="Comma 2 3 2 5 2" xfId="2389" xr:uid="{00000000-0005-0000-0000-000083090000}"/>
    <cellStyle name="Comma 2 3 2 6" xfId="2390" xr:uid="{00000000-0005-0000-0000-000084090000}"/>
    <cellStyle name="Comma 2 3 2 7" xfId="2391" xr:uid="{00000000-0005-0000-0000-000085090000}"/>
    <cellStyle name="Comma 2 3 3" xfId="2392" xr:uid="{00000000-0005-0000-0000-000086090000}"/>
    <cellStyle name="Comma 2 3 3 2" xfId="2393" xr:uid="{00000000-0005-0000-0000-000087090000}"/>
    <cellStyle name="Comma 2 3 3 2 2" xfId="2394" xr:uid="{00000000-0005-0000-0000-000088090000}"/>
    <cellStyle name="Comma 2 3 3 3" xfId="2395" xr:uid="{00000000-0005-0000-0000-000089090000}"/>
    <cellStyle name="Comma 2 3 3 3 2" xfId="2396" xr:uid="{00000000-0005-0000-0000-00008A090000}"/>
    <cellStyle name="Comma 2 3 3 4" xfId="2397" xr:uid="{00000000-0005-0000-0000-00008B090000}"/>
    <cellStyle name="Comma 2 3 3 4 2" xfId="2398" xr:uid="{00000000-0005-0000-0000-00008C090000}"/>
    <cellStyle name="Comma 2 3 3 4 2 2" xfId="2399" xr:uid="{00000000-0005-0000-0000-00008D090000}"/>
    <cellStyle name="Comma 2 3 3 4 3" xfId="2400" xr:uid="{00000000-0005-0000-0000-00008E090000}"/>
    <cellStyle name="Comma 2 3 3 5" xfId="2401" xr:uid="{00000000-0005-0000-0000-00008F090000}"/>
    <cellStyle name="Comma 2 3 3 6" xfId="2402" xr:uid="{00000000-0005-0000-0000-000090090000}"/>
    <cellStyle name="Comma 2 3 4" xfId="2403" xr:uid="{00000000-0005-0000-0000-000091090000}"/>
    <cellStyle name="Comma 2 3 4 2" xfId="2404" xr:uid="{00000000-0005-0000-0000-000092090000}"/>
    <cellStyle name="Comma 2 3 4 2 2" xfId="2405" xr:uid="{00000000-0005-0000-0000-000093090000}"/>
    <cellStyle name="Comma 2 3 4 3" xfId="2406" xr:uid="{00000000-0005-0000-0000-000094090000}"/>
    <cellStyle name="Comma 2 3 4 4" xfId="2407" xr:uid="{00000000-0005-0000-0000-000095090000}"/>
    <cellStyle name="Comma 2 3 5" xfId="2408" xr:uid="{00000000-0005-0000-0000-000096090000}"/>
    <cellStyle name="Comma 2 3 5 2" xfId="2409" xr:uid="{00000000-0005-0000-0000-000097090000}"/>
    <cellStyle name="Comma 2 3 6" xfId="2410" xr:uid="{00000000-0005-0000-0000-000098090000}"/>
    <cellStyle name="Comma 2 3 6 2" xfId="2411" xr:uid="{00000000-0005-0000-0000-000099090000}"/>
    <cellStyle name="Comma 2 3 6 2 2" xfId="2412" xr:uid="{00000000-0005-0000-0000-00009A090000}"/>
    <cellStyle name="Comma 2 3 6 3" xfId="2413" xr:uid="{00000000-0005-0000-0000-00009B090000}"/>
    <cellStyle name="Comma 2 3 7" xfId="2414" xr:uid="{00000000-0005-0000-0000-00009C090000}"/>
    <cellStyle name="Comma 2 4" xfId="2415" xr:uid="{00000000-0005-0000-0000-00009D090000}"/>
    <cellStyle name="Comma 2 4 2" xfId="2416" xr:uid="{00000000-0005-0000-0000-00009E090000}"/>
    <cellStyle name="Comma 2 4 2 2" xfId="2417" xr:uid="{00000000-0005-0000-0000-00009F090000}"/>
    <cellStyle name="Comma 2 4 2 3" xfId="2418" xr:uid="{00000000-0005-0000-0000-0000A0090000}"/>
    <cellStyle name="Comma 2 4 2 4" xfId="2419" xr:uid="{00000000-0005-0000-0000-0000A1090000}"/>
    <cellStyle name="Comma 2 4 3" xfId="2420" xr:uid="{00000000-0005-0000-0000-0000A2090000}"/>
    <cellStyle name="Comma 2 4 3 2" xfId="2421" xr:uid="{00000000-0005-0000-0000-0000A3090000}"/>
    <cellStyle name="Comma 2 4 3 3" xfId="2422" xr:uid="{00000000-0005-0000-0000-0000A4090000}"/>
    <cellStyle name="Comma 2 4 3 4" xfId="2423" xr:uid="{00000000-0005-0000-0000-0000A5090000}"/>
    <cellStyle name="Comma 2 4 4" xfId="2424" xr:uid="{00000000-0005-0000-0000-0000A6090000}"/>
    <cellStyle name="Comma 2 4 4 2" xfId="2425" xr:uid="{00000000-0005-0000-0000-0000A7090000}"/>
    <cellStyle name="Comma 2 4 4 2 2" xfId="2426" xr:uid="{00000000-0005-0000-0000-0000A8090000}"/>
    <cellStyle name="Comma 2 4 4 3" xfId="2427" xr:uid="{00000000-0005-0000-0000-0000A9090000}"/>
    <cellStyle name="Comma 2 4 4 3 2" xfId="2428" xr:uid="{00000000-0005-0000-0000-0000AA090000}"/>
    <cellStyle name="Comma 2 4 4 4" xfId="2429" xr:uid="{00000000-0005-0000-0000-0000AB090000}"/>
    <cellStyle name="Comma 2 4 4 4 2" xfId="2430" xr:uid="{00000000-0005-0000-0000-0000AC090000}"/>
    <cellStyle name="Comma 2 4 4 5" xfId="2431" xr:uid="{00000000-0005-0000-0000-0000AD090000}"/>
    <cellStyle name="Comma 2 4 4 6" xfId="2432" xr:uid="{00000000-0005-0000-0000-0000AE090000}"/>
    <cellStyle name="Comma 2 4 5" xfId="2433" xr:uid="{00000000-0005-0000-0000-0000AF090000}"/>
    <cellStyle name="Comma 2 4 5 2" xfId="2434" xr:uid="{00000000-0005-0000-0000-0000B0090000}"/>
    <cellStyle name="Comma 2 4 5 3" xfId="2435" xr:uid="{00000000-0005-0000-0000-0000B1090000}"/>
    <cellStyle name="Comma 2 4 6" xfId="2436" xr:uid="{00000000-0005-0000-0000-0000B2090000}"/>
    <cellStyle name="Comma 2 4 7" xfId="2437" xr:uid="{00000000-0005-0000-0000-0000B3090000}"/>
    <cellStyle name="Comma 2 4 7 2" xfId="2438" xr:uid="{00000000-0005-0000-0000-0000B4090000}"/>
    <cellStyle name="Comma 2 5" xfId="2439" xr:uid="{00000000-0005-0000-0000-0000B5090000}"/>
    <cellStyle name="Comma 2 5 2" xfId="2440" xr:uid="{00000000-0005-0000-0000-0000B6090000}"/>
    <cellStyle name="Comma 2 5 2 2" xfId="2441" xr:uid="{00000000-0005-0000-0000-0000B7090000}"/>
    <cellStyle name="Comma 2 5 2 3" xfId="2442" xr:uid="{00000000-0005-0000-0000-0000B8090000}"/>
    <cellStyle name="Comma 2 5 3" xfId="2443" xr:uid="{00000000-0005-0000-0000-0000B9090000}"/>
    <cellStyle name="Comma 2 5 3 2" xfId="2444" xr:uid="{00000000-0005-0000-0000-0000BA090000}"/>
    <cellStyle name="Comma 2 5 4" xfId="2445" xr:uid="{00000000-0005-0000-0000-0000BB090000}"/>
    <cellStyle name="Comma 2 5 4 2" xfId="2446" xr:uid="{00000000-0005-0000-0000-0000BC090000}"/>
    <cellStyle name="Comma 2 5 4 2 2" xfId="2447" xr:uid="{00000000-0005-0000-0000-0000BD090000}"/>
    <cellStyle name="Comma 2 5 4 3" xfId="2448" xr:uid="{00000000-0005-0000-0000-0000BE090000}"/>
    <cellStyle name="Comma 2 5 5" xfId="2449" xr:uid="{00000000-0005-0000-0000-0000BF090000}"/>
    <cellStyle name="Comma 2 5 6" xfId="2450" xr:uid="{00000000-0005-0000-0000-0000C0090000}"/>
    <cellStyle name="Comma 2 5 6 2" xfId="2451" xr:uid="{00000000-0005-0000-0000-0000C1090000}"/>
    <cellStyle name="Comma 2 6" xfId="2452" xr:uid="{00000000-0005-0000-0000-0000C2090000}"/>
    <cellStyle name="Comma 2 6 2" xfId="2453" xr:uid="{00000000-0005-0000-0000-0000C3090000}"/>
    <cellStyle name="Comma 2 6 2 2" xfId="2454" xr:uid="{00000000-0005-0000-0000-0000C4090000}"/>
    <cellStyle name="Comma 2 6 2 2 2" xfId="2455" xr:uid="{00000000-0005-0000-0000-0000C5090000}"/>
    <cellStyle name="Comma 2 6 2 3" xfId="2456" xr:uid="{00000000-0005-0000-0000-0000C6090000}"/>
    <cellStyle name="Comma 2 6 2 4" xfId="2457" xr:uid="{00000000-0005-0000-0000-0000C7090000}"/>
    <cellStyle name="Comma 2 6 3" xfId="2458" xr:uid="{00000000-0005-0000-0000-0000C8090000}"/>
    <cellStyle name="Comma 2 6 4" xfId="2459" xr:uid="{00000000-0005-0000-0000-0000C9090000}"/>
    <cellStyle name="Comma 2 6 4 2" xfId="2460" xr:uid="{00000000-0005-0000-0000-0000CA090000}"/>
    <cellStyle name="Comma 2 7" xfId="2461" xr:uid="{00000000-0005-0000-0000-0000CB090000}"/>
    <cellStyle name="Comma 2 7 2" xfId="2462" xr:uid="{00000000-0005-0000-0000-0000CC090000}"/>
    <cellStyle name="Comma 2 7 2 2" xfId="2463" xr:uid="{00000000-0005-0000-0000-0000CD090000}"/>
    <cellStyle name="Comma 2 7 2 2 2" xfId="2464" xr:uid="{00000000-0005-0000-0000-0000CE090000}"/>
    <cellStyle name="Comma 2 7 2 3" xfId="2465" xr:uid="{00000000-0005-0000-0000-0000CF090000}"/>
    <cellStyle name="Comma 2 7 3" xfId="2466" xr:uid="{00000000-0005-0000-0000-0000D0090000}"/>
    <cellStyle name="Comma 2 7 4" xfId="2467" xr:uid="{00000000-0005-0000-0000-0000D1090000}"/>
    <cellStyle name="Comma 2 7 4 2" xfId="2468" xr:uid="{00000000-0005-0000-0000-0000D2090000}"/>
    <cellStyle name="Comma 2 8" xfId="2469" xr:uid="{00000000-0005-0000-0000-0000D3090000}"/>
    <cellStyle name="Comma 2 8 2" xfId="2470" xr:uid="{00000000-0005-0000-0000-0000D4090000}"/>
    <cellStyle name="Comma 2 8 2 2" xfId="2471" xr:uid="{00000000-0005-0000-0000-0000D5090000}"/>
    <cellStyle name="Comma 2 8 3" xfId="2472" xr:uid="{00000000-0005-0000-0000-0000D6090000}"/>
    <cellStyle name="Comma 2 8 3 2" xfId="2473" xr:uid="{00000000-0005-0000-0000-0000D7090000}"/>
    <cellStyle name="Comma 2 8 4" xfId="2474" xr:uid="{00000000-0005-0000-0000-0000D8090000}"/>
    <cellStyle name="Comma 2 8 4 2" xfId="2475" xr:uid="{00000000-0005-0000-0000-0000D9090000}"/>
    <cellStyle name="Comma 2 8 5" xfId="2476" xr:uid="{00000000-0005-0000-0000-0000DA090000}"/>
    <cellStyle name="Comma 2 8 6" xfId="2477" xr:uid="{00000000-0005-0000-0000-0000DB090000}"/>
    <cellStyle name="Comma 2 8 6 2" xfId="2478" xr:uid="{00000000-0005-0000-0000-0000DC090000}"/>
    <cellStyle name="Comma 2 9" xfId="2479" xr:uid="{00000000-0005-0000-0000-0000DD090000}"/>
    <cellStyle name="Comma 2 9 2" xfId="2480" xr:uid="{00000000-0005-0000-0000-0000DE090000}"/>
    <cellStyle name="Comma 2 9 3" xfId="2481" xr:uid="{00000000-0005-0000-0000-0000DF090000}"/>
    <cellStyle name="Comma 2 9 3 2" xfId="2482" xr:uid="{00000000-0005-0000-0000-0000E0090000}"/>
    <cellStyle name="Comma 3" xfId="2483" xr:uid="{00000000-0005-0000-0000-0000E1090000}"/>
    <cellStyle name="Comma 3 10" xfId="2484" xr:uid="{00000000-0005-0000-0000-0000E2090000}"/>
    <cellStyle name="Comma 3 10 2" xfId="2485" xr:uid="{00000000-0005-0000-0000-0000E3090000}"/>
    <cellStyle name="Comma 3 10 2 2" xfId="2486" xr:uid="{00000000-0005-0000-0000-0000E4090000}"/>
    <cellStyle name="Comma 3 10 3" xfId="2487" xr:uid="{00000000-0005-0000-0000-0000E5090000}"/>
    <cellStyle name="Comma 3 11" xfId="2488" xr:uid="{00000000-0005-0000-0000-0000E6090000}"/>
    <cellStyle name="Comma 3 11 2" xfId="2489" xr:uid="{00000000-0005-0000-0000-0000E7090000}"/>
    <cellStyle name="Comma 3 12" xfId="2490" xr:uid="{00000000-0005-0000-0000-0000E8090000}"/>
    <cellStyle name="Comma 3 13" xfId="2491" xr:uid="{00000000-0005-0000-0000-0000E9090000}"/>
    <cellStyle name="Comma 3 14" xfId="2492" xr:uid="{00000000-0005-0000-0000-0000EA090000}"/>
    <cellStyle name="Comma 3 2" xfId="2493" xr:uid="{00000000-0005-0000-0000-0000EB090000}"/>
    <cellStyle name="Comma 3 2 2" xfId="2494" xr:uid="{00000000-0005-0000-0000-0000EC090000}"/>
    <cellStyle name="Comma 3 2 2 2" xfId="2495" xr:uid="{00000000-0005-0000-0000-0000ED090000}"/>
    <cellStyle name="Comma 3 2 2 3" xfId="2496" xr:uid="{00000000-0005-0000-0000-0000EE090000}"/>
    <cellStyle name="Comma 3 2 3" xfId="2497" xr:uid="{00000000-0005-0000-0000-0000EF090000}"/>
    <cellStyle name="Comma 3 2 3 2" xfId="2498" xr:uid="{00000000-0005-0000-0000-0000F0090000}"/>
    <cellStyle name="Comma 3 2 4" xfId="2499" xr:uid="{00000000-0005-0000-0000-0000F1090000}"/>
    <cellStyle name="Comma 3 2 5" xfId="2500" xr:uid="{00000000-0005-0000-0000-0000F2090000}"/>
    <cellStyle name="Comma 3 2 6" xfId="2501" xr:uid="{00000000-0005-0000-0000-0000F3090000}"/>
    <cellStyle name="Comma 3 3" xfId="2502" xr:uid="{00000000-0005-0000-0000-0000F4090000}"/>
    <cellStyle name="Comma 3 3 2" xfId="2503" xr:uid="{00000000-0005-0000-0000-0000F5090000}"/>
    <cellStyle name="Comma 3 3 2 2" xfId="2504" xr:uid="{00000000-0005-0000-0000-0000F6090000}"/>
    <cellStyle name="Comma 3 3 2 3" xfId="2505" xr:uid="{00000000-0005-0000-0000-0000F7090000}"/>
    <cellStyle name="Comma 3 3 3" xfId="2506" xr:uid="{00000000-0005-0000-0000-0000F8090000}"/>
    <cellStyle name="Comma 3 3 3 2" xfId="2507" xr:uid="{00000000-0005-0000-0000-0000F9090000}"/>
    <cellStyle name="Comma 3 3 4" xfId="2508" xr:uid="{00000000-0005-0000-0000-0000FA090000}"/>
    <cellStyle name="Comma 3 3 4 2" xfId="2509" xr:uid="{00000000-0005-0000-0000-0000FB090000}"/>
    <cellStyle name="Comma 3 3 5" xfId="2510" xr:uid="{00000000-0005-0000-0000-0000FC090000}"/>
    <cellStyle name="Comma 3 3 6" xfId="2511" xr:uid="{00000000-0005-0000-0000-0000FD090000}"/>
    <cellStyle name="Comma 3 4" xfId="2512" xr:uid="{00000000-0005-0000-0000-0000FE090000}"/>
    <cellStyle name="Comma 3 4 2" xfId="2513" xr:uid="{00000000-0005-0000-0000-0000FF090000}"/>
    <cellStyle name="Comma 3 4 2 2" xfId="2514" xr:uid="{00000000-0005-0000-0000-0000000A0000}"/>
    <cellStyle name="Comma 3 4 2 3" xfId="2515" xr:uid="{00000000-0005-0000-0000-0000010A0000}"/>
    <cellStyle name="Comma 3 4 3" xfId="2516" xr:uid="{00000000-0005-0000-0000-0000020A0000}"/>
    <cellStyle name="Comma 3 4 4" xfId="2517" xr:uid="{00000000-0005-0000-0000-0000030A0000}"/>
    <cellStyle name="Comma 3 5" xfId="2518" xr:uid="{00000000-0005-0000-0000-0000040A0000}"/>
    <cellStyle name="Comma 3 5 2" xfId="2519" xr:uid="{00000000-0005-0000-0000-0000050A0000}"/>
    <cellStyle name="Comma 3 5 3" xfId="2520" xr:uid="{00000000-0005-0000-0000-0000060A0000}"/>
    <cellStyle name="Comma 3 5 4" xfId="2521" xr:uid="{00000000-0005-0000-0000-0000070A0000}"/>
    <cellStyle name="Comma 3 6" xfId="2522" xr:uid="{00000000-0005-0000-0000-0000080A0000}"/>
    <cellStyle name="Comma 3 6 2" xfId="2523" xr:uid="{00000000-0005-0000-0000-0000090A0000}"/>
    <cellStyle name="Comma 3 6 3" xfId="2524" xr:uid="{00000000-0005-0000-0000-00000A0A0000}"/>
    <cellStyle name="Comma 3 6 4" xfId="2525" xr:uid="{00000000-0005-0000-0000-00000B0A0000}"/>
    <cellStyle name="Comma 3 7" xfId="2526" xr:uid="{00000000-0005-0000-0000-00000C0A0000}"/>
    <cellStyle name="Comma 3 7 2" xfId="2527" xr:uid="{00000000-0005-0000-0000-00000D0A0000}"/>
    <cellStyle name="Comma 3 7 3" xfId="2528" xr:uid="{00000000-0005-0000-0000-00000E0A0000}"/>
    <cellStyle name="Comma 3 7 4" xfId="2529" xr:uid="{00000000-0005-0000-0000-00000F0A0000}"/>
    <cellStyle name="Comma 3 8" xfId="2530" xr:uid="{00000000-0005-0000-0000-0000100A0000}"/>
    <cellStyle name="Comma 3 8 2" xfId="2531" xr:uid="{00000000-0005-0000-0000-0000110A0000}"/>
    <cellStyle name="Comma 3 8 3" xfId="2532" xr:uid="{00000000-0005-0000-0000-0000120A0000}"/>
    <cellStyle name="Comma 3 8 4" xfId="2533" xr:uid="{00000000-0005-0000-0000-0000130A0000}"/>
    <cellStyle name="Comma 3 9" xfId="2534" xr:uid="{00000000-0005-0000-0000-0000140A0000}"/>
    <cellStyle name="Comma 3 9 2" xfId="2535" xr:uid="{00000000-0005-0000-0000-0000150A0000}"/>
    <cellStyle name="Comma 3 9 3" xfId="2536" xr:uid="{00000000-0005-0000-0000-0000160A0000}"/>
    <cellStyle name="Comma 4" xfId="2537" xr:uid="{00000000-0005-0000-0000-0000170A0000}"/>
    <cellStyle name="Comma 4 10" xfId="2538" xr:uid="{00000000-0005-0000-0000-0000180A0000}"/>
    <cellStyle name="Comma 4 10 2" xfId="2539" xr:uid="{00000000-0005-0000-0000-0000190A0000}"/>
    <cellStyle name="Comma 4 11" xfId="2540" xr:uid="{00000000-0005-0000-0000-00001A0A0000}"/>
    <cellStyle name="Comma 4 12" xfId="2541" xr:uid="{00000000-0005-0000-0000-00001B0A0000}"/>
    <cellStyle name="Comma 4 2" xfId="2542" xr:uid="{00000000-0005-0000-0000-00001C0A0000}"/>
    <cellStyle name="Comma 4 2 2" xfId="2543" xr:uid="{00000000-0005-0000-0000-00001D0A0000}"/>
    <cellStyle name="Comma 4 2 2 2" xfId="2544" xr:uid="{00000000-0005-0000-0000-00001E0A0000}"/>
    <cellStyle name="Comma 4 2 2 3" xfId="2545" xr:uid="{00000000-0005-0000-0000-00001F0A0000}"/>
    <cellStyle name="Comma 4 2 3" xfId="2546" xr:uid="{00000000-0005-0000-0000-0000200A0000}"/>
    <cellStyle name="Comma 4 2 4" xfId="2547" xr:uid="{00000000-0005-0000-0000-0000210A0000}"/>
    <cellStyle name="Comma 4 2 5" xfId="2548" xr:uid="{00000000-0005-0000-0000-0000220A0000}"/>
    <cellStyle name="Comma 4 3" xfId="2549" xr:uid="{00000000-0005-0000-0000-0000230A0000}"/>
    <cellStyle name="Comma 4 3 2" xfId="2550" xr:uid="{00000000-0005-0000-0000-0000240A0000}"/>
    <cellStyle name="Comma 4 3 3" xfId="2551" xr:uid="{00000000-0005-0000-0000-0000250A0000}"/>
    <cellStyle name="Comma 4 3 4" xfId="2552" xr:uid="{00000000-0005-0000-0000-0000260A0000}"/>
    <cellStyle name="Comma 4 4" xfId="2553" xr:uid="{00000000-0005-0000-0000-0000270A0000}"/>
    <cellStyle name="Comma 4 4 2" xfId="2554" xr:uid="{00000000-0005-0000-0000-0000280A0000}"/>
    <cellStyle name="Comma 4 4 3" xfId="2555" xr:uid="{00000000-0005-0000-0000-0000290A0000}"/>
    <cellStyle name="Comma 4 4 4" xfId="2556" xr:uid="{00000000-0005-0000-0000-00002A0A0000}"/>
    <cellStyle name="Comma 4 5" xfId="2557" xr:uid="{00000000-0005-0000-0000-00002B0A0000}"/>
    <cellStyle name="Comma 4 5 2" xfId="2558" xr:uid="{00000000-0005-0000-0000-00002C0A0000}"/>
    <cellStyle name="Comma 4 5 3" xfId="2559" xr:uid="{00000000-0005-0000-0000-00002D0A0000}"/>
    <cellStyle name="Comma 4 5 4" xfId="2560" xr:uid="{00000000-0005-0000-0000-00002E0A0000}"/>
    <cellStyle name="Comma 4 6" xfId="2561" xr:uid="{00000000-0005-0000-0000-00002F0A0000}"/>
    <cellStyle name="Comma 4 6 2" xfId="2562" xr:uid="{00000000-0005-0000-0000-0000300A0000}"/>
    <cellStyle name="Comma 4 6 3" xfId="2563" xr:uid="{00000000-0005-0000-0000-0000310A0000}"/>
    <cellStyle name="Comma 4 6 4" xfId="2564" xr:uid="{00000000-0005-0000-0000-0000320A0000}"/>
    <cellStyle name="Comma 4 7" xfId="2565" xr:uid="{00000000-0005-0000-0000-0000330A0000}"/>
    <cellStyle name="Comma 4 7 2" xfId="2566" xr:uid="{00000000-0005-0000-0000-0000340A0000}"/>
    <cellStyle name="Comma 4 7 3" xfId="2567" xr:uid="{00000000-0005-0000-0000-0000350A0000}"/>
    <cellStyle name="Comma 4 7 4" xfId="2568" xr:uid="{00000000-0005-0000-0000-0000360A0000}"/>
    <cellStyle name="Comma 4 8" xfId="2569" xr:uid="{00000000-0005-0000-0000-0000370A0000}"/>
    <cellStyle name="Comma 4 8 2" xfId="2570" xr:uid="{00000000-0005-0000-0000-0000380A0000}"/>
    <cellStyle name="Comma 4 8 3" xfId="2571" xr:uid="{00000000-0005-0000-0000-0000390A0000}"/>
    <cellStyle name="Comma 4 8 4" xfId="2572" xr:uid="{00000000-0005-0000-0000-00003A0A0000}"/>
    <cellStyle name="Comma 4 9" xfId="2573" xr:uid="{00000000-0005-0000-0000-00003B0A0000}"/>
    <cellStyle name="Comma 4 9 2" xfId="2574" xr:uid="{00000000-0005-0000-0000-00003C0A0000}"/>
    <cellStyle name="Comma 4 9 3" xfId="2575" xr:uid="{00000000-0005-0000-0000-00003D0A0000}"/>
    <cellStyle name="Comma 5" xfId="2576" xr:uid="{00000000-0005-0000-0000-00003E0A0000}"/>
    <cellStyle name="Comma 5 10" xfId="2577" xr:uid="{00000000-0005-0000-0000-00003F0A0000}"/>
    <cellStyle name="Comma 5 11" xfId="2578" xr:uid="{00000000-0005-0000-0000-0000400A0000}"/>
    <cellStyle name="Comma 5 2" xfId="2579" xr:uid="{00000000-0005-0000-0000-0000410A0000}"/>
    <cellStyle name="Comma 5 2 2" xfId="2580" xr:uid="{00000000-0005-0000-0000-0000420A0000}"/>
    <cellStyle name="Comma 5 2 3" xfId="2581" xr:uid="{00000000-0005-0000-0000-0000430A0000}"/>
    <cellStyle name="Comma 5 2 4" xfId="2582" xr:uid="{00000000-0005-0000-0000-0000440A0000}"/>
    <cellStyle name="Comma 5 3" xfId="2583" xr:uid="{00000000-0005-0000-0000-0000450A0000}"/>
    <cellStyle name="Comma 5 3 2" xfId="2584" xr:uid="{00000000-0005-0000-0000-0000460A0000}"/>
    <cellStyle name="Comma 5 3 2 2" xfId="2585" xr:uid="{00000000-0005-0000-0000-0000470A0000}"/>
    <cellStyle name="Comma 5 3 2 3" xfId="2586" xr:uid="{00000000-0005-0000-0000-0000480A0000}"/>
    <cellStyle name="Comma 5 3 3" xfId="2587" xr:uid="{00000000-0005-0000-0000-0000490A0000}"/>
    <cellStyle name="Comma 5 3 4" xfId="2588" xr:uid="{00000000-0005-0000-0000-00004A0A0000}"/>
    <cellStyle name="Comma 5 4" xfId="2589" xr:uid="{00000000-0005-0000-0000-00004B0A0000}"/>
    <cellStyle name="Comma 5 4 2" xfId="2590" xr:uid="{00000000-0005-0000-0000-00004C0A0000}"/>
    <cellStyle name="Comma 5 4 3" xfId="2591" xr:uid="{00000000-0005-0000-0000-00004D0A0000}"/>
    <cellStyle name="Comma 5 4 4" xfId="2592" xr:uid="{00000000-0005-0000-0000-00004E0A0000}"/>
    <cellStyle name="Comma 5 5" xfId="2593" xr:uid="{00000000-0005-0000-0000-00004F0A0000}"/>
    <cellStyle name="Comma 5 5 2" xfId="2594" xr:uid="{00000000-0005-0000-0000-0000500A0000}"/>
    <cellStyle name="Comma 5 5 3" xfId="2595" xr:uid="{00000000-0005-0000-0000-0000510A0000}"/>
    <cellStyle name="Comma 5 5 4" xfId="2596" xr:uid="{00000000-0005-0000-0000-0000520A0000}"/>
    <cellStyle name="Comma 5 6" xfId="2597" xr:uid="{00000000-0005-0000-0000-0000530A0000}"/>
    <cellStyle name="Comma 5 6 2" xfId="2598" xr:uid="{00000000-0005-0000-0000-0000540A0000}"/>
    <cellStyle name="Comma 5 6 3" xfId="2599" xr:uid="{00000000-0005-0000-0000-0000550A0000}"/>
    <cellStyle name="Comma 5 6 4" xfId="2600" xr:uid="{00000000-0005-0000-0000-0000560A0000}"/>
    <cellStyle name="Comma 5 7" xfId="2601" xr:uid="{00000000-0005-0000-0000-0000570A0000}"/>
    <cellStyle name="Comma 5 7 2" xfId="2602" xr:uid="{00000000-0005-0000-0000-0000580A0000}"/>
    <cellStyle name="Comma 5 7 3" xfId="2603" xr:uid="{00000000-0005-0000-0000-0000590A0000}"/>
    <cellStyle name="Comma 5 7 4" xfId="2604" xr:uid="{00000000-0005-0000-0000-00005A0A0000}"/>
    <cellStyle name="Comma 5 8" xfId="2605" xr:uid="{00000000-0005-0000-0000-00005B0A0000}"/>
    <cellStyle name="Comma 5 8 2" xfId="2606" xr:uid="{00000000-0005-0000-0000-00005C0A0000}"/>
    <cellStyle name="Comma 5 8 3" xfId="2607" xr:uid="{00000000-0005-0000-0000-00005D0A0000}"/>
    <cellStyle name="Comma 5 8 4" xfId="2608" xr:uid="{00000000-0005-0000-0000-00005E0A0000}"/>
    <cellStyle name="Comma 5 9" xfId="2609" xr:uid="{00000000-0005-0000-0000-00005F0A0000}"/>
    <cellStyle name="Comma 6" xfId="2610" xr:uid="{00000000-0005-0000-0000-0000600A0000}"/>
    <cellStyle name="Comma 6 10" xfId="2611" xr:uid="{00000000-0005-0000-0000-0000610A0000}"/>
    <cellStyle name="Comma 6 11" xfId="2612" xr:uid="{00000000-0005-0000-0000-0000620A0000}"/>
    <cellStyle name="Comma 6 2" xfId="2613" xr:uid="{00000000-0005-0000-0000-0000630A0000}"/>
    <cellStyle name="Comma 6 2 2" xfId="2614" xr:uid="{00000000-0005-0000-0000-0000640A0000}"/>
    <cellStyle name="Comma 6 2 3" xfId="2615" xr:uid="{00000000-0005-0000-0000-0000650A0000}"/>
    <cellStyle name="Comma 6 2 4" xfId="2616" xr:uid="{00000000-0005-0000-0000-0000660A0000}"/>
    <cellStyle name="Comma 6 3" xfId="2617" xr:uid="{00000000-0005-0000-0000-0000670A0000}"/>
    <cellStyle name="Comma 6 3 2" xfId="2618" xr:uid="{00000000-0005-0000-0000-0000680A0000}"/>
    <cellStyle name="Comma 6 3 3" xfId="2619" xr:uid="{00000000-0005-0000-0000-0000690A0000}"/>
    <cellStyle name="Comma 6 3 4" xfId="2620" xr:uid="{00000000-0005-0000-0000-00006A0A0000}"/>
    <cellStyle name="Comma 6 4" xfId="2621" xr:uid="{00000000-0005-0000-0000-00006B0A0000}"/>
    <cellStyle name="Comma 6 4 2" xfId="2622" xr:uid="{00000000-0005-0000-0000-00006C0A0000}"/>
    <cellStyle name="Comma 6 4 3" xfId="2623" xr:uid="{00000000-0005-0000-0000-00006D0A0000}"/>
    <cellStyle name="Comma 6 4 4" xfId="2624" xr:uid="{00000000-0005-0000-0000-00006E0A0000}"/>
    <cellStyle name="Comma 6 5" xfId="2625" xr:uid="{00000000-0005-0000-0000-00006F0A0000}"/>
    <cellStyle name="Comma 6 5 2" xfId="2626" xr:uid="{00000000-0005-0000-0000-0000700A0000}"/>
    <cellStyle name="Comma 6 5 3" xfId="2627" xr:uid="{00000000-0005-0000-0000-0000710A0000}"/>
    <cellStyle name="Comma 6 5 4" xfId="2628" xr:uid="{00000000-0005-0000-0000-0000720A0000}"/>
    <cellStyle name="Comma 6 6" xfId="2629" xr:uid="{00000000-0005-0000-0000-0000730A0000}"/>
    <cellStyle name="Comma 6 6 2" xfId="2630" xr:uid="{00000000-0005-0000-0000-0000740A0000}"/>
    <cellStyle name="Comma 6 6 3" xfId="2631" xr:uid="{00000000-0005-0000-0000-0000750A0000}"/>
    <cellStyle name="Comma 6 6 4" xfId="2632" xr:uid="{00000000-0005-0000-0000-0000760A0000}"/>
    <cellStyle name="Comma 6 7" xfId="2633" xr:uid="{00000000-0005-0000-0000-0000770A0000}"/>
    <cellStyle name="Comma 6 7 2" xfId="2634" xr:uid="{00000000-0005-0000-0000-0000780A0000}"/>
    <cellStyle name="Comma 6 7 3" xfId="2635" xr:uid="{00000000-0005-0000-0000-0000790A0000}"/>
    <cellStyle name="Comma 6 7 4" xfId="2636" xr:uid="{00000000-0005-0000-0000-00007A0A0000}"/>
    <cellStyle name="Comma 6 8" xfId="2637" xr:uid="{00000000-0005-0000-0000-00007B0A0000}"/>
    <cellStyle name="Comma 6 8 2" xfId="2638" xr:uid="{00000000-0005-0000-0000-00007C0A0000}"/>
    <cellStyle name="Comma 6 8 3" xfId="2639" xr:uid="{00000000-0005-0000-0000-00007D0A0000}"/>
    <cellStyle name="Comma 6 8 4" xfId="2640" xr:uid="{00000000-0005-0000-0000-00007E0A0000}"/>
    <cellStyle name="Comma 6 9" xfId="2641" xr:uid="{00000000-0005-0000-0000-00007F0A0000}"/>
    <cellStyle name="Comma 7" xfId="2642" xr:uid="{00000000-0005-0000-0000-0000800A0000}"/>
    <cellStyle name="Comma 7 10" xfId="2643" xr:uid="{00000000-0005-0000-0000-0000810A0000}"/>
    <cellStyle name="Comma 7 10 2" xfId="2644" xr:uid="{00000000-0005-0000-0000-0000820A0000}"/>
    <cellStyle name="Comma 7 10 3" xfId="2645" xr:uid="{00000000-0005-0000-0000-0000830A0000}"/>
    <cellStyle name="Comma 7 10 4" xfId="2646" xr:uid="{00000000-0005-0000-0000-0000840A0000}"/>
    <cellStyle name="Comma 7 11" xfId="2647" xr:uid="{00000000-0005-0000-0000-0000850A0000}"/>
    <cellStyle name="Comma 7 11 2" xfId="2648" xr:uid="{00000000-0005-0000-0000-0000860A0000}"/>
    <cellStyle name="Comma 7 11 2 2" xfId="2649" xr:uid="{00000000-0005-0000-0000-0000870A0000}"/>
    <cellStyle name="Comma 7 11 3" xfId="2650" xr:uid="{00000000-0005-0000-0000-0000880A0000}"/>
    <cellStyle name="Comma 7 11 4" xfId="2651" xr:uid="{00000000-0005-0000-0000-0000890A0000}"/>
    <cellStyle name="Comma 7 12" xfId="2652" xr:uid="{00000000-0005-0000-0000-00008A0A0000}"/>
    <cellStyle name="Comma 7 12 2" xfId="2653" xr:uid="{00000000-0005-0000-0000-00008B0A0000}"/>
    <cellStyle name="Comma 7 12 3" xfId="2654" xr:uid="{00000000-0005-0000-0000-00008C0A0000}"/>
    <cellStyle name="Comma 7 12 4" xfId="2655" xr:uid="{00000000-0005-0000-0000-00008D0A0000}"/>
    <cellStyle name="Comma 7 13" xfId="2656" xr:uid="{00000000-0005-0000-0000-00008E0A0000}"/>
    <cellStyle name="Comma 7 13 2" xfId="2657" xr:uid="{00000000-0005-0000-0000-00008F0A0000}"/>
    <cellStyle name="Comma 7 13 3" xfId="2658" xr:uid="{00000000-0005-0000-0000-0000900A0000}"/>
    <cellStyle name="Comma 7 13 4" xfId="2659" xr:uid="{00000000-0005-0000-0000-0000910A0000}"/>
    <cellStyle name="Comma 7 14" xfId="2660" xr:uid="{00000000-0005-0000-0000-0000920A0000}"/>
    <cellStyle name="Comma 7 14 2" xfId="2661" xr:uid="{00000000-0005-0000-0000-0000930A0000}"/>
    <cellStyle name="Comma 7 14 3" xfId="2662" xr:uid="{00000000-0005-0000-0000-0000940A0000}"/>
    <cellStyle name="Comma 7 14 4" xfId="2663" xr:uid="{00000000-0005-0000-0000-0000950A0000}"/>
    <cellStyle name="Comma 7 15" xfId="2664" xr:uid="{00000000-0005-0000-0000-0000960A0000}"/>
    <cellStyle name="Comma 7 15 2" xfId="2665" xr:uid="{00000000-0005-0000-0000-0000970A0000}"/>
    <cellStyle name="Comma 7 15 3" xfId="2666" xr:uid="{00000000-0005-0000-0000-0000980A0000}"/>
    <cellStyle name="Comma 7 15 4" xfId="2667" xr:uid="{00000000-0005-0000-0000-0000990A0000}"/>
    <cellStyle name="Comma 7 16" xfId="2668" xr:uid="{00000000-0005-0000-0000-00009A0A0000}"/>
    <cellStyle name="Comma 7 16 2" xfId="2669" xr:uid="{00000000-0005-0000-0000-00009B0A0000}"/>
    <cellStyle name="Comma 7 16 2 2" xfId="2670" xr:uid="{00000000-0005-0000-0000-00009C0A0000}"/>
    <cellStyle name="Comma 7 16 3" xfId="2671" xr:uid="{00000000-0005-0000-0000-00009D0A0000}"/>
    <cellStyle name="Comma 7 16 4" xfId="2672" xr:uid="{00000000-0005-0000-0000-00009E0A0000}"/>
    <cellStyle name="Comma 7 17" xfId="2673" xr:uid="{00000000-0005-0000-0000-00009F0A0000}"/>
    <cellStyle name="Comma 7 17 2" xfId="2674" xr:uid="{00000000-0005-0000-0000-0000A00A0000}"/>
    <cellStyle name="Comma 7 17 2 2" xfId="2675" xr:uid="{00000000-0005-0000-0000-0000A10A0000}"/>
    <cellStyle name="Comma 7 17 3" xfId="2676" xr:uid="{00000000-0005-0000-0000-0000A20A0000}"/>
    <cellStyle name="Comma 7 17 4" xfId="2677" xr:uid="{00000000-0005-0000-0000-0000A30A0000}"/>
    <cellStyle name="Comma 7 18" xfId="2678" xr:uid="{00000000-0005-0000-0000-0000A40A0000}"/>
    <cellStyle name="Comma 7 18 2" xfId="2679" xr:uid="{00000000-0005-0000-0000-0000A50A0000}"/>
    <cellStyle name="Comma 7 18 2 2" xfId="2680" xr:uid="{00000000-0005-0000-0000-0000A60A0000}"/>
    <cellStyle name="Comma 7 18 3" xfId="2681" xr:uid="{00000000-0005-0000-0000-0000A70A0000}"/>
    <cellStyle name="Comma 7 18 4" xfId="2682" xr:uid="{00000000-0005-0000-0000-0000A80A0000}"/>
    <cellStyle name="Comma 7 19" xfId="2683" xr:uid="{00000000-0005-0000-0000-0000A90A0000}"/>
    <cellStyle name="Comma 7 19 2" xfId="2684" xr:uid="{00000000-0005-0000-0000-0000AA0A0000}"/>
    <cellStyle name="Comma 7 19 2 2" xfId="2685" xr:uid="{00000000-0005-0000-0000-0000AB0A0000}"/>
    <cellStyle name="Comma 7 19 3" xfId="2686" xr:uid="{00000000-0005-0000-0000-0000AC0A0000}"/>
    <cellStyle name="Comma 7 19 4" xfId="2687" xr:uid="{00000000-0005-0000-0000-0000AD0A0000}"/>
    <cellStyle name="Comma 7 2" xfId="2688" xr:uid="{00000000-0005-0000-0000-0000AE0A0000}"/>
    <cellStyle name="Comma 7 2 2" xfId="2689" xr:uid="{00000000-0005-0000-0000-0000AF0A0000}"/>
    <cellStyle name="Comma 7 2 3" xfId="2690" xr:uid="{00000000-0005-0000-0000-0000B00A0000}"/>
    <cellStyle name="Comma 7 2 4" xfId="2691" xr:uid="{00000000-0005-0000-0000-0000B10A0000}"/>
    <cellStyle name="Comma 7 20" xfId="2692" xr:uid="{00000000-0005-0000-0000-0000B20A0000}"/>
    <cellStyle name="Comma 7 20 2" xfId="2693" xr:uid="{00000000-0005-0000-0000-0000B30A0000}"/>
    <cellStyle name="Comma 7 20 2 2" xfId="2694" xr:uid="{00000000-0005-0000-0000-0000B40A0000}"/>
    <cellStyle name="Comma 7 20 3" xfId="2695" xr:uid="{00000000-0005-0000-0000-0000B50A0000}"/>
    <cellStyle name="Comma 7 20 4" xfId="2696" xr:uid="{00000000-0005-0000-0000-0000B60A0000}"/>
    <cellStyle name="Comma 7 21" xfId="2697" xr:uid="{00000000-0005-0000-0000-0000B70A0000}"/>
    <cellStyle name="Comma 7 21 2" xfId="2698" xr:uid="{00000000-0005-0000-0000-0000B80A0000}"/>
    <cellStyle name="Comma 7 21 2 2" xfId="2699" xr:uid="{00000000-0005-0000-0000-0000B90A0000}"/>
    <cellStyle name="Comma 7 21 3" xfId="2700" xr:uid="{00000000-0005-0000-0000-0000BA0A0000}"/>
    <cellStyle name="Comma 7 21 4" xfId="2701" xr:uid="{00000000-0005-0000-0000-0000BB0A0000}"/>
    <cellStyle name="Comma 7 3" xfId="2702" xr:uid="{00000000-0005-0000-0000-0000BC0A0000}"/>
    <cellStyle name="Comma 7 3 10" xfId="2703" xr:uid="{00000000-0005-0000-0000-0000BD0A0000}"/>
    <cellStyle name="Comma 7 3 10 2" xfId="2704" xr:uid="{00000000-0005-0000-0000-0000BE0A0000}"/>
    <cellStyle name="Comma 7 3 10 3" xfId="2705" xr:uid="{00000000-0005-0000-0000-0000BF0A0000}"/>
    <cellStyle name="Comma 7 3 10 4" xfId="2706" xr:uid="{00000000-0005-0000-0000-0000C00A0000}"/>
    <cellStyle name="Comma 7 3 11" xfId="2707" xr:uid="{00000000-0005-0000-0000-0000C10A0000}"/>
    <cellStyle name="Comma 7 3 11 2" xfId="2708" xr:uid="{00000000-0005-0000-0000-0000C20A0000}"/>
    <cellStyle name="Comma 7 3 11 3" xfId="2709" xr:uid="{00000000-0005-0000-0000-0000C30A0000}"/>
    <cellStyle name="Comma 7 3 11 4" xfId="2710" xr:uid="{00000000-0005-0000-0000-0000C40A0000}"/>
    <cellStyle name="Comma 7 3 12" xfId="2711" xr:uid="{00000000-0005-0000-0000-0000C50A0000}"/>
    <cellStyle name="Comma 7 3 12 2" xfId="2712" xr:uid="{00000000-0005-0000-0000-0000C60A0000}"/>
    <cellStyle name="Comma 7 3 12 3" xfId="2713" xr:uid="{00000000-0005-0000-0000-0000C70A0000}"/>
    <cellStyle name="Comma 7 3 12 4" xfId="2714" xr:uid="{00000000-0005-0000-0000-0000C80A0000}"/>
    <cellStyle name="Comma 7 3 13" xfId="2715" xr:uid="{00000000-0005-0000-0000-0000C90A0000}"/>
    <cellStyle name="Comma 7 3 13 2" xfId="2716" xr:uid="{00000000-0005-0000-0000-0000CA0A0000}"/>
    <cellStyle name="Comma 7 3 13 3" xfId="2717" xr:uid="{00000000-0005-0000-0000-0000CB0A0000}"/>
    <cellStyle name="Comma 7 3 13 4" xfId="2718" xr:uid="{00000000-0005-0000-0000-0000CC0A0000}"/>
    <cellStyle name="Comma 7 3 14" xfId="2719" xr:uid="{00000000-0005-0000-0000-0000CD0A0000}"/>
    <cellStyle name="Comma 7 3 14 2" xfId="2720" xr:uid="{00000000-0005-0000-0000-0000CE0A0000}"/>
    <cellStyle name="Comma 7 3 14 3" xfId="2721" xr:uid="{00000000-0005-0000-0000-0000CF0A0000}"/>
    <cellStyle name="Comma 7 3 14 4" xfId="2722" xr:uid="{00000000-0005-0000-0000-0000D00A0000}"/>
    <cellStyle name="Comma 7 3 15" xfId="2723" xr:uid="{00000000-0005-0000-0000-0000D10A0000}"/>
    <cellStyle name="Comma 7 3 15 2" xfId="2724" xr:uid="{00000000-0005-0000-0000-0000D20A0000}"/>
    <cellStyle name="Comma 7 3 15 3" xfId="2725" xr:uid="{00000000-0005-0000-0000-0000D30A0000}"/>
    <cellStyle name="Comma 7 3 15 4" xfId="2726" xr:uid="{00000000-0005-0000-0000-0000D40A0000}"/>
    <cellStyle name="Comma 7 3 16" xfId="2727" xr:uid="{00000000-0005-0000-0000-0000D50A0000}"/>
    <cellStyle name="Comma 7 3 17" xfId="2728" xr:uid="{00000000-0005-0000-0000-0000D60A0000}"/>
    <cellStyle name="Comma 7 3 2" xfId="2729" xr:uid="{00000000-0005-0000-0000-0000D70A0000}"/>
    <cellStyle name="Comma 7 3 2 2" xfId="2730" xr:uid="{00000000-0005-0000-0000-0000D80A0000}"/>
    <cellStyle name="Comma 7 3 2 3" xfId="2731" xr:uid="{00000000-0005-0000-0000-0000D90A0000}"/>
    <cellStyle name="Comma 7 3 2 4" xfId="2732" xr:uid="{00000000-0005-0000-0000-0000DA0A0000}"/>
    <cellStyle name="Comma 7 3 3" xfId="2733" xr:uid="{00000000-0005-0000-0000-0000DB0A0000}"/>
    <cellStyle name="Comma 7 3 3 2" xfId="2734" xr:uid="{00000000-0005-0000-0000-0000DC0A0000}"/>
    <cellStyle name="Comma 7 3 3 3" xfId="2735" xr:uid="{00000000-0005-0000-0000-0000DD0A0000}"/>
    <cellStyle name="Comma 7 3 3 4" xfId="2736" xr:uid="{00000000-0005-0000-0000-0000DE0A0000}"/>
    <cellStyle name="Comma 7 3 4" xfId="2737" xr:uid="{00000000-0005-0000-0000-0000DF0A0000}"/>
    <cellStyle name="Comma 7 3 4 2" xfId="2738" xr:uid="{00000000-0005-0000-0000-0000E00A0000}"/>
    <cellStyle name="Comma 7 3 4 3" xfId="2739" xr:uid="{00000000-0005-0000-0000-0000E10A0000}"/>
    <cellStyle name="Comma 7 3 4 4" xfId="2740" xr:uid="{00000000-0005-0000-0000-0000E20A0000}"/>
    <cellStyle name="Comma 7 3 5" xfId="2741" xr:uid="{00000000-0005-0000-0000-0000E30A0000}"/>
    <cellStyle name="Comma 7 3 5 2" xfId="2742" xr:uid="{00000000-0005-0000-0000-0000E40A0000}"/>
    <cellStyle name="Comma 7 3 5 3" xfId="2743" xr:uid="{00000000-0005-0000-0000-0000E50A0000}"/>
    <cellStyle name="Comma 7 3 5 4" xfId="2744" xr:uid="{00000000-0005-0000-0000-0000E60A0000}"/>
    <cellStyle name="Comma 7 3 6" xfId="2745" xr:uid="{00000000-0005-0000-0000-0000E70A0000}"/>
    <cellStyle name="Comma 7 3 6 2" xfId="2746" xr:uid="{00000000-0005-0000-0000-0000E80A0000}"/>
    <cellStyle name="Comma 7 3 6 3" xfId="2747" xr:uid="{00000000-0005-0000-0000-0000E90A0000}"/>
    <cellStyle name="Comma 7 3 6 4" xfId="2748" xr:uid="{00000000-0005-0000-0000-0000EA0A0000}"/>
    <cellStyle name="Comma 7 3 7" xfId="2749" xr:uid="{00000000-0005-0000-0000-0000EB0A0000}"/>
    <cellStyle name="Comma 7 3 7 2" xfId="2750" xr:uid="{00000000-0005-0000-0000-0000EC0A0000}"/>
    <cellStyle name="Comma 7 3 7 3" xfId="2751" xr:uid="{00000000-0005-0000-0000-0000ED0A0000}"/>
    <cellStyle name="Comma 7 3 7 4" xfId="2752" xr:uid="{00000000-0005-0000-0000-0000EE0A0000}"/>
    <cellStyle name="Comma 7 3 8" xfId="2753" xr:uid="{00000000-0005-0000-0000-0000EF0A0000}"/>
    <cellStyle name="Comma 7 3 8 2" xfId="2754" xr:uid="{00000000-0005-0000-0000-0000F00A0000}"/>
    <cellStyle name="Comma 7 3 8 3" xfId="2755" xr:uid="{00000000-0005-0000-0000-0000F10A0000}"/>
    <cellStyle name="Comma 7 3 8 4" xfId="2756" xr:uid="{00000000-0005-0000-0000-0000F20A0000}"/>
    <cellStyle name="Comma 7 3 9" xfId="2757" xr:uid="{00000000-0005-0000-0000-0000F30A0000}"/>
    <cellStyle name="Comma 7 3 9 2" xfId="2758" xr:uid="{00000000-0005-0000-0000-0000F40A0000}"/>
    <cellStyle name="Comma 7 3 9 3" xfId="2759" xr:uid="{00000000-0005-0000-0000-0000F50A0000}"/>
    <cellStyle name="Comma 7 3 9 4" xfId="2760" xr:uid="{00000000-0005-0000-0000-0000F60A0000}"/>
    <cellStyle name="Comma 7 4" xfId="2761" xr:uid="{00000000-0005-0000-0000-0000F70A0000}"/>
    <cellStyle name="Comma 7 4 2" xfId="2762" xr:uid="{00000000-0005-0000-0000-0000F80A0000}"/>
    <cellStyle name="Comma 7 4 3" xfId="2763" xr:uid="{00000000-0005-0000-0000-0000F90A0000}"/>
    <cellStyle name="Comma 7 4 4" xfId="2764" xr:uid="{00000000-0005-0000-0000-0000FA0A0000}"/>
    <cellStyle name="Comma 7 5" xfId="2765" xr:uid="{00000000-0005-0000-0000-0000FB0A0000}"/>
    <cellStyle name="Comma 7 5 2" xfId="2766" xr:uid="{00000000-0005-0000-0000-0000FC0A0000}"/>
    <cellStyle name="Comma 7 5 3" xfId="2767" xr:uid="{00000000-0005-0000-0000-0000FD0A0000}"/>
    <cellStyle name="Comma 7 5 4" xfId="2768" xr:uid="{00000000-0005-0000-0000-0000FE0A0000}"/>
    <cellStyle name="Comma 7 6" xfId="2769" xr:uid="{00000000-0005-0000-0000-0000FF0A0000}"/>
    <cellStyle name="Comma 7 6 2" xfId="2770" xr:uid="{00000000-0005-0000-0000-0000000B0000}"/>
    <cellStyle name="Comma 7 6 3" xfId="2771" xr:uid="{00000000-0005-0000-0000-0000010B0000}"/>
    <cellStyle name="Comma 7 6 4" xfId="2772" xr:uid="{00000000-0005-0000-0000-0000020B0000}"/>
    <cellStyle name="Comma 7 7" xfId="2773" xr:uid="{00000000-0005-0000-0000-0000030B0000}"/>
    <cellStyle name="Comma 7 7 2" xfId="2774" xr:uid="{00000000-0005-0000-0000-0000040B0000}"/>
    <cellStyle name="Comma 7 7 3" xfId="2775" xr:uid="{00000000-0005-0000-0000-0000050B0000}"/>
    <cellStyle name="Comma 7 7 4" xfId="2776" xr:uid="{00000000-0005-0000-0000-0000060B0000}"/>
    <cellStyle name="Comma 7 8" xfId="2777" xr:uid="{00000000-0005-0000-0000-0000070B0000}"/>
    <cellStyle name="Comma 7 8 2" xfId="2778" xr:uid="{00000000-0005-0000-0000-0000080B0000}"/>
    <cellStyle name="Comma 7 8 3" xfId="2779" xr:uid="{00000000-0005-0000-0000-0000090B0000}"/>
    <cellStyle name="Comma 7 8 4" xfId="2780" xr:uid="{00000000-0005-0000-0000-00000A0B0000}"/>
    <cellStyle name="Comma 7 9" xfId="2781" xr:uid="{00000000-0005-0000-0000-00000B0B0000}"/>
    <cellStyle name="Comma 7 9 2" xfId="2782" xr:uid="{00000000-0005-0000-0000-00000C0B0000}"/>
    <cellStyle name="Comma 7 9 3" xfId="2783" xr:uid="{00000000-0005-0000-0000-00000D0B0000}"/>
    <cellStyle name="Comma 7 9 4" xfId="2784" xr:uid="{00000000-0005-0000-0000-00000E0B0000}"/>
    <cellStyle name="Comma 8" xfId="2785" xr:uid="{00000000-0005-0000-0000-00000F0B0000}"/>
    <cellStyle name="Comma 8 2" xfId="2786" xr:uid="{00000000-0005-0000-0000-0000100B0000}"/>
    <cellStyle name="Comma 8 2 2" xfId="2787" xr:uid="{00000000-0005-0000-0000-0000110B0000}"/>
    <cellStyle name="Comma 8 2 2 2" xfId="2788" xr:uid="{00000000-0005-0000-0000-0000120B0000}"/>
    <cellStyle name="Comma 8 2 3" xfId="2789" xr:uid="{00000000-0005-0000-0000-0000130B0000}"/>
    <cellStyle name="Comma 8 2 3 2" xfId="2790" xr:uid="{00000000-0005-0000-0000-0000140B0000}"/>
    <cellStyle name="Comma 8 2 4" xfId="2791" xr:uid="{00000000-0005-0000-0000-0000150B0000}"/>
    <cellStyle name="Comma 8 2 5" xfId="2792" xr:uid="{00000000-0005-0000-0000-0000160B0000}"/>
    <cellStyle name="Comma 8 3" xfId="2793" xr:uid="{00000000-0005-0000-0000-0000170B0000}"/>
    <cellStyle name="Comma 8 3 2" xfId="2794" xr:uid="{00000000-0005-0000-0000-0000180B0000}"/>
    <cellStyle name="Comma 8 3 2 2" xfId="2795" xr:uid="{00000000-0005-0000-0000-0000190B0000}"/>
    <cellStyle name="Comma 8 3 3" xfId="2796" xr:uid="{00000000-0005-0000-0000-00001A0B0000}"/>
    <cellStyle name="Comma 8 3 4" xfId="2797" xr:uid="{00000000-0005-0000-0000-00001B0B0000}"/>
    <cellStyle name="Comma 8 4" xfId="2798" xr:uid="{00000000-0005-0000-0000-00001C0B0000}"/>
    <cellStyle name="Comma 8 4 2" xfId="2799" xr:uid="{00000000-0005-0000-0000-00001D0B0000}"/>
    <cellStyle name="Comma 8 4 2 2" xfId="2800" xr:uid="{00000000-0005-0000-0000-00001E0B0000}"/>
    <cellStyle name="Comma 8 4 3" xfId="2801" xr:uid="{00000000-0005-0000-0000-00001F0B0000}"/>
    <cellStyle name="Comma 8 4 4" xfId="2802" xr:uid="{00000000-0005-0000-0000-0000200B0000}"/>
    <cellStyle name="Comma 8 5" xfId="2803" xr:uid="{00000000-0005-0000-0000-0000210B0000}"/>
    <cellStyle name="Comma 8 5 2" xfId="2804" xr:uid="{00000000-0005-0000-0000-0000220B0000}"/>
    <cellStyle name="Comma 8 5 2 2" xfId="2805" xr:uid="{00000000-0005-0000-0000-0000230B0000}"/>
    <cellStyle name="Comma 8 5 3" xfId="2806" xr:uid="{00000000-0005-0000-0000-0000240B0000}"/>
    <cellStyle name="Comma 8 5 4" xfId="2807" xr:uid="{00000000-0005-0000-0000-0000250B0000}"/>
    <cellStyle name="Comma 8 6" xfId="2808" xr:uid="{00000000-0005-0000-0000-0000260B0000}"/>
    <cellStyle name="Comma 8 6 2" xfId="2809" xr:uid="{00000000-0005-0000-0000-0000270B0000}"/>
    <cellStyle name="Comma 8 6 2 2" xfId="2810" xr:uid="{00000000-0005-0000-0000-0000280B0000}"/>
    <cellStyle name="Comma 8 6 3" xfId="2811" xr:uid="{00000000-0005-0000-0000-0000290B0000}"/>
    <cellStyle name="Comma 8 6 4" xfId="2812" xr:uid="{00000000-0005-0000-0000-00002A0B0000}"/>
    <cellStyle name="Comma 8 7" xfId="2813" xr:uid="{00000000-0005-0000-0000-00002B0B0000}"/>
    <cellStyle name="Comma 8 7 2" xfId="2814" xr:uid="{00000000-0005-0000-0000-00002C0B0000}"/>
    <cellStyle name="Comma 8 7 2 2" xfId="2815" xr:uid="{00000000-0005-0000-0000-00002D0B0000}"/>
    <cellStyle name="Comma 8 7 3" xfId="2816" xr:uid="{00000000-0005-0000-0000-00002E0B0000}"/>
    <cellStyle name="Comma 8 7 4" xfId="2817" xr:uid="{00000000-0005-0000-0000-00002F0B0000}"/>
    <cellStyle name="Comma 8 8" xfId="2818" xr:uid="{00000000-0005-0000-0000-0000300B0000}"/>
    <cellStyle name="Comma 8 8 2" xfId="2819" xr:uid="{00000000-0005-0000-0000-0000310B0000}"/>
    <cellStyle name="Comma 8 8 2 2" xfId="2820" xr:uid="{00000000-0005-0000-0000-0000320B0000}"/>
    <cellStyle name="Comma 8 8 3" xfId="2821" xr:uid="{00000000-0005-0000-0000-0000330B0000}"/>
    <cellStyle name="Comma 8 8 4" xfId="2822" xr:uid="{00000000-0005-0000-0000-0000340B0000}"/>
    <cellStyle name="Comma 9" xfId="2823" xr:uid="{00000000-0005-0000-0000-0000350B0000}"/>
    <cellStyle name="Comma 9 10" xfId="2824" xr:uid="{00000000-0005-0000-0000-0000360B0000}"/>
    <cellStyle name="Comma 9 2" xfId="2825" xr:uid="{00000000-0005-0000-0000-0000370B0000}"/>
    <cellStyle name="Comma 9 2 2" xfId="2826" xr:uid="{00000000-0005-0000-0000-0000380B0000}"/>
    <cellStyle name="Comma 9 2 3" xfId="2827" xr:uid="{00000000-0005-0000-0000-0000390B0000}"/>
    <cellStyle name="Comma 9 2 4" xfId="2828" xr:uid="{00000000-0005-0000-0000-00003A0B0000}"/>
    <cellStyle name="Comma 9 3" xfId="2829" xr:uid="{00000000-0005-0000-0000-00003B0B0000}"/>
    <cellStyle name="Comma 9 3 2" xfId="2830" xr:uid="{00000000-0005-0000-0000-00003C0B0000}"/>
    <cellStyle name="Comma 9 3 3" xfId="2831" xr:uid="{00000000-0005-0000-0000-00003D0B0000}"/>
    <cellStyle name="Comma 9 3 4" xfId="2832" xr:uid="{00000000-0005-0000-0000-00003E0B0000}"/>
    <cellStyle name="Comma 9 4" xfId="2833" xr:uid="{00000000-0005-0000-0000-00003F0B0000}"/>
    <cellStyle name="Comma 9 4 2" xfId="2834" xr:uid="{00000000-0005-0000-0000-0000400B0000}"/>
    <cellStyle name="Comma 9 4 3" xfId="2835" xr:uid="{00000000-0005-0000-0000-0000410B0000}"/>
    <cellStyle name="Comma 9 4 4" xfId="2836" xr:uid="{00000000-0005-0000-0000-0000420B0000}"/>
    <cellStyle name="Comma 9 5" xfId="2837" xr:uid="{00000000-0005-0000-0000-0000430B0000}"/>
    <cellStyle name="Comma 9 5 2" xfId="2838" xr:uid="{00000000-0005-0000-0000-0000440B0000}"/>
    <cellStyle name="Comma 9 5 3" xfId="2839" xr:uid="{00000000-0005-0000-0000-0000450B0000}"/>
    <cellStyle name="Comma 9 5 4" xfId="2840" xr:uid="{00000000-0005-0000-0000-0000460B0000}"/>
    <cellStyle name="Comma 9 6" xfId="2841" xr:uid="{00000000-0005-0000-0000-0000470B0000}"/>
    <cellStyle name="Comma 9 6 2" xfId="2842" xr:uid="{00000000-0005-0000-0000-0000480B0000}"/>
    <cellStyle name="Comma 9 6 3" xfId="2843" xr:uid="{00000000-0005-0000-0000-0000490B0000}"/>
    <cellStyle name="Comma 9 6 4" xfId="2844" xr:uid="{00000000-0005-0000-0000-00004A0B0000}"/>
    <cellStyle name="Comma 9 7" xfId="2845" xr:uid="{00000000-0005-0000-0000-00004B0B0000}"/>
    <cellStyle name="Comma 9 7 2" xfId="2846" xr:uid="{00000000-0005-0000-0000-00004C0B0000}"/>
    <cellStyle name="Comma 9 7 3" xfId="2847" xr:uid="{00000000-0005-0000-0000-00004D0B0000}"/>
    <cellStyle name="Comma 9 7 4" xfId="2848" xr:uid="{00000000-0005-0000-0000-00004E0B0000}"/>
    <cellStyle name="Comma 9 8" xfId="2849" xr:uid="{00000000-0005-0000-0000-00004F0B0000}"/>
    <cellStyle name="Comma 9 8 2" xfId="2850" xr:uid="{00000000-0005-0000-0000-0000500B0000}"/>
    <cellStyle name="Comma 9 8 3" xfId="2851" xr:uid="{00000000-0005-0000-0000-0000510B0000}"/>
    <cellStyle name="Comma 9 8 4" xfId="2852" xr:uid="{00000000-0005-0000-0000-0000520B0000}"/>
    <cellStyle name="Comma 9 9" xfId="2853" xr:uid="{00000000-0005-0000-0000-0000530B0000}"/>
    <cellStyle name="Comma 9 9 2" xfId="2854" xr:uid="{00000000-0005-0000-0000-0000540B0000}"/>
    <cellStyle name="Comma 9 9 3" xfId="2855" xr:uid="{00000000-0005-0000-0000-0000550B0000}"/>
    <cellStyle name="Comma 9 9 4" xfId="2856" xr:uid="{00000000-0005-0000-0000-0000560B0000}"/>
    <cellStyle name="Constants" xfId="2857" xr:uid="{00000000-0005-0000-0000-0000570B0000}"/>
    <cellStyle name="Currency 2" xfId="2858" xr:uid="{00000000-0005-0000-0000-0000580B0000}"/>
    <cellStyle name="Currency 2 2" xfId="2859" xr:uid="{00000000-0005-0000-0000-0000590B0000}"/>
    <cellStyle name="Currency 2 2 2" xfId="2860" xr:uid="{00000000-0005-0000-0000-00005A0B0000}"/>
    <cellStyle name="Currency 2 2 3" xfId="2861" xr:uid="{00000000-0005-0000-0000-00005B0B0000}"/>
    <cellStyle name="Currency 2 2 4" xfId="2862" xr:uid="{00000000-0005-0000-0000-00005C0B0000}"/>
    <cellStyle name="Currency 2 3" xfId="2863" xr:uid="{00000000-0005-0000-0000-00005D0B0000}"/>
    <cellStyle name="Currency 2 4" xfId="2864" xr:uid="{00000000-0005-0000-0000-00005E0B0000}"/>
    <cellStyle name="CustomCellsOrange" xfId="2865" xr:uid="{00000000-0005-0000-0000-00005F0B0000}"/>
    <cellStyle name="CustomizationCells" xfId="2866" xr:uid="{00000000-0005-0000-0000-0000600B0000}"/>
    <cellStyle name="CustomizationGreenCells" xfId="2867" xr:uid="{00000000-0005-0000-0000-0000610B0000}"/>
    <cellStyle name="DocBox_EmptyRow" xfId="2868" xr:uid="{00000000-0005-0000-0000-0000620B0000}"/>
    <cellStyle name="donn_normal" xfId="2869" xr:uid="{00000000-0005-0000-0000-0000630B0000}"/>
    <cellStyle name="Eingabe" xfId="2870" xr:uid="{00000000-0005-0000-0000-0000640B0000}"/>
    <cellStyle name="Empty_B_border" xfId="2871" xr:uid="{00000000-0005-0000-0000-0000650B0000}"/>
    <cellStyle name="ent_col_ser" xfId="2872" xr:uid="{00000000-0005-0000-0000-0000660B0000}"/>
    <cellStyle name="entete_source" xfId="2873" xr:uid="{00000000-0005-0000-0000-0000670B0000}"/>
    <cellStyle name="Ergebnis" xfId="2874" xr:uid="{00000000-0005-0000-0000-0000680B0000}"/>
    <cellStyle name="Erklärender Text" xfId="2875" xr:uid="{00000000-0005-0000-0000-0000690B0000}"/>
    <cellStyle name="Estilo 1" xfId="2876" xr:uid="{00000000-0005-0000-0000-00006A0B0000}"/>
    <cellStyle name="Euro" xfId="2877" xr:uid="{00000000-0005-0000-0000-00006B0B0000}"/>
    <cellStyle name="Euro 10" xfId="2878" xr:uid="{00000000-0005-0000-0000-00006C0B0000}"/>
    <cellStyle name="Euro 10 2" xfId="2879" xr:uid="{00000000-0005-0000-0000-00006D0B0000}"/>
    <cellStyle name="Euro 11" xfId="2880" xr:uid="{00000000-0005-0000-0000-00006E0B0000}"/>
    <cellStyle name="Euro 11 2" xfId="2881" xr:uid="{00000000-0005-0000-0000-00006F0B0000}"/>
    <cellStyle name="Euro 12" xfId="2882" xr:uid="{00000000-0005-0000-0000-0000700B0000}"/>
    <cellStyle name="Euro 13" xfId="2883" xr:uid="{00000000-0005-0000-0000-0000710B0000}"/>
    <cellStyle name="Euro 14" xfId="2884" xr:uid="{00000000-0005-0000-0000-0000720B0000}"/>
    <cellStyle name="Euro 15" xfId="2885" xr:uid="{00000000-0005-0000-0000-0000730B0000}"/>
    <cellStyle name="Euro 16" xfId="2886" xr:uid="{00000000-0005-0000-0000-0000740B0000}"/>
    <cellStyle name="Euro 17" xfId="2887" xr:uid="{00000000-0005-0000-0000-0000750B0000}"/>
    <cellStyle name="Euro 18" xfId="2888" xr:uid="{00000000-0005-0000-0000-0000760B0000}"/>
    <cellStyle name="Euro 19" xfId="2889" xr:uid="{00000000-0005-0000-0000-0000770B0000}"/>
    <cellStyle name="Euro 2" xfId="2890" xr:uid="{00000000-0005-0000-0000-0000780B0000}"/>
    <cellStyle name="Euro 2 2" xfId="2891" xr:uid="{00000000-0005-0000-0000-0000790B0000}"/>
    <cellStyle name="Euro 2 2 2" xfId="2892" xr:uid="{00000000-0005-0000-0000-00007A0B0000}"/>
    <cellStyle name="Euro 2 2 3" xfId="2893" xr:uid="{00000000-0005-0000-0000-00007B0B0000}"/>
    <cellStyle name="Euro 2 2 4" xfId="2894" xr:uid="{00000000-0005-0000-0000-00007C0B0000}"/>
    <cellStyle name="Euro 2 2 4 2" xfId="2895" xr:uid="{00000000-0005-0000-0000-00007D0B0000}"/>
    <cellStyle name="Euro 2 2 4 3" xfId="2896" xr:uid="{00000000-0005-0000-0000-00007E0B0000}"/>
    <cellStyle name="Euro 2 2 5" xfId="2897" xr:uid="{00000000-0005-0000-0000-00007F0B0000}"/>
    <cellStyle name="Euro 2 2 6" xfId="2898" xr:uid="{00000000-0005-0000-0000-0000800B0000}"/>
    <cellStyle name="Euro 2 3" xfId="2899" xr:uid="{00000000-0005-0000-0000-0000810B0000}"/>
    <cellStyle name="Euro 2 3 2" xfId="2900" xr:uid="{00000000-0005-0000-0000-0000820B0000}"/>
    <cellStyle name="Euro 2 4" xfId="2901" xr:uid="{00000000-0005-0000-0000-0000830B0000}"/>
    <cellStyle name="Euro 2 5" xfId="2902" xr:uid="{00000000-0005-0000-0000-0000840B0000}"/>
    <cellStyle name="Euro 2 6" xfId="2903" xr:uid="{00000000-0005-0000-0000-0000850B0000}"/>
    <cellStyle name="Euro 2 7" xfId="2904" xr:uid="{00000000-0005-0000-0000-0000860B0000}"/>
    <cellStyle name="Euro 2 8" xfId="2905" xr:uid="{00000000-0005-0000-0000-0000870B0000}"/>
    <cellStyle name="Euro 20" xfId="2906" xr:uid="{00000000-0005-0000-0000-0000880B0000}"/>
    <cellStyle name="Euro 21" xfId="2907" xr:uid="{00000000-0005-0000-0000-0000890B0000}"/>
    <cellStyle name="Euro 22" xfId="2908" xr:uid="{00000000-0005-0000-0000-00008A0B0000}"/>
    <cellStyle name="Euro 23" xfId="2909" xr:uid="{00000000-0005-0000-0000-00008B0B0000}"/>
    <cellStyle name="Euro 24" xfId="2910" xr:uid="{00000000-0005-0000-0000-00008C0B0000}"/>
    <cellStyle name="Euro 25" xfId="2911" xr:uid="{00000000-0005-0000-0000-00008D0B0000}"/>
    <cellStyle name="Euro 26" xfId="2912" xr:uid="{00000000-0005-0000-0000-00008E0B0000}"/>
    <cellStyle name="Euro 27" xfId="2913" xr:uid="{00000000-0005-0000-0000-00008F0B0000}"/>
    <cellStyle name="Euro 28" xfId="2914" xr:uid="{00000000-0005-0000-0000-0000900B0000}"/>
    <cellStyle name="Euro 29" xfId="2915" xr:uid="{00000000-0005-0000-0000-0000910B0000}"/>
    <cellStyle name="Euro 3" xfId="2916" xr:uid="{00000000-0005-0000-0000-0000920B0000}"/>
    <cellStyle name="Euro 3 10" xfId="2917" xr:uid="{00000000-0005-0000-0000-0000930B0000}"/>
    <cellStyle name="Euro 3 2" xfId="2918" xr:uid="{00000000-0005-0000-0000-0000940B0000}"/>
    <cellStyle name="Euro 3 2 2" xfId="2919" xr:uid="{00000000-0005-0000-0000-0000950B0000}"/>
    <cellStyle name="Euro 3 3" xfId="2920" xr:uid="{00000000-0005-0000-0000-0000960B0000}"/>
    <cellStyle name="Euro 3 3 2" xfId="2921" xr:uid="{00000000-0005-0000-0000-0000970B0000}"/>
    <cellStyle name="Euro 3 3 3" xfId="2922" xr:uid="{00000000-0005-0000-0000-0000980B0000}"/>
    <cellStyle name="Euro 3 3 4" xfId="2923" xr:uid="{00000000-0005-0000-0000-0000990B0000}"/>
    <cellStyle name="Euro 3 3 4 2" xfId="2924" xr:uid="{00000000-0005-0000-0000-00009A0B0000}"/>
    <cellStyle name="Euro 3 4" xfId="2925" xr:uid="{00000000-0005-0000-0000-00009B0B0000}"/>
    <cellStyle name="Euro 3 5" xfId="2926" xr:uid="{00000000-0005-0000-0000-00009C0B0000}"/>
    <cellStyle name="Euro 3 6" xfId="2927" xr:uid="{00000000-0005-0000-0000-00009D0B0000}"/>
    <cellStyle name="Euro 3 7" xfId="2928" xr:uid="{00000000-0005-0000-0000-00009E0B0000}"/>
    <cellStyle name="Euro 3 8" xfId="2929" xr:uid="{00000000-0005-0000-0000-00009F0B0000}"/>
    <cellStyle name="Euro 3 9" xfId="2930" xr:uid="{00000000-0005-0000-0000-0000A00B0000}"/>
    <cellStyle name="Euro 3_PrimaryEnergyPrices_TIMES" xfId="2931" xr:uid="{00000000-0005-0000-0000-0000A10B0000}"/>
    <cellStyle name="Euro 30" xfId="2932" xr:uid="{00000000-0005-0000-0000-0000A20B0000}"/>
    <cellStyle name="Euro 31" xfId="2933" xr:uid="{00000000-0005-0000-0000-0000A30B0000}"/>
    <cellStyle name="Euro 32" xfId="2934" xr:uid="{00000000-0005-0000-0000-0000A40B0000}"/>
    <cellStyle name="Euro 33" xfId="2935" xr:uid="{00000000-0005-0000-0000-0000A50B0000}"/>
    <cellStyle name="Euro 34" xfId="2936" xr:uid="{00000000-0005-0000-0000-0000A60B0000}"/>
    <cellStyle name="Euro 35" xfId="2937" xr:uid="{00000000-0005-0000-0000-0000A70B0000}"/>
    <cellStyle name="Euro 36" xfId="2938" xr:uid="{00000000-0005-0000-0000-0000A80B0000}"/>
    <cellStyle name="Euro 37" xfId="2939" xr:uid="{00000000-0005-0000-0000-0000A90B0000}"/>
    <cellStyle name="Euro 38" xfId="2940" xr:uid="{00000000-0005-0000-0000-0000AA0B0000}"/>
    <cellStyle name="Euro 39" xfId="2941" xr:uid="{00000000-0005-0000-0000-0000AB0B0000}"/>
    <cellStyle name="Euro 4" xfId="2942" xr:uid="{00000000-0005-0000-0000-0000AC0B0000}"/>
    <cellStyle name="Euro 4 2" xfId="2943" xr:uid="{00000000-0005-0000-0000-0000AD0B0000}"/>
    <cellStyle name="Euro 4 2 2" xfId="2944" xr:uid="{00000000-0005-0000-0000-0000AE0B0000}"/>
    <cellStyle name="Euro 4 3" xfId="2945" xr:uid="{00000000-0005-0000-0000-0000AF0B0000}"/>
    <cellStyle name="Euro 4 3 2" xfId="2946" xr:uid="{00000000-0005-0000-0000-0000B00B0000}"/>
    <cellStyle name="Euro 4 3 3" xfId="2947" xr:uid="{00000000-0005-0000-0000-0000B10B0000}"/>
    <cellStyle name="Euro 4 3 4" xfId="2948" xr:uid="{00000000-0005-0000-0000-0000B20B0000}"/>
    <cellStyle name="Euro 4 3 4 2" xfId="2949" xr:uid="{00000000-0005-0000-0000-0000B30B0000}"/>
    <cellStyle name="Euro 4 4" xfId="2950" xr:uid="{00000000-0005-0000-0000-0000B40B0000}"/>
    <cellStyle name="Euro 4 4 2" xfId="2951" xr:uid="{00000000-0005-0000-0000-0000B50B0000}"/>
    <cellStyle name="Euro 4 4 3" xfId="2952" xr:uid="{00000000-0005-0000-0000-0000B60B0000}"/>
    <cellStyle name="Euro 4 5" xfId="2953" xr:uid="{00000000-0005-0000-0000-0000B70B0000}"/>
    <cellStyle name="Euro 4 6" xfId="2954" xr:uid="{00000000-0005-0000-0000-0000B80B0000}"/>
    <cellStyle name="Euro 40" xfId="2955" xr:uid="{00000000-0005-0000-0000-0000B90B0000}"/>
    <cellStyle name="Euro 41" xfId="2956" xr:uid="{00000000-0005-0000-0000-0000BA0B0000}"/>
    <cellStyle name="Euro 42" xfId="2957" xr:uid="{00000000-0005-0000-0000-0000BB0B0000}"/>
    <cellStyle name="Euro 43" xfId="2958" xr:uid="{00000000-0005-0000-0000-0000BC0B0000}"/>
    <cellStyle name="Euro 44" xfId="2959" xr:uid="{00000000-0005-0000-0000-0000BD0B0000}"/>
    <cellStyle name="Euro 45" xfId="2960" xr:uid="{00000000-0005-0000-0000-0000BE0B0000}"/>
    <cellStyle name="Euro 46" xfId="2961" xr:uid="{00000000-0005-0000-0000-0000BF0B0000}"/>
    <cellStyle name="Euro 47" xfId="2962" xr:uid="{00000000-0005-0000-0000-0000C00B0000}"/>
    <cellStyle name="Euro 48" xfId="2963" xr:uid="{00000000-0005-0000-0000-0000C10B0000}"/>
    <cellStyle name="Euro 48 2" xfId="2964" xr:uid="{00000000-0005-0000-0000-0000C20B0000}"/>
    <cellStyle name="Euro 49" xfId="2965" xr:uid="{00000000-0005-0000-0000-0000C30B0000}"/>
    <cellStyle name="Euro 49 2" xfId="2966" xr:uid="{00000000-0005-0000-0000-0000C40B0000}"/>
    <cellStyle name="Euro 5" xfId="2967" xr:uid="{00000000-0005-0000-0000-0000C50B0000}"/>
    <cellStyle name="Euro 5 2" xfId="2968" xr:uid="{00000000-0005-0000-0000-0000C60B0000}"/>
    <cellStyle name="Euro 5 3" xfId="2969" xr:uid="{00000000-0005-0000-0000-0000C70B0000}"/>
    <cellStyle name="Euro 5 4" xfId="2970" xr:uid="{00000000-0005-0000-0000-0000C80B0000}"/>
    <cellStyle name="Euro 5 4 2" xfId="2971" xr:uid="{00000000-0005-0000-0000-0000C90B0000}"/>
    <cellStyle name="Euro 50" xfId="2972" xr:uid="{00000000-0005-0000-0000-0000CA0B0000}"/>
    <cellStyle name="Euro 50 2" xfId="2973" xr:uid="{00000000-0005-0000-0000-0000CB0B0000}"/>
    <cellStyle name="Euro 51" xfId="2974" xr:uid="{00000000-0005-0000-0000-0000CC0B0000}"/>
    <cellStyle name="Euro 51 2" xfId="2975" xr:uid="{00000000-0005-0000-0000-0000CD0B0000}"/>
    <cellStyle name="Euro 52" xfId="2976" xr:uid="{00000000-0005-0000-0000-0000CE0B0000}"/>
    <cellStyle name="Euro 52 2" xfId="2977" xr:uid="{00000000-0005-0000-0000-0000CF0B0000}"/>
    <cellStyle name="Euro 53" xfId="2978" xr:uid="{00000000-0005-0000-0000-0000D00B0000}"/>
    <cellStyle name="Euro 53 2" xfId="2979" xr:uid="{00000000-0005-0000-0000-0000D10B0000}"/>
    <cellStyle name="Euro 54" xfId="2980" xr:uid="{00000000-0005-0000-0000-0000D20B0000}"/>
    <cellStyle name="Euro 54 2" xfId="2981" xr:uid="{00000000-0005-0000-0000-0000D30B0000}"/>
    <cellStyle name="Euro 55" xfId="2982" xr:uid="{00000000-0005-0000-0000-0000D40B0000}"/>
    <cellStyle name="Euro 55 2" xfId="2983" xr:uid="{00000000-0005-0000-0000-0000D50B0000}"/>
    <cellStyle name="Euro 56" xfId="2984" xr:uid="{00000000-0005-0000-0000-0000D60B0000}"/>
    <cellStyle name="Euro 56 2" xfId="2985" xr:uid="{00000000-0005-0000-0000-0000D70B0000}"/>
    <cellStyle name="Euro 57" xfId="2986" xr:uid="{00000000-0005-0000-0000-0000D80B0000}"/>
    <cellStyle name="Euro 58" xfId="2987" xr:uid="{00000000-0005-0000-0000-0000D90B0000}"/>
    <cellStyle name="Euro 59" xfId="2988" xr:uid="{00000000-0005-0000-0000-0000DA0B0000}"/>
    <cellStyle name="Euro 6" xfId="2989" xr:uid="{00000000-0005-0000-0000-0000DB0B0000}"/>
    <cellStyle name="Euro 6 2" xfId="2990" xr:uid="{00000000-0005-0000-0000-0000DC0B0000}"/>
    <cellStyle name="Euro 6 3" xfId="2991" xr:uid="{00000000-0005-0000-0000-0000DD0B0000}"/>
    <cellStyle name="Euro 6 4" xfId="2992" xr:uid="{00000000-0005-0000-0000-0000DE0B0000}"/>
    <cellStyle name="Euro 6 5" xfId="2993" xr:uid="{00000000-0005-0000-0000-0000DF0B0000}"/>
    <cellStyle name="Euro 6 6" xfId="2994" xr:uid="{00000000-0005-0000-0000-0000E00B0000}"/>
    <cellStyle name="Euro 60" xfId="2995" xr:uid="{00000000-0005-0000-0000-0000E10B0000}"/>
    <cellStyle name="Euro 7" xfId="2996" xr:uid="{00000000-0005-0000-0000-0000E20B0000}"/>
    <cellStyle name="Euro 7 2" xfId="2997" xr:uid="{00000000-0005-0000-0000-0000E30B0000}"/>
    <cellStyle name="Euro 7 3" xfId="2998" xr:uid="{00000000-0005-0000-0000-0000E40B0000}"/>
    <cellStyle name="Euro 7 4" xfId="2999" xr:uid="{00000000-0005-0000-0000-0000E50B0000}"/>
    <cellStyle name="Euro 8" xfId="3000" xr:uid="{00000000-0005-0000-0000-0000E60B0000}"/>
    <cellStyle name="Euro 8 2" xfId="3001" xr:uid="{00000000-0005-0000-0000-0000E70B0000}"/>
    <cellStyle name="Euro 9" xfId="3002" xr:uid="{00000000-0005-0000-0000-0000E80B0000}"/>
    <cellStyle name="Euro 9 2" xfId="3003" xr:uid="{00000000-0005-0000-0000-0000E90B0000}"/>
    <cellStyle name="Euro_Potentials in TIMES" xfId="3004" xr:uid="{00000000-0005-0000-0000-0000EA0B0000}"/>
    <cellStyle name="Explanatory Text 10" xfId="3005" xr:uid="{00000000-0005-0000-0000-0000EB0B0000}"/>
    <cellStyle name="Explanatory Text 11" xfId="3006" xr:uid="{00000000-0005-0000-0000-0000EC0B0000}"/>
    <cellStyle name="Explanatory Text 12" xfId="3007" xr:uid="{00000000-0005-0000-0000-0000ED0B0000}"/>
    <cellStyle name="Explanatory Text 13" xfId="3008" xr:uid="{00000000-0005-0000-0000-0000EE0B0000}"/>
    <cellStyle name="Explanatory Text 14" xfId="3009" xr:uid="{00000000-0005-0000-0000-0000EF0B0000}"/>
    <cellStyle name="Explanatory Text 15" xfId="3010" xr:uid="{00000000-0005-0000-0000-0000F00B0000}"/>
    <cellStyle name="Explanatory Text 16" xfId="3011" xr:uid="{00000000-0005-0000-0000-0000F10B0000}"/>
    <cellStyle name="Explanatory Text 17" xfId="3012" xr:uid="{00000000-0005-0000-0000-0000F20B0000}"/>
    <cellStyle name="Explanatory Text 18" xfId="3013" xr:uid="{00000000-0005-0000-0000-0000F30B0000}"/>
    <cellStyle name="Explanatory Text 19" xfId="3014" xr:uid="{00000000-0005-0000-0000-0000F40B0000}"/>
    <cellStyle name="Explanatory Text 2" xfId="3015" xr:uid="{00000000-0005-0000-0000-0000F50B0000}"/>
    <cellStyle name="Explanatory Text 2 10" xfId="3016" xr:uid="{00000000-0005-0000-0000-0000F60B0000}"/>
    <cellStyle name="Explanatory Text 2 2" xfId="3017" xr:uid="{00000000-0005-0000-0000-0000F70B0000}"/>
    <cellStyle name="Explanatory Text 2 3" xfId="3018" xr:uid="{00000000-0005-0000-0000-0000F80B0000}"/>
    <cellStyle name="Explanatory Text 2 4" xfId="3019" xr:uid="{00000000-0005-0000-0000-0000F90B0000}"/>
    <cellStyle name="Explanatory Text 2 5" xfId="3020" xr:uid="{00000000-0005-0000-0000-0000FA0B0000}"/>
    <cellStyle name="Explanatory Text 2 6" xfId="3021" xr:uid="{00000000-0005-0000-0000-0000FB0B0000}"/>
    <cellStyle name="Explanatory Text 2 7" xfId="3022" xr:uid="{00000000-0005-0000-0000-0000FC0B0000}"/>
    <cellStyle name="Explanatory Text 2 8" xfId="3023" xr:uid="{00000000-0005-0000-0000-0000FD0B0000}"/>
    <cellStyle name="Explanatory Text 2 9" xfId="3024" xr:uid="{00000000-0005-0000-0000-0000FE0B0000}"/>
    <cellStyle name="Explanatory Text 20" xfId="3025" xr:uid="{00000000-0005-0000-0000-0000FF0B0000}"/>
    <cellStyle name="Explanatory Text 21" xfId="3026" xr:uid="{00000000-0005-0000-0000-0000000C0000}"/>
    <cellStyle name="Explanatory Text 22" xfId="3027" xr:uid="{00000000-0005-0000-0000-0000010C0000}"/>
    <cellStyle name="Explanatory Text 23" xfId="3028" xr:uid="{00000000-0005-0000-0000-0000020C0000}"/>
    <cellStyle name="Explanatory Text 24" xfId="3029" xr:uid="{00000000-0005-0000-0000-0000030C0000}"/>
    <cellStyle name="Explanatory Text 25" xfId="3030" xr:uid="{00000000-0005-0000-0000-0000040C0000}"/>
    <cellStyle name="Explanatory Text 26" xfId="3031" xr:uid="{00000000-0005-0000-0000-0000050C0000}"/>
    <cellStyle name="Explanatory Text 27" xfId="3032" xr:uid="{00000000-0005-0000-0000-0000060C0000}"/>
    <cellStyle name="Explanatory Text 28" xfId="3033" xr:uid="{00000000-0005-0000-0000-0000070C0000}"/>
    <cellStyle name="Explanatory Text 29" xfId="3034" xr:uid="{00000000-0005-0000-0000-0000080C0000}"/>
    <cellStyle name="Explanatory Text 3" xfId="3035" xr:uid="{00000000-0005-0000-0000-0000090C0000}"/>
    <cellStyle name="Explanatory Text 3 2" xfId="3036" xr:uid="{00000000-0005-0000-0000-00000A0C0000}"/>
    <cellStyle name="Explanatory Text 30" xfId="3037" xr:uid="{00000000-0005-0000-0000-00000B0C0000}"/>
    <cellStyle name="Explanatory Text 31" xfId="3038" xr:uid="{00000000-0005-0000-0000-00000C0C0000}"/>
    <cellStyle name="Explanatory Text 32" xfId="3039" xr:uid="{00000000-0005-0000-0000-00000D0C0000}"/>
    <cellStyle name="Explanatory Text 33" xfId="3040" xr:uid="{00000000-0005-0000-0000-00000E0C0000}"/>
    <cellStyle name="Explanatory Text 34" xfId="3041" xr:uid="{00000000-0005-0000-0000-00000F0C0000}"/>
    <cellStyle name="Explanatory Text 35" xfId="3042" xr:uid="{00000000-0005-0000-0000-0000100C0000}"/>
    <cellStyle name="Explanatory Text 36" xfId="3043" xr:uid="{00000000-0005-0000-0000-0000110C0000}"/>
    <cellStyle name="Explanatory Text 37" xfId="3044" xr:uid="{00000000-0005-0000-0000-0000120C0000}"/>
    <cellStyle name="Explanatory Text 38" xfId="3045" xr:uid="{00000000-0005-0000-0000-0000130C0000}"/>
    <cellStyle name="Explanatory Text 39" xfId="3046" xr:uid="{00000000-0005-0000-0000-0000140C0000}"/>
    <cellStyle name="Explanatory Text 4" xfId="3047" xr:uid="{00000000-0005-0000-0000-0000150C0000}"/>
    <cellStyle name="Explanatory Text 40" xfId="3048" xr:uid="{00000000-0005-0000-0000-0000160C0000}"/>
    <cellStyle name="Explanatory Text 41" xfId="3049" xr:uid="{00000000-0005-0000-0000-0000170C0000}"/>
    <cellStyle name="Explanatory Text 42" xfId="3050" xr:uid="{00000000-0005-0000-0000-0000180C0000}"/>
    <cellStyle name="Explanatory Text 43" xfId="3051" xr:uid="{00000000-0005-0000-0000-0000190C0000}"/>
    <cellStyle name="Explanatory Text 5" xfId="3052" xr:uid="{00000000-0005-0000-0000-00001A0C0000}"/>
    <cellStyle name="Explanatory Text 6" xfId="3053" xr:uid="{00000000-0005-0000-0000-00001B0C0000}"/>
    <cellStyle name="Explanatory Text 7" xfId="3054" xr:uid="{00000000-0005-0000-0000-00001C0C0000}"/>
    <cellStyle name="Explanatory Text 8" xfId="3055" xr:uid="{00000000-0005-0000-0000-00001D0C0000}"/>
    <cellStyle name="Explanatory Text 9" xfId="3056" xr:uid="{00000000-0005-0000-0000-00001E0C0000}"/>
    <cellStyle name="Float" xfId="3057" xr:uid="{00000000-0005-0000-0000-00001F0C0000}"/>
    <cellStyle name="Float 2" xfId="3058" xr:uid="{00000000-0005-0000-0000-0000200C0000}"/>
    <cellStyle name="Float 2 2" xfId="3059" xr:uid="{00000000-0005-0000-0000-0000210C0000}"/>
    <cellStyle name="Float 3" xfId="3060" xr:uid="{00000000-0005-0000-0000-0000220C0000}"/>
    <cellStyle name="Float 3 2" xfId="3061" xr:uid="{00000000-0005-0000-0000-0000230C0000}"/>
    <cellStyle name="Float 3 3" xfId="3062" xr:uid="{00000000-0005-0000-0000-0000240C0000}"/>
    <cellStyle name="Float 4" xfId="3063" xr:uid="{00000000-0005-0000-0000-0000250C0000}"/>
    <cellStyle name="Good 10" xfId="3064" xr:uid="{00000000-0005-0000-0000-0000260C0000}"/>
    <cellStyle name="Good 11" xfId="3065" xr:uid="{00000000-0005-0000-0000-0000270C0000}"/>
    <cellStyle name="Good 12" xfId="3066" xr:uid="{00000000-0005-0000-0000-0000280C0000}"/>
    <cellStyle name="Good 13" xfId="3067" xr:uid="{00000000-0005-0000-0000-0000290C0000}"/>
    <cellStyle name="Good 14" xfId="3068" xr:uid="{00000000-0005-0000-0000-00002A0C0000}"/>
    <cellStyle name="Good 15" xfId="3069" xr:uid="{00000000-0005-0000-0000-00002B0C0000}"/>
    <cellStyle name="Good 16" xfId="3070" xr:uid="{00000000-0005-0000-0000-00002C0C0000}"/>
    <cellStyle name="Good 17" xfId="3071" xr:uid="{00000000-0005-0000-0000-00002D0C0000}"/>
    <cellStyle name="Good 18" xfId="3072" xr:uid="{00000000-0005-0000-0000-00002E0C0000}"/>
    <cellStyle name="Good 19" xfId="3073" xr:uid="{00000000-0005-0000-0000-00002F0C0000}"/>
    <cellStyle name="Good 2" xfId="3074" xr:uid="{00000000-0005-0000-0000-0000300C0000}"/>
    <cellStyle name="Good 2 10" xfId="3075" xr:uid="{00000000-0005-0000-0000-0000310C0000}"/>
    <cellStyle name="Good 2 2" xfId="3076" xr:uid="{00000000-0005-0000-0000-0000320C0000}"/>
    <cellStyle name="Good 2 2 2" xfId="3077" xr:uid="{00000000-0005-0000-0000-0000330C0000}"/>
    <cellStyle name="Good 2 2 3" xfId="3078" xr:uid="{00000000-0005-0000-0000-0000340C0000}"/>
    <cellStyle name="Good 2 3" xfId="3079" xr:uid="{00000000-0005-0000-0000-0000350C0000}"/>
    <cellStyle name="Good 2 3 2" xfId="3080" xr:uid="{00000000-0005-0000-0000-0000360C0000}"/>
    <cellStyle name="Good 2 3 3" xfId="3081" xr:uid="{00000000-0005-0000-0000-0000370C0000}"/>
    <cellStyle name="Good 2 4" xfId="3082" xr:uid="{00000000-0005-0000-0000-0000380C0000}"/>
    <cellStyle name="Good 2 5" xfId="3083" xr:uid="{00000000-0005-0000-0000-0000390C0000}"/>
    <cellStyle name="Good 2 6" xfId="3084" xr:uid="{00000000-0005-0000-0000-00003A0C0000}"/>
    <cellStyle name="Good 2 7" xfId="3085" xr:uid="{00000000-0005-0000-0000-00003B0C0000}"/>
    <cellStyle name="Good 2 8" xfId="3086" xr:uid="{00000000-0005-0000-0000-00003C0C0000}"/>
    <cellStyle name="Good 2 9" xfId="3087" xr:uid="{00000000-0005-0000-0000-00003D0C0000}"/>
    <cellStyle name="Good 20" xfId="3088" xr:uid="{00000000-0005-0000-0000-00003E0C0000}"/>
    <cellStyle name="Good 21" xfId="3089" xr:uid="{00000000-0005-0000-0000-00003F0C0000}"/>
    <cellStyle name="Good 22" xfId="3090" xr:uid="{00000000-0005-0000-0000-0000400C0000}"/>
    <cellStyle name="Good 23" xfId="3091" xr:uid="{00000000-0005-0000-0000-0000410C0000}"/>
    <cellStyle name="Good 24" xfId="3092" xr:uid="{00000000-0005-0000-0000-0000420C0000}"/>
    <cellStyle name="Good 25" xfId="3093" xr:uid="{00000000-0005-0000-0000-0000430C0000}"/>
    <cellStyle name="Good 26" xfId="3094" xr:uid="{00000000-0005-0000-0000-0000440C0000}"/>
    <cellStyle name="Good 27" xfId="3095" xr:uid="{00000000-0005-0000-0000-0000450C0000}"/>
    <cellStyle name="Good 28" xfId="3096" xr:uid="{00000000-0005-0000-0000-0000460C0000}"/>
    <cellStyle name="Good 29" xfId="3097" xr:uid="{00000000-0005-0000-0000-0000470C0000}"/>
    <cellStyle name="Good 3" xfId="3098" xr:uid="{00000000-0005-0000-0000-0000480C0000}"/>
    <cellStyle name="Good 3 2" xfId="3099" xr:uid="{00000000-0005-0000-0000-0000490C0000}"/>
    <cellStyle name="Good 3 3" xfId="3100" xr:uid="{00000000-0005-0000-0000-00004A0C0000}"/>
    <cellStyle name="Good 3 4" xfId="3101" xr:uid="{00000000-0005-0000-0000-00004B0C0000}"/>
    <cellStyle name="Good 30" xfId="3102" xr:uid="{00000000-0005-0000-0000-00004C0C0000}"/>
    <cellStyle name="Good 31" xfId="3103" xr:uid="{00000000-0005-0000-0000-00004D0C0000}"/>
    <cellStyle name="Good 32" xfId="3104" xr:uid="{00000000-0005-0000-0000-00004E0C0000}"/>
    <cellStyle name="Good 33" xfId="3105" xr:uid="{00000000-0005-0000-0000-00004F0C0000}"/>
    <cellStyle name="Good 34" xfId="3106" xr:uid="{00000000-0005-0000-0000-0000500C0000}"/>
    <cellStyle name="Good 35" xfId="3107" xr:uid="{00000000-0005-0000-0000-0000510C0000}"/>
    <cellStyle name="Good 36" xfId="3108" xr:uid="{00000000-0005-0000-0000-0000520C0000}"/>
    <cellStyle name="Good 37" xfId="3109" xr:uid="{00000000-0005-0000-0000-0000530C0000}"/>
    <cellStyle name="Good 38" xfId="3110" xr:uid="{00000000-0005-0000-0000-0000540C0000}"/>
    <cellStyle name="Good 39" xfId="3111" xr:uid="{00000000-0005-0000-0000-0000550C0000}"/>
    <cellStyle name="Good 4" xfId="3112" xr:uid="{00000000-0005-0000-0000-0000560C0000}"/>
    <cellStyle name="Good 40" xfId="3113" xr:uid="{00000000-0005-0000-0000-0000570C0000}"/>
    <cellStyle name="Good 41" xfId="3114" xr:uid="{00000000-0005-0000-0000-0000580C0000}"/>
    <cellStyle name="Good 42" xfId="3115" xr:uid="{00000000-0005-0000-0000-0000590C0000}"/>
    <cellStyle name="Good 5" xfId="3116" xr:uid="{00000000-0005-0000-0000-00005A0C0000}"/>
    <cellStyle name="Good 5 2" xfId="3117" xr:uid="{00000000-0005-0000-0000-00005B0C0000}"/>
    <cellStyle name="Good 6" xfId="3118" xr:uid="{00000000-0005-0000-0000-00005C0C0000}"/>
    <cellStyle name="Good 7" xfId="3119" xr:uid="{00000000-0005-0000-0000-00005D0C0000}"/>
    <cellStyle name="Good 8" xfId="3120" xr:uid="{00000000-0005-0000-0000-00005E0C0000}"/>
    <cellStyle name="Good 9" xfId="3121" xr:uid="{00000000-0005-0000-0000-00005F0C0000}"/>
    <cellStyle name="Gut" xfId="3122" xr:uid="{00000000-0005-0000-0000-0000600C0000}"/>
    <cellStyle name="Heading 1 10" xfId="3123" xr:uid="{00000000-0005-0000-0000-0000610C0000}"/>
    <cellStyle name="Heading 1 11" xfId="3124" xr:uid="{00000000-0005-0000-0000-0000620C0000}"/>
    <cellStyle name="Heading 1 12" xfId="3125" xr:uid="{00000000-0005-0000-0000-0000630C0000}"/>
    <cellStyle name="Heading 1 13" xfId="3126" xr:uid="{00000000-0005-0000-0000-0000640C0000}"/>
    <cellStyle name="Heading 1 14" xfId="3127" xr:uid="{00000000-0005-0000-0000-0000650C0000}"/>
    <cellStyle name="Heading 1 15" xfId="3128" xr:uid="{00000000-0005-0000-0000-0000660C0000}"/>
    <cellStyle name="Heading 1 16" xfId="3129" xr:uid="{00000000-0005-0000-0000-0000670C0000}"/>
    <cellStyle name="Heading 1 17" xfId="3130" xr:uid="{00000000-0005-0000-0000-0000680C0000}"/>
    <cellStyle name="Heading 1 18" xfId="3131" xr:uid="{00000000-0005-0000-0000-0000690C0000}"/>
    <cellStyle name="Heading 1 19" xfId="3132" xr:uid="{00000000-0005-0000-0000-00006A0C0000}"/>
    <cellStyle name="Heading 1 2" xfId="3133" xr:uid="{00000000-0005-0000-0000-00006B0C0000}"/>
    <cellStyle name="Heading 1 2 10" xfId="3134" xr:uid="{00000000-0005-0000-0000-00006C0C0000}"/>
    <cellStyle name="Heading 1 2 2" xfId="3135" xr:uid="{00000000-0005-0000-0000-00006D0C0000}"/>
    <cellStyle name="Heading 1 2 3" xfId="3136" xr:uid="{00000000-0005-0000-0000-00006E0C0000}"/>
    <cellStyle name="Heading 1 2 4" xfId="3137" xr:uid="{00000000-0005-0000-0000-00006F0C0000}"/>
    <cellStyle name="Heading 1 2 5" xfId="3138" xr:uid="{00000000-0005-0000-0000-0000700C0000}"/>
    <cellStyle name="Heading 1 2 6" xfId="3139" xr:uid="{00000000-0005-0000-0000-0000710C0000}"/>
    <cellStyle name="Heading 1 2 7" xfId="3140" xr:uid="{00000000-0005-0000-0000-0000720C0000}"/>
    <cellStyle name="Heading 1 2 8" xfId="3141" xr:uid="{00000000-0005-0000-0000-0000730C0000}"/>
    <cellStyle name="Heading 1 2 9" xfId="3142" xr:uid="{00000000-0005-0000-0000-0000740C0000}"/>
    <cellStyle name="Heading 1 20" xfId="3143" xr:uid="{00000000-0005-0000-0000-0000750C0000}"/>
    <cellStyle name="Heading 1 21" xfId="3144" xr:uid="{00000000-0005-0000-0000-0000760C0000}"/>
    <cellStyle name="Heading 1 22" xfId="3145" xr:uid="{00000000-0005-0000-0000-0000770C0000}"/>
    <cellStyle name="Heading 1 23" xfId="3146" xr:uid="{00000000-0005-0000-0000-0000780C0000}"/>
    <cellStyle name="Heading 1 24" xfId="3147" xr:uid="{00000000-0005-0000-0000-0000790C0000}"/>
    <cellStyle name="Heading 1 25" xfId="3148" xr:uid="{00000000-0005-0000-0000-00007A0C0000}"/>
    <cellStyle name="Heading 1 26" xfId="3149" xr:uid="{00000000-0005-0000-0000-00007B0C0000}"/>
    <cellStyle name="Heading 1 27" xfId="3150" xr:uid="{00000000-0005-0000-0000-00007C0C0000}"/>
    <cellStyle name="Heading 1 28" xfId="3151" xr:uid="{00000000-0005-0000-0000-00007D0C0000}"/>
    <cellStyle name="Heading 1 29" xfId="3152" xr:uid="{00000000-0005-0000-0000-00007E0C0000}"/>
    <cellStyle name="Heading 1 3" xfId="3153" xr:uid="{00000000-0005-0000-0000-00007F0C0000}"/>
    <cellStyle name="Heading 1 3 2" xfId="3154" xr:uid="{00000000-0005-0000-0000-0000800C0000}"/>
    <cellStyle name="Heading 1 3 3" xfId="3155" xr:uid="{00000000-0005-0000-0000-0000810C0000}"/>
    <cellStyle name="Heading 1 3 4" xfId="3156" xr:uid="{00000000-0005-0000-0000-0000820C0000}"/>
    <cellStyle name="Heading 1 30" xfId="3157" xr:uid="{00000000-0005-0000-0000-0000830C0000}"/>
    <cellStyle name="Heading 1 31" xfId="3158" xr:uid="{00000000-0005-0000-0000-0000840C0000}"/>
    <cellStyle name="Heading 1 32" xfId="3159" xr:uid="{00000000-0005-0000-0000-0000850C0000}"/>
    <cellStyle name="Heading 1 33" xfId="3160" xr:uid="{00000000-0005-0000-0000-0000860C0000}"/>
    <cellStyle name="Heading 1 34" xfId="3161" xr:uid="{00000000-0005-0000-0000-0000870C0000}"/>
    <cellStyle name="Heading 1 35" xfId="3162" xr:uid="{00000000-0005-0000-0000-0000880C0000}"/>
    <cellStyle name="Heading 1 36" xfId="3163" xr:uid="{00000000-0005-0000-0000-0000890C0000}"/>
    <cellStyle name="Heading 1 37" xfId="3164" xr:uid="{00000000-0005-0000-0000-00008A0C0000}"/>
    <cellStyle name="Heading 1 38" xfId="3165" xr:uid="{00000000-0005-0000-0000-00008B0C0000}"/>
    <cellStyle name="Heading 1 39" xfId="3166" xr:uid="{00000000-0005-0000-0000-00008C0C0000}"/>
    <cellStyle name="Heading 1 4" xfId="3167" xr:uid="{00000000-0005-0000-0000-00008D0C0000}"/>
    <cellStyle name="Heading 1 40" xfId="3168" xr:uid="{00000000-0005-0000-0000-00008E0C0000}"/>
    <cellStyle name="Heading 1 41" xfId="3169" xr:uid="{00000000-0005-0000-0000-00008F0C0000}"/>
    <cellStyle name="Heading 1 5" xfId="3170" xr:uid="{00000000-0005-0000-0000-0000900C0000}"/>
    <cellStyle name="Heading 1 6" xfId="3171" xr:uid="{00000000-0005-0000-0000-0000910C0000}"/>
    <cellStyle name="Heading 1 7" xfId="3172" xr:uid="{00000000-0005-0000-0000-0000920C0000}"/>
    <cellStyle name="Heading 1 8" xfId="3173" xr:uid="{00000000-0005-0000-0000-0000930C0000}"/>
    <cellStyle name="Heading 1 9" xfId="3174" xr:uid="{00000000-0005-0000-0000-0000940C0000}"/>
    <cellStyle name="Heading 2 10" xfId="3175" xr:uid="{00000000-0005-0000-0000-0000950C0000}"/>
    <cellStyle name="Heading 2 11" xfId="3176" xr:uid="{00000000-0005-0000-0000-0000960C0000}"/>
    <cellStyle name="Heading 2 12" xfId="3177" xr:uid="{00000000-0005-0000-0000-0000970C0000}"/>
    <cellStyle name="Heading 2 13" xfId="3178" xr:uid="{00000000-0005-0000-0000-0000980C0000}"/>
    <cellStyle name="Heading 2 14" xfId="3179" xr:uid="{00000000-0005-0000-0000-0000990C0000}"/>
    <cellStyle name="Heading 2 15" xfId="3180" xr:uid="{00000000-0005-0000-0000-00009A0C0000}"/>
    <cellStyle name="Heading 2 16" xfId="3181" xr:uid="{00000000-0005-0000-0000-00009B0C0000}"/>
    <cellStyle name="Heading 2 17" xfId="3182" xr:uid="{00000000-0005-0000-0000-00009C0C0000}"/>
    <cellStyle name="Heading 2 18" xfId="3183" xr:uid="{00000000-0005-0000-0000-00009D0C0000}"/>
    <cellStyle name="Heading 2 19" xfId="3184" xr:uid="{00000000-0005-0000-0000-00009E0C0000}"/>
    <cellStyle name="Heading 2 2" xfId="3185" xr:uid="{00000000-0005-0000-0000-00009F0C0000}"/>
    <cellStyle name="Heading 2 2 10" xfId="3186" xr:uid="{00000000-0005-0000-0000-0000A00C0000}"/>
    <cellStyle name="Heading 2 2 2" xfId="3187" xr:uid="{00000000-0005-0000-0000-0000A10C0000}"/>
    <cellStyle name="Heading 2 2 3" xfId="3188" xr:uid="{00000000-0005-0000-0000-0000A20C0000}"/>
    <cellStyle name="Heading 2 2 4" xfId="3189" xr:uid="{00000000-0005-0000-0000-0000A30C0000}"/>
    <cellStyle name="Heading 2 2 5" xfId="3190" xr:uid="{00000000-0005-0000-0000-0000A40C0000}"/>
    <cellStyle name="Heading 2 2 6" xfId="3191" xr:uid="{00000000-0005-0000-0000-0000A50C0000}"/>
    <cellStyle name="Heading 2 2 7" xfId="3192" xr:uid="{00000000-0005-0000-0000-0000A60C0000}"/>
    <cellStyle name="Heading 2 2 8" xfId="3193" xr:uid="{00000000-0005-0000-0000-0000A70C0000}"/>
    <cellStyle name="Heading 2 2 9" xfId="3194" xr:uid="{00000000-0005-0000-0000-0000A80C0000}"/>
    <cellStyle name="Heading 2 20" xfId="3195" xr:uid="{00000000-0005-0000-0000-0000A90C0000}"/>
    <cellStyle name="Heading 2 21" xfId="3196" xr:uid="{00000000-0005-0000-0000-0000AA0C0000}"/>
    <cellStyle name="Heading 2 22" xfId="3197" xr:uid="{00000000-0005-0000-0000-0000AB0C0000}"/>
    <cellStyle name="Heading 2 23" xfId="3198" xr:uid="{00000000-0005-0000-0000-0000AC0C0000}"/>
    <cellStyle name="Heading 2 24" xfId="3199" xr:uid="{00000000-0005-0000-0000-0000AD0C0000}"/>
    <cellStyle name="Heading 2 25" xfId="3200" xr:uid="{00000000-0005-0000-0000-0000AE0C0000}"/>
    <cellStyle name="Heading 2 26" xfId="3201" xr:uid="{00000000-0005-0000-0000-0000AF0C0000}"/>
    <cellStyle name="Heading 2 27" xfId="3202" xr:uid="{00000000-0005-0000-0000-0000B00C0000}"/>
    <cellStyle name="Heading 2 28" xfId="3203" xr:uid="{00000000-0005-0000-0000-0000B10C0000}"/>
    <cellStyle name="Heading 2 29" xfId="3204" xr:uid="{00000000-0005-0000-0000-0000B20C0000}"/>
    <cellStyle name="Heading 2 3" xfId="3205" xr:uid="{00000000-0005-0000-0000-0000B30C0000}"/>
    <cellStyle name="Heading 2 3 2" xfId="3206" xr:uid="{00000000-0005-0000-0000-0000B40C0000}"/>
    <cellStyle name="Heading 2 3 3" xfId="3207" xr:uid="{00000000-0005-0000-0000-0000B50C0000}"/>
    <cellStyle name="Heading 2 3 4" xfId="3208" xr:uid="{00000000-0005-0000-0000-0000B60C0000}"/>
    <cellStyle name="Heading 2 30" xfId="3209" xr:uid="{00000000-0005-0000-0000-0000B70C0000}"/>
    <cellStyle name="Heading 2 31" xfId="3210" xr:uid="{00000000-0005-0000-0000-0000B80C0000}"/>
    <cellStyle name="Heading 2 32" xfId="3211" xr:uid="{00000000-0005-0000-0000-0000B90C0000}"/>
    <cellStyle name="Heading 2 33" xfId="3212" xr:uid="{00000000-0005-0000-0000-0000BA0C0000}"/>
    <cellStyle name="Heading 2 34" xfId="3213" xr:uid="{00000000-0005-0000-0000-0000BB0C0000}"/>
    <cellStyle name="Heading 2 35" xfId="3214" xr:uid="{00000000-0005-0000-0000-0000BC0C0000}"/>
    <cellStyle name="Heading 2 36" xfId="3215" xr:uid="{00000000-0005-0000-0000-0000BD0C0000}"/>
    <cellStyle name="Heading 2 37" xfId="3216" xr:uid="{00000000-0005-0000-0000-0000BE0C0000}"/>
    <cellStyle name="Heading 2 38" xfId="3217" xr:uid="{00000000-0005-0000-0000-0000BF0C0000}"/>
    <cellStyle name="Heading 2 39" xfId="3218" xr:uid="{00000000-0005-0000-0000-0000C00C0000}"/>
    <cellStyle name="Heading 2 4" xfId="3219" xr:uid="{00000000-0005-0000-0000-0000C10C0000}"/>
    <cellStyle name="Heading 2 40" xfId="3220" xr:uid="{00000000-0005-0000-0000-0000C20C0000}"/>
    <cellStyle name="Heading 2 41" xfId="3221" xr:uid="{00000000-0005-0000-0000-0000C30C0000}"/>
    <cellStyle name="Heading 2 5" xfId="3222" xr:uid="{00000000-0005-0000-0000-0000C40C0000}"/>
    <cellStyle name="Heading 2 6" xfId="3223" xr:uid="{00000000-0005-0000-0000-0000C50C0000}"/>
    <cellStyle name="Heading 2 7" xfId="3224" xr:uid="{00000000-0005-0000-0000-0000C60C0000}"/>
    <cellStyle name="Heading 2 8" xfId="3225" xr:uid="{00000000-0005-0000-0000-0000C70C0000}"/>
    <cellStyle name="Heading 2 9" xfId="3226" xr:uid="{00000000-0005-0000-0000-0000C80C0000}"/>
    <cellStyle name="Heading 3 10" xfId="3227" xr:uid="{00000000-0005-0000-0000-0000C90C0000}"/>
    <cellStyle name="Heading 3 11" xfId="3228" xr:uid="{00000000-0005-0000-0000-0000CA0C0000}"/>
    <cellStyle name="Heading 3 12" xfId="3229" xr:uid="{00000000-0005-0000-0000-0000CB0C0000}"/>
    <cellStyle name="Heading 3 13" xfId="3230" xr:uid="{00000000-0005-0000-0000-0000CC0C0000}"/>
    <cellStyle name="Heading 3 14" xfId="3231" xr:uid="{00000000-0005-0000-0000-0000CD0C0000}"/>
    <cellStyle name="Heading 3 15" xfId="3232" xr:uid="{00000000-0005-0000-0000-0000CE0C0000}"/>
    <cellStyle name="Heading 3 16" xfId="3233" xr:uid="{00000000-0005-0000-0000-0000CF0C0000}"/>
    <cellStyle name="Heading 3 17" xfId="3234" xr:uid="{00000000-0005-0000-0000-0000D00C0000}"/>
    <cellStyle name="Heading 3 18" xfId="3235" xr:uid="{00000000-0005-0000-0000-0000D10C0000}"/>
    <cellStyle name="Heading 3 19" xfId="3236" xr:uid="{00000000-0005-0000-0000-0000D20C0000}"/>
    <cellStyle name="Heading 3 2" xfId="3237" xr:uid="{00000000-0005-0000-0000-0000D30C0000}"/>
    <cellStyle name="Heading 3 2 10" xfId="3238" xr:uid="{00000000-0005-0000-0000-0000D40C0000}"/>
    <cellStyle name="Heading 3 2 2" xfId="3239" xr:uid="{00000000-0005-0000-0000-0000D50C0000}"/>
    <cellStyle name="Heading 3 2 3" xfId="3240" xr:uid="{00000000-0005-0000-0000-0000D60C0000}"/>
    <cellStyle name="Heading 3 2 4" xfId="3241" xr:uid="{00000000-0005-0000-0000-0000D70C0000}"/>
    <cellStyle name="Heading 3 2 5" xfId="3242" xr:uid="{00000000-0005-0000-0000-0000D80C0000}"/>
    <cellStyle name="Heading 3 2 6" xfId="3243" xr:uid="{00000000-0005-0000-0000-0000D90C0000}"/>
    <cellStyle name="Heading 3 2 7" xfId="3244" xr:uid="{00000000-0005-0000-0000-0000DA0C0000}"/>
    <cellStyle name="Heading 3 2 8" xfId="3245" xr:uid="{00000000-0005-0000-0000-0000DB0C0000}"/>
    <cellStyle name="Heading 3 2 9" xfId="3246" xr:uid="{00000000-0005-0000-0000-0000DC0C0000}"/>
    <cellStyle name="Heading 3 20" xfId="3247" xr:uid="{00000000-0005-0000-0000-0000DD0C0000}"/>
    <cellStyle name="Heading 3 21" xfId="3248" xr:uid="{00000000-0005-0000-0000-0000DE0C0000}"/>
    <cellStyle name="Heading 3 22" xfId="3249" xr:uid="{00000000-0005-0000-0000-0000DF0C0000}"/>
    <cellStyle name="Heading 3 23" xfId="3250" xr:uid="{00000000-0005-0000-0000-0000E00C0000}"/>
    <cellStyle name="Heading 3 24" xfId="3251" xr:uid="{00000000-0005-0000-0000-0000E10C0000}"/>
    <cellStyle name="Heading 3 25" xfId="3252" xr:uid="{00000000-0005-0000-0000-0000E20C0000}"/>
    <cellStyle name="Heading 3 26" xfId="3253" xr:uid="{00000000-0005-0000-0000-0000E30C0000}"/>
    <cellStyle name="Heading 3 27" xfId="3254" xr:uid="{00000000-0005-0000-0000-0000E40C0000}"/>
    <cellStyle name="Heading 3 28" xfId="3255" xr:uid="{00000000-0005-0000-0000-0000E50C0000}"/>
    <cellStyle name="Heading 3 29" xfId="3256" xr:uid="{00000000-0005-0000-0000-0000E60C0000}"/>
    <cellStyle name="Heading 3 3" xfId="3257" xr:uid="{00000000-0005-0000-0000-0000E70C0000}"/>
    <cellStyle name="Heading 3 3 2" xfId="3258" xr:uid="{00000000-0005-0000-0000-0000E80C0000}"/>
    <cellStyle name="Heading 3 3 3" xfId="3259" xr:uid="{00000000-0005-0000-0000-0000E90C0000}"/>
    <cellStyle name="Heading 3 3 4" xfId="3260" xr:uid="{00000000-0005-0000-0000-0000EA0C0000}"/>
    <cellStyle name="Heading 3 30" xfId="3261" xr:uid="{00000000-0005-0000-0000-0000EB0C0000}"/>
    <cellStyle name="Heading 3 31" xfId="3262" xr:uid="{00000000-0005-0000-0000-0000EC0C0000}"/>
    <cellStyle name="Heading 3 32" xfId="3263" xr:uid="{00000000-0005-0000-0000-0000ED0C0000}"/>
    <cellStyle name="Heading 3 33" xfId="3264" xr:uid="{00000000-0005-0000-0000-0000EE0C0000}"/>
    <cellStyle name="Heading 3 34" xfId="3265" xr:uid="{00000000-0005-0000-0000-0000EF0C0000}"/>
    <cellStyle name="Heading 3 35" xfId="3266" xr:uid="{00000000-0005-0000-0000-0000F00C0000}"/>
    <cellStyle name="Heading 3 36" xfId="3267" xr:uid="{00000000-0005-0000-0000-0000F10C0000}"/>
    <cellStyle name="Heading 3 37" xfId="3268" xr:uid="{00000000-0005-0000-0000-0000F20C0000}"/>
    <cellStyle name="Heading 3 38" xfId="3269" xr:uid="{00000000-0005-0000-0000-0000F30C0000}"/>
    <cellStyle name="Heading 3 39" xfId="3270" xr:uid="{00000000-0005-0000-0000-0000F40C0000}"/>
    <cellStyle name="Heading 3 4" xfId="3271" xr:uid="{00000000-0005-0000-0000-0000F50C0000}"/>
    <cellStyle name="Heading 3 40" xfId="3272" xr:uid="{00000000-0005-0000-0000-0000F60C0000}"/>
    <cellStyle name="Heading 3 41" xfId="3273" xr:uid="{00000000-0005-0000-0000-0000F70C0000}"/>
    <cellStyle name="Heading 3 5" xfId="3274" xr:uid="{00000000-0005-0000-0000-0000F80C0000}"/>
    <cellStyle name="Heading 3 6" xfId="3275" xr:uid="{00000000-0005-0000-0000-0000F90C0000}"/>
    <cellStyle name="Heading 3 7" xfId="3276" xr:uid="{00000000-0005-0000-0000-0000FA0C0000}"/>
    <cellStyle name="Heading 3 8" xfId="3277" xr:uid="{00000000-0005-0000-0000-0000FB0C0000}"/>
    <cellStyle name="Heading 3 9" xfId="3278" xr:uid="{00000000-0005-0000-0000-0000FC0C0000}"/>
    <cellStyle name="Heading 4 10" xfId="3279" xr:uid="{00000000-0005-0000-0000-0000FD0C0000}"/>
    <cellStyle name="Heading 4 11" xfId="3280" xr:uid="{00000000-0005-0000-0000-0000FE0C0000}"/>
    <cellStyle name="Heading 4 12" xfId="3281" xr:uid="{00000000-0005-0000-0000-0000FF0C0000}"/>
    <cellStyle name="Heading 4 13" xfId="3282" xr:uid="{00000000-0005-0000-0000-0000000D0000}"/>
    <cellStyle name="Heading 4 14" xfId="3283" xr:uid="{00000000-0005-0000-0000-0000010D0000}"/>
    <cellStyle name="Heading 4 15" xfId="3284" xr:uid="{00000000-0005-0000-0000-0000020D0000}"/>
    <cellStyle name="Heading 4 16" xfId="3285" xr:uid="{00000000-0005-0000-0000-0000030D0000}"/>
    <cellStyle name="Heading 4 17" xfId="3286" xr:uid="{00000000-0005-0000-0000-0000040D0000}"/>
    <cellStyle name="Heading 4 18" xfId="3287" xr:uid="{00000000-0005-0000-0000-0000050D0000}"/>
    <cellStyle name="Heading 4 19" xfId="3288" xr:uid="{00000000-0005-0000-0000-0000060D0000}"/>
    <cellStyle name="Heading 4 2" xfId="3289" xr:uid="{00000000-0005-0000-0000-0000070D0000}"/>
    <cellStyle name="Heading 4 2 10" xfId="3290" xr:uid="{00000000-0005-0000-0000-0000080D0000}"/>
    <cellStyle name="Heading 4 2 2" xfId="3291" xr:uid="{00000000-0005-0000-0000-0000090D0000}"/>
    <cellStyle name="Heading 4 2 3" xfId="3292" xr:uid="{00000000-0005-0000-0000-00000A0D0000}"/>
    <cellStyle name="Heading 4 2 4" xfId="3293" xr:uid="{00000000-0005-0000-0000-00000B0D0000}"/>
    <cellStyle name="Heading 4 2 5" xfId="3294" xr:uid="{00000000-0005-0000-0000-00000C0D0000}"/>
    <cellStyle name="Heading 4 2 6" xfId="3295" xr:uid="{00000000-0005-0000-0000-00000D0D0000}"/>
    <cellStyle name="Heading 4 2 7" xfId="3296" xr:uid="{00000000-0005-0000-0000-00000E0D0000}"/>
    <cellStyle name="Heading 4 2 8" xfId="3297" xr:uid="{00000000-0005-0000-0000-00000F0D0000}"/>
    <cellStyle name="Heading 4 2 9" xfId="3298" xr:uid="{00000000-0005-0000-0000-0000100D0000}"/>
    <cellStyle name="Heading 4 20" xfId="3299" xr:uid="{00000000-0005-0000-0000-0000110D0000}"/>
    <cellStyle name="Heading 4 21" xfId="3300" xr:uid="{00000000-0005-0000-0000-0000120D0000}"/>
    <cellStyle name="Heading 4 22" xfId="3301" xr:uid="{00000000-0005-0000-0000-0000130D0000}"/>
    <cellStyle name="Heading 4 23" xfId="3302" xr:uid="{00000000-0005-0000-0000-0000140D0000}"/>
    <cellStyle name="Heading 4 24" xfId="3303" xr:uid="{00000000-0005-0000-0000-0000150D0000}"/>
    <cellStyle name="Heading 4 25" xfId="3304" xr:uid="{00000000-0005-0000-0000-0000160D0000}"/>
    <cellStyle name="Heading 4 26" xfId="3305" xr:uid="{00000000-0005-0000-0000-0000170D0000}"/>
    <cellStyle name="Heading 4 27" xfId="3306" xr:uid="{00000000-0005-0000-0000-0000180D0000}"/>
    <cellStyle name="Heading 4 28" xfId="3307" xr:uid="{00000000-0005-0000-0000-0000190D0000}"/>
    <cellStyle name="Heading 4 29" xfId="3308" xr:uid="{00000000-0005-0000-0000-00001A0D0000}"/>
    <cellStyle name="Heading 4 3" xfId="3309" xr:uid="{00000000-0005-0000-0000-00001B0D0000}"/>
    <cellStyle name="Heading 4 3 2" xfId="3310" xr:uid="{00000000-0005-0000-0000-00001C0D0000}"/>
    <cellStyle name="Heading 4 3 3" xfId="3311" xr:uid="{00000000-0005-0000-0000-00001D0D0000}"/>
    <cellStyle name="Heading 4 3 4" xfId="3312" xr:uid="{00000000-0005-0000-0000-00001E0D0000}"/>
    <cellStyle name="Heading 4 30" xfId="3313" xr:uid="{00000000-0005-0000-0000-00001F0D0000}"/>
    <cellStyle name="Heading 4 31" xfId="3314" xr:uid="{00000000-0005-0000-0000-0000200D0000}"/>
    <cellStyle name="Heading 4 32" xfId="3315" xr:uid="{00000000-0005-0000-0000-0000210D0000}"/>
    <cellStyle name="Heading 4 33" xfId="3316" xr:uid="{00000000-0005-0000-0000-0000220D0000}"/>
    <cellStyle name="Heading 4 34" xfId="3317" xr:uid="{00000000-0005-0000-0000-0000230D0000}"/>
    <cellStyle name="Heading 4 35" xfId="3318" xr:uid="{00000000-0005-0000-0000-0000240D0000}"/>
    <cellStyle name="Heading 4 36" xfId="3319" xr:uid="{00000000-0005-0000-0000-0000250D0000}"/>
    <cellStyle name="Heading 4 37" xfId="3320" xr:uid="{00000000-0005-0000-0000-0000260D0000}"/>
    <cellStyle name="Heading 4 38" xfId="3321" xr:uid="{00000000-0005-0000-0000-0000270D0000}"/>
    <cellStyle name="Heading 4 39" xfId="3322" xr:uid="{00000000-0005-0000-0000-0000280D0000}"/>
    <cellStyle name="Heading 4 4" xfId="3323" xr:uid="{00000000-0005-0000-0000-0000290D0000}"/>
    <cellStyle name="Heading 4 40" xfId="3324" xr:uid="{00000000-0005-0000-0000-00002A0D0000}"/>
    <cellStyle name="Heading 4 41" xfId="3325" xr:uid="{00000000-0005-0000-0000-00002B0D0000}"/>
    <cellStyle name="Heading 4 5" xfId="3326" xr:uid="{00000000-0005-0000-0000-00002C0D0000}"/>
    <cellStyle name="Heading 4 6" xfId="3327" xr:uid="{00000000-0005-0000-0000-00002D0D0000}"/>
    <cellStyle name="Heading 4 7" xfId="3328" xr:uid="{00000000-0005-0000-0000-00002E0D0000}"/>
    <cellStyle name="Heading 4 8" xfId="3329" xr:uid="{00000000-0005-0000-0000-00002F0D0000}"/>
    <cellStyle name="Heading 4 9" xfId="3330" xr:uid="{00000000-0005-0000-0000-0000300D0000}"/>
    <cellStyle name="Headline" xfId="3331" xr:uid="{00000000-0005-0000-0000-0000310D0000}"/>
    <cellStyle name="Hyperlink 2" xfId="3332" xr:uid="{00000000-0005-0000-0000-0000320D0000}"/>
    <cellStyle name="Hyperlink 2 2" xfId="3333" xr:uid="{00000000-0005-0000-0000-0000330D0000}"/>
    <cellStyle name="Input 10 2" xfId="3334" xr:uid="{00000000-0005-0000-0000-0000340D0000}"/>
    <cellStyle name="Input 11 2" xfId="3335" xr:uid="{00000000-0005-0000-0000-0000350D0000}"/>
    <cellStyle name="Input 12 2" xfId="3336" xr:uid="{00000000-0005-0000-0000-0000360D0000}"/>
    <cellStyle name="Input 13 2" xfId="3337" xr:uid="{00000000-0005-0000-0000-0000370D0000}"/>
    <cellStyle name="Input 14 2" xfId="3338" xr:uid="{00000000-0005-0000-0000-0000380D0000}"/>
    <cellStyle name="Input 15 2" xfId="3339" xr:uid="{00000000-0005-0000-0000-0000390D0000}"/>
    <cellStyle name="Input 16 2" xfId="3340" xr:uid="{00000000-0005-0000-0000-00003A0D0000}"/>
    <cellStyle name="Input 17 2" xfId="3341" xr:uid="{00000000-0005-0000-0000-00003B0D0000}"/>
    <cellStyle name="Input 18 2" xfId="3342" xr:uid="{00000000-0005-0000-0000-00003C0D0000}"/>
    <cellStyle name="Input 19 2" xfId="3343" xr:uid="{00000000-0005-0000-0000-00003D0D0000}"/>
    <cellStyle name="Input 2" xfId="3344" xr:uid="{00000000-0005-0000-0000-00003E0D0000}"/>
    <cellStyle name="Input 2 10" xfId="3345" xr:uid="{00000000-0005-0000-0000-00003F0D0000}"/>
    <cellStyle name="Input 2 2" xfId="3346" xr:uid="{00000000-0005-0000-0000-0000400D0000}"/>
    <cellStyle name="Input 2 2 2" xfId="3347" xr:uid="{00000000-0005-0000-0000-0000410D0000}"/>
    <cellStyle name="Input 2 2 3" xfId="3348" xr:uid="{00000000-0005-0000-0000-0000420D0000}"/>
    <cellStyle name="Input 2 3" xfId="3349" xr:uid="{00000000-0005-0000-0000-0000430D0000}"/>
    <cellStyle name="Input 2 3 2" xfId="3350" xr:uid="{00000000-0005-0000-0000-0000440D0000}"/>
    <cellStyle name="Input 2 3 3" xfId="3351" xr:uid="{00000000-0005-0000-0000-0000450D0000}"/>
    <cellStyle name="Input 2 4" xfId="3352" xr:uid="{00000000-0005-0000-0000-0000460D0000}"/>
    <cellStyle name="Input 2 5" xfId="3353" xr:uid="{00000000-0005-0000-0000-0000470D0000}"/>
    <cellStyle name="Input 2 6" xfId="3354" xr:uid="{00000000-0005-0000-0000-0000480D0000}"/>
    <cellStyle name="Input 2 7" xfId="3355" xr:uid="{00000000-0005-0000-0000-0000490D0000}"/>
    <cellStyle name="Input 2 8" xfId="3356" xr:uid="{00000000-0005-0000-0000-00004A0D0000}"/>
    <cellStyle name="Input 2 9" xfId="3357" xr:uid="{00000000-0005-0000-0000-00004B0D0000}"/>
    <cellStyle name="Input 2_PrimaryEnergyPrices_TIMES" xfId="3358" xr:uid="{00000000-0005-0000-0000-00004C0D0000}"/>
    <cellStyle name="Input 20 2" xfId="3359" xr:uid="{00000000-0005-0000-0000-00004D0D0000}"/>
    <cellStyle name="Input 21 2" xfId="3360" xr:uid="{00000000-0005-0000-0000-00004E0D0000}"/>
    <cellStyle name="Input 22 2" xfId="3361" xr:uid="{00000000-0005-0000-0000-00004F0D0000}"/>
    <cellStyle name="Input 23 2" xfId="3362" xr:uid="{00000000-0005-0000-0000-0000500D0000}"/>
    <cellStyle name="Input 24 2" xfId="3363" xr:uid="{00000000-0005-0000-0000-0000510D0000}"/>
    <cellStyle name="Input 25 2" xfId="3364" xr:uid="{00000000-0005-0000-0000-0000520D0000}"/>
    <cellStyle name="Input 26 2" xfId="3365" xr:uid="{00000000-0005-0000-0000-0000530D0000}"/>
    <cellStyle name="Input 27 2" xfId="3366" xr:uid="{00000000-0005-0000-0000-0000540D0000}"/>
    <cellStyle name="Input 28 2" xfId="3367" xr:uid="{00000000-0005-0000-0000-0000550D0000}"/>
    <cellStyle name="Input 29 2" xfId="3368" xr:uid="{00000000-0005-0000-0000-0000560D0000}"/>
    <cellStyle name="Input 3" xfId="3369" xr:uid="{00000000-0005-0000-0000-0000570D0000}"/>
    <cellStyle name="Input 3 2" xfId="3370" xr:uid="{00000000-0005-0000-0000-0000580D0000}"/>
    <cellStyle name="Input 3 3" xfId="3371" xr:uid="{00000000-0005-0000-0000-0000590D0000}"/>
    <cellStyle name="Input 3 3 2" xfId="3372" xr:uid="{00000000-0005-0000-0000-00005A0D0000}"/>
    <cellStyle name="Input 3 4" xfId="3373" xr:uid="{00000000-0005-0000-0000-00005B0D0000}"/>
    <cellStyle name="Input 3 5" xfId="3374" xr:uid="{00000000-0005-0000-0000-00005C0D0000}"/>
    <cellStyle name="Input 30 2" xfId="3375" xr:uid="{00000000-0005-0000-0000-00005D0D0000}"/>
    <cellStyle name="Input 31 2" xfId="3376" xr:uid="{00000000-0005-0000-0000-00005E0D0000}"/>
    <cellStyle name="Input 32 2" xfId="3377" xr:uid="{00000000-0005-0000-0000-00005F0D0000}"/>
    <cellStyle name="Input 33 2" xfId="3378" xr:uid="{00000000-0005-0000-0000-0000600D0000}"/>
    <cellStyle name="Input 34" xfId="3379" xr:uid="{00000000-0005-0000-0000-0000610D0000}"/>
    <cellStyle name="Input 34 2" xfId="3380" xr:uid="{00000000-0005-0000-0000-0000620D0000}"/>
    <cellStyle name="Input 34_ELC_final" xfId="3381" xr:uid="{00000000-0005-0000-0000-0000630D0000}"/>
    <cellStyle name="Input 35" xfId="3382" xr:uid="{00000000-0005-0000-0000-0000640D0000}"/>
    <cellStyle name="Input 36" xfId="3383" xr:uid="{00000000-0005-0000-0000-0000650D0000}"/>
    <cellStyle name="Input 37" xfId="3384" xr:uid="{00000000-0005-0000-0000-0000660D0000}"/>
    <cellStyle name="Input 38" xfId="3385" xr:uid="{00000000-0005-0000-0000-0000670D0000}"/>
    <cellStyle name="Input 39" xfId="3386" xr:uid="{00000000-0005-0000-0000-0000680D0000}"/>
    <cellStyle name="Input 4" xfId="3387" xr:uid="{00000000-0005-0000-0000-0000690D0000}"/>
    <cellStyle name="Input 4 2" xfId="3388" xr:uid="{00000000-0005-0000-0000-00006A0D0000}"/>
    <cellStyle name="Input 40" xfId="3389" xr:uid="{00000000-0005-0000-0000-00006B0D0000}"/>
    <cellStyle name="Input 5" xfId="3390" xr:uid="{00000000-0005-0000-0000-00006C0D0000}"/>
    <cellStyle name="Input 5 2" xfId="3391" xr:uid="{00000000-0005-0000-0000-00006D0D0000}"/>
    <cellStyle name="Input 6 2" xfId="3392" xr:uid="{00000000-0005-0000-0000-00006E0D0000}"/>
    <cellStyle name="Input 7 2" xfId="3393" xr:uid="{00000000-0005-0000-0000-00006F0D0000}"/>
    <cellStyle name="Input 8 2" xfId="3394" xr:uid="{00000000-0005-0000-0000-0000700D0000}"/>
    <cellStyle name="Input 9 2" xfId="3395" xr:uid="{00000000-0005-0000-0000-0000710D0000}"/>
    <cellStyle name="InputCells" xfId="3396" xr:uid="{00000000-0005-0000-0000-0000720D0000}"/>
    <cellStyle name="InputCells12" xfId="3397" xr:uid="{00000000-0005-0000-0000-0000730D0000}"/>
    <cellStyle name="IntCells" xfId="3398" xr:uid="{00000000-0005-0000-0000-0000740D0000}"/>
    <cellStyle name="ligne_titre_0" xfId="3399" xr:uid="{00000000-0005-0000-0000-0000750D0000}"/>
    <cellStyle name="Linked Cell 10" xfId="3400" xr:uid="{00000000-0005-0000-0000-0000760D0000}"/>
    <cellStyle name="Linked Cell 11" xfId="3401" xr:uid="{00000000-0005-0000-0000-0000770D0000}"/>
    <cellStyle name="Linked Cell 12" xfId="3402" xr:uid="{00000000-0005-0000-0000-0000780D0000}"/>
    <cellStyle name="Linked Cell 13" xfId="3403" xr:uid="{00000000-0005-0000-0000-0000790D0000}"/>
    <cellStyle name="Linked Cell 14" xfId="3404" xr:uid="{00000000-0005-0000-0000-00007A0D0000}"/>
    <cellStyle name="Linked Cell 15" xfId="3405" xr:uid="{00000000-0005-0000-0000-00007B0D0000}"/>
    <cellStyle name="Linked Cell 16" xfId="3406" xr:uid="{00000000-0005-0000-0000-00007C0D0000}"/>
    <cellStyle name="Linked Cell 17" xfId="3407" xr:uid="{00000000-0005-0000-0000-00007D0D0000}"/>
    <cellStyle name="Linked Cell 18" xfId="3408" xr:uid="{00000000-0005-0000-0000-00007E0D0000}"/>
    <cellStyle name="Linked Cell 19" xfId="3409" xr:uid="{00000000-0005-0000-0000-00007F0D0000}"/>
    <cellStyle name="Linked Cell 2" xfId="3410" xr:uid="{00000000-0005-0000-0000-0000800D0000}"/>
    <cellStyle name="Linked Cell 2 10" xfId="3411" xr:uid="{00000000-0005-0000-0000-0000810D0000}"/>
    <cellStyle name="Linked Cell 2 2" xfId="3412" xr:uid="{00000000-0005-0000-0000-0000820D0000}"/>
    <cellStyle name="Linked Cell 2 3" xfId="3413" xr:uid="{00000000-0005-0000-0000-0000830D0000}"/>
    <cellStyle name="Linked Cell 2 4" xfId="3414" xr:uid="{00000000-0005-0000-0000-0000840D0000}"/>
    <cellStyle name="Linked Cell 2 5" xfId="3415" xr:uid="{00000000-0005-0000-0000-0000850D0000}"/>
    <cellStyle name="Linked Cell 2 6" xfId="3416" xr:uid="{00000000-0005-0000-0000-0000860D0000}"/>
    <cellStyle name="Linked Cell 2 7" xfId="3417" xr:uid="{00000000-0005-0000-0000-0000870D0000}"/>
    <cellStyle name="Linked Cell 2 8" xfId="3418" xr:uid="{00000000-0005-0000-0000-0000880D0000}"/>
    <cellStyle name="Linked Cell 2 9" xfId="3419" xr:uid="{00000000-0005-0000-0000-0000890D0000}"/>
    <cellStyle name="Linked Cell 20" xfId="3420" xr:uid="{00000000-0005-0000-0000-00008A0D0000}"/>
    <cellStyle name="Linked Cell 21" xfId="3421" xr:uid="{00000000-0005-0000-0000-00008B0D0000}"/>
    <cellStyle name="Linked Cell 22" xfId="3422" xr:uid="{00000000-0005-0000-0000-00008C0D0000}"/>
    <cellStyle name="Linked Cell 23" xfId="3423" xr:uid="{00000000-0005-0000-0000-00008D0D0000}"/>
    <cellStyle name="Linked Cell 24" xfId="3424" xr:uid="{00000000-0005-0000-0000-00008E0D0000}"/>
    <cellStyle name="Linked Cell 25" xfId="3425" xr:uid="{00000000-0005-0000-0000-00008F0D0000}"/>
    <cellStyle name="Linked Cell 26" xfId="3426" xr:uid="{00000000-0005-0000-0000-0000900D0000}"/>
    <cellStyle name="Linked Cell 27" xfId="3427" xr:uid="{00000000-0005-0000-0000-0000910D0000}"/>
    <cellStyle name="Linked Cell 28" xfId="3428" xr:uid="{00000000-0005-0000-0000-0000920D0000}"/>
    <cellStyle name="Linked Cell 29" xfId="3429" xr:uid="{00000000-0005-0000-0000-0000930D0000}"/>
    <cellStyle name="Linked Cell 3" xfId="3430" xr:uid="{00000000-0005-0000-0000-0000940D0000}"/>
    <cellStyle name="Linked Cell 3 2" xfId="3431" xr:uid="{00000000-0005-0000-0000-0000950D0000}"/>
    <cellStyle name="Linked Cell 3 3" xfId="3432" xr:uid="{00000000-0005-0000-0000-0000960D0000}"/>
    <cellStyle name="Linked Cell 3 4" xfId="3433" xr:uid="{00000000-0005-0000-0000-0000970D0000}"/>
    <cellStyle name="Linked Cell 30" xfId="3434" xr:uid="{00000000-0005-0000-0000-0000980D0000}"/>
    <cellStyle name="Linked Cell 31" xfId="3435" xr:uid="{00000000-0005-0000-0000-0000990D0000}"/>
    <cellStyle name="Linked Cell 32" xfId="3436" xr:uid="{00000000-0005-0000-0000-00009A0D0000}"/>
    <cellStyle name="Linked Cell 33" xfId="3437" xr:uid="{00000000-0005-0000-0000-00009B0D0000}"/>
    <cellStyle name="Linked Cell 34" xfId="3438" xr:uid="{00000000-0005-0000-0000-00009C0D0000}"/>
    <cellStyle name="Linked Cell 35" xfId="3439" xr:uid="{00000000-0005-0000-0000-00009D0D0000}"/>
    <cellStyle name="Linked Cell 36" xfId="3440" xr:uid="{00000000-0005-0000-0000-00009E0D0000}"/>
    <cellStyle name="Linked Cell 37" xfId="3441" xr:uid="{00000000-0005-0000-0000-00009F0D0000}"/>
    <cellStyle name="Linked Cell 38" xfId="3442" xr:uid="{00000000-0005-0000-0000-0000A00D0000}"/>
    <cellStyle name="Linked Cell 39" xfId="3443" xr:uid="{00000000-0005-0000-0000-0000A10D0000}"/>
    <cellStyle name="Linked Cell 4" xfId="3444" xr:uid="{00000000-0005-0000-0000-0000A20D0000}"/>
    <cellStyle name="Linked Cell 40" xfId="3445" xr:uid="{00000000-0005-0000-0000-0000A30D0000}"/>
    <cellStyle name="Linked Cell 41" xfId="3446" xr:uid="{00000000-0005-0000-0000-0000A40D0000}"/>
    <cellStyle name="Linked Cell 5" xfId="3447" xr:uid="{00000000-0005-0000-0000-0000A50D0000}"/>
    <cellStyle name="Linked Cell 6" xfId="3448" xr:uid="{00000000-0005-0000-0000-0000A60D0000}"/>
    <cellStyle name="Linked Cell 7" xfId="3449" xr:uid="{00000000-0005-0000-0000-0000A70D0000}"/>
    <cellStyle name="Linked Cell 8" xfId="3450" xr:uid="{00000000-0005-0000-0000-0000A80D0000}"/>
    <cellStyle name="Linked Cell 9" xfId="3451" xr:uid="{00000000-0005-0000-0000-0000A90D0000}"/>
    <cellStyle name="Migliaia_Oil&amp;Gas IFE ARC POLITO" xfId="3452" xr:uid="{00000000-0005-0000-0000-0000AA0D0000}"/>
    <cellStyle name="Neutral 10" xfId="3453" xr:uid="{00000000-0005-0000-0000-0000AB0D0000}"/>
    <cellStyle name="Neutral 11" xfId="3454" xr:uid="{00000000-0005-0000-0000-0000AC0D0000}"/>
    <cellStyle name="Neutral 12" xfId="3455" xr:uid="{00000000-0005-0000-0000-0000AD0D0000}"/>
    <cellStyle name="Neutral 13" xfId="3456" xr:uid="{00000000-0005-0000-0000-0000AE0D0000}"/>
    <cellStyle name="Neutral 14" xfId="3457" xr:uid="{00000000-0005-0000-0000-0000AF0D0000}"/>
    <cellStyle name="Neutral 15" xfId="3458" xr:uid="{00000000-0005-0000-0000-0000B00D0000}"/>
    <cellStyle name="Neutral 16" xfId="3459" xr:uid="{00000000-0005-0000-0000-0000B10D0000}"/>
    <cellStyle name="Neutral 17" xfId="3460" xr:uid="{00000000-0005-0000-0000-0000B20D0000}"/>
    <cellStyle name="Neutral 18" xfId="3461" xr:uid="{00000000-0005-0000-0000-0000B30D0000}"/>
    <cellStyle name="Neutral 19" xfId="3462" xr:uid="{00000000-0005-0000-0000-0000B40D0000}"/>
    <cellStyle name="Neutral 2" xfId="3463" xr:uid="{00000000-0005-0000-0000-0000B50D0000}"/>
    <cellStyle name="Neutral 2 10" xfId="3464" xr:uid="{00000000-0005-0000-0000-0000B60D0000}"/>
    <cellStyle name="Neutral 2 11" xfId="3465" xr:uid="{00000000-0005-0000-0000-0000B70D0000}"/>
    <cellStyle name="Neutral 2 2" xfId="3466" xr:uid="{00000000-0005-0000-0000-0000B80D0000}"/>
    <cellStyle name="Neutral 2 2 2" xfId="3467" xr:uid="{00000000-0005-0000-0000-0000B90D0000}"/>
    <cellStyle name="Neutral 2 3" xfId="3468" xr:uid="{00000000-0005-0000-0000-0000BA0D0000}"/>
    <cellStyle name="Neutral 2 4" xfId="3469" xr:uid="{00000000-0005-0000-0000-0000BB0D0000}"/>
    <cellStyle name="Neutral 2 5" xfId="3470" xr:uid="{00000000-0005-0000-0000-0000BC0D0000}"/>
    <cellStyle name="Neutral 2 6" xfId="3471" xr:uid="{00000000-0005-0000-0000-0000BD0D0000}"/>
    <cellStyle name="Neutral 2 7" xfId="3472" xr:uid="{00000000-0005-0000-0000-0000BE0D0000}"/>
    <cellStyle name="Neutral 2 8" xfId="3473" xr:uid="{00000000-0005-0000-0000-0000BF0D0000}"/>
    <cellStyle name="Neutral 2 9" xfId="3474" xr:uid="{00000000-0005-0000-0000-0000C00D0000}"/>
    <cellStyle name="Neutral 20" xfId="3475" xr:uid="{00000000-0005-0000-0000-0000C10D0000}"/>
    <cellStyle name="Neutral 21" xfId="3476" xr:uid="{00000000-0005-0000-0000-0000C20D0000}"/>
    <cellStyle name="Neutral 22" xfId="3477" xr:uid="{00000000-0005-0000-0000-0000C30D0000}"/>
    <cellStyle name="Neutral 23" xfId="3478" xr:uid="{00000000-0005-0000-0000-0000C40D0000}"/>
    <cellStyle name="Neutral 24" xfId="3479" xr:uid="{00000000-0005-0000-0000-0000C50D0000}"/>
    <cellStyle name="Neutral 25" xfId="3480" xr:uid="{00000000-0005-0000-0000-0000C60D0000}"/>
    <cellStyle name="Neutral 26" xfId="3481" xr:uid="{00000000-0005-0000-0000-0000C70D0000}"/>
    <cellStyle name="Neutral 27" xfId="3482" xr:uid="{00000000-0005-0000-0000-0000C80D0000}"/>
    <cellStyle name="Neutral 28" xfId="3483" xr:uid="{00000000-0005-0000-0000-0000C90D0000}"/>
    <cellStyle name="Neutral 29" xfId="3484" xr:uid="{00000000-0005-0000-0000-0000CA0D0000}"/>
    <cellStyle name="Neutral 3" xfId="3485" xr:uid="{00000000-0005-0000-0000-0000CB0D0000}"/>
    <cellStyle name="Neutral 3 2" xfId="3486" xr:uid="{00000000-0005-0000-0000-0000CC0D0000}"/>
    <cellStyle name="Neutral 3 2 2" xfId="3487" xr:uid="{00000000-0005-0000-0000-0000CD0D0000}"/>
    <cellStyle name="Neutral 3 3" xfId="3488" xr:uid="{00000000-0005-0000-0000-0000CE0D0000}"/>
    <cellStyle name="Neutral 3 4" xfId="3489" xr:uid="{00000000-0005-0000-0000-0000CF0D0000}"/>
    <cellStyle name="Neutral 3 5" xfId="3490" xr:uid="{00000000-0005-0000-0000-0000D00D0000}"/>
    <cellStyle name="Neutral 3 6" xfId="3491" xr:uid="{00000000-0005-0000-0000-0000D10D0000}"/>
    <cellStyle name="Neutral 3 7" xfId="3492" xr:uid="{00000000-0005-0000-0000-0000D20D0000}"/>
    <cellStyle name="Neutral 30" xfId="3493" xr:uid="{00000000-0005-0000-0000-0000D30D0000}"/>
    <cellStyle name="Neutral 31" xfId="3494" xr:uid="{00000000-0005-0000-0000-0000D40D0000}"/>
    <cellStyle name="Neutral 32" xfId="3495" xr:uid="{00000000-0005-0000-0000-0000D50D0000}"/>
    <cellStyle name="Neutral 33" xfId="3496" xr:uid="{00000000-0005-0000-0000-0000D60D0000}"/>
    <cellStyle name="Neutral 34" xfId="3497" xr:uid="{00000000-0005-0000-0000-0000D70D0000}"/>
    <cellStyle name="Neutral 35" xfId="3498" xr:uid="{00000000-0005-0000-0000-0000D80D0000}"/>
    <cellStyle name="Neutral 36" xfId="3499" xr:uid="{00000000-0005-0000-0000-0000D90D0000}"/>
    <cellStyle name="Neutral 37" xfId="3500" xr:uid="{00000000-0005-0000-0000-0000DA0D0000}"/>
    <cellStyle name="Neutral 38" xfId="3501" xr:uid="{00000000-0005-0000-0000-0000DB0D0000}"/>
    <cellStyle name="Neutral 39" xfId="3502" xr:uid="{00000000-0005-0000-0000-0000DC0D0000}"/>
    <cellStyle name="Neutral 4" xfId="3503" xr:uid="{00000000-0005-0000-0000-0000DD0D0000}"/>
    <cellStyle name="Neutral 4 2" xfId="3504" xr:uid="{00000000-0005-0000-0000-0000DE0D0000}"/>
    <cellStyle name="Neutral 4 3" xfId="3505" xr:uid="{00000000-0005-0000-0000-0000DF0D0000}"/>
    <cellStyle name="Neutral 40" xfId="3506" xr:uid="{00000000-0005-0000-0000-0000E00D0000}"/>
    <cellStyle name="Neutral 41" xfId="3507" xr:uid="{00000000-0005-0000-0000-0000E10D0000}"/>
    <cellStyle name="Neutral 42" xfId="3508" xr:uid="{00000000-0005-0000-0000-0000E20D0000}"/>
    <cellStyle name="Neutral 43" xfId="3509" xr:uid="{00000000-0005-0000-0000-0000E30D0000}"/>
    <cellStyle name="Neutral 5" xfId="3510" xr:uid="{00000000-0005-0000-0000-0000E40D0000}"/>
    <cellStyle name="Neutral 6" xfId="3511" xr:uid="{00000000-0005-0000-0000-0000E50D0000}"/>
    <cellStyle name="Neutral 6 2" xfId="3512" xr:uid="{00000000-0005-0000-0000-0000E60D0000}"/>
    <cellStyle name="Neutral 7" xfId="3513" xr:uid="{00000000-0005-0000-0000-0000E70D0000}"/>
    <cellStyle name="Neutral 8" xfId="3514" xr:uid="{00000000-0005-0000-0000-0000E80D0000}"/>
    <cellStyle name="Neutral 9" xfId="3515" xr:uid="{00000000-0005-0000-0000-0000E90D0000}"/>
    <cellStyle name="Normal" xfId="0" builtinId="0"/>
    <cellStyle name="Normal 10" xfId="3516" xr:uid="{00000000-0005-0000-0000-0000EA0D0000}"/>
    <cellStyle name="Normal 10 2" xfId="3517" xr:uid="{00000000-0005-0000-0000-0000EB0D0000}"/>
    <cellStyle name="Normal 10 2 2" xfId="3518" xr:uid="{00000000-0005-0000-0000-0000EC0D0000}"/>
    <cellStyle name="Normal 10 2 2 2" xfId="3519" xr:uid="{00000000-0005-0000-0000-0000ED0D0000}"/>
    <cellStyle name="Normal 10 2 2 3" xfId="3520" xr:uid="{00000000-0005-0000-0000-0000EE0D0000}"/>
    <cellStyle name="Normal 10 2 2 3 2" xfId="3521" xr:uid="{00000000-0005-0000-0000-0000EF0D0000}"/>
    <cellStyle name="Normal 10 2 2 4" xfId="3522" xr:uid="{00000000-0005-0000-0000-0000F00D0000}"/>
    <cellStyle name="Normal 10 2 3" xfId="3523" xr:uid="{00000000-0005-0000-0000-0000F10D0000}"/>
    <cellStyle name="Normal 10 2 3 2" xfId="3524" xr:uid="{00000000-0005-0000-0000-0000F20D0000}"/>
    <cellStyle name="Normal 10 2 3 2 2" xfId="3525" xr:uid="{00000000-0005-0000-0000-0000F30D0000}"/>
    <cellStyle name="Normal 10 2 3 3" xfId="3526" xr:uid="{00000000-0005-0000-0000-0000F40D0000}"/>
    <cellStyle name="Normal 10 2 4" xfId="3527" xr:uid="{00000000-0005-0000-0000-0000F50D0000}"/>
    <cellStyle name="Normal 10 2 5" xfId="3528" xr:uid="{00000000-0005-0000-0000-0000F60D0000}"/>
    <cellStyle name="Normal 10 2 5 2" xfId="3529" xr:uid="{00000000-0005-0000-0000-0000F70D0000}"/>
    <cellStyle name="Normal 10 2 5 2 2" xfId="3530" xr:uid="{00000000-0005-0000-0000-0000F80D0000}"/>
    <cellStyle name="Normal 10 2 5 3" xfId="3531" xr:uid="{00000000-0005-0000-0000-0000F90D0000}"/>
    <cellStyle name="Normal 10 2 6" xfId="3532" xr:uid="{00000000-0005-0000-0000-0000FA0D0000}"/>
    <cellStyle name="Normal 10 2 6 2" xfId="3533" xr:uid="{00000000-0005-0000-0000-0000FB0D0000}"/>
    <cellStyle name="Normal 10 2 7" xfId="3534" xr:uid="{00000000-0005-0000-0000-0000FC0D0000}"/>
    <cellStyle name="Normal 10 2 7 2" xfId="3535" xr:uid="{00000000-0005-0000-0000-0000FD0D0000}"/>
    <cellStyle name="Normal 10 3" xfId="3536" xr:uid="{00000000-0005-0000-0000-0000FE0D0000}"/>
    <cellStyle name="Normal 10 4" xfId="3537" xr:uid="{00000000-0005-0000-0000-0000FF0D0000}"/>
    <cellStyle name="Normal 10 5" xfId="3538" xr:uid="{00000000-0005-0000-0000-0000000E0000}"/>
    <cellStyle name="Normal 10 6" xfId="3539" xr:uid="{00000000-0005-0000-0000-0000010E0000}"/>
    <cellStyle name="Normal 10 7" xfId="3540" xr:uid="{00000000-0005-0000-0000-0000020E0000}"/>
    <cellStyle name="Normal 10 8" xfId="3541" xr:uid="{00000000-0005-0000-0000-0000030E0000}"/>
    <cellStyle name="Normal 10 9" xfId="3542" xr:uid="{00000000-0005-0000-0000-0000040E0000}"/>
    <cellStyle name="Normal 11" xfId="3543" xr:uid="{00000000-0005-0000-0000-0000050E0000}"/>
    <cellStyle name="Normal 11 2" xfId="3544" xr:uid="{00000000-0005-0000-0000-0000060E0000}"/>
    <cellStyle name="Normal 11 2 2" xfId="3545" xr:uid="{00000000-0005-0000-0000-0000070E0000}"/>
    <cellStyle name="Normal 11 2 2 2" xfId="3546" xr:uid="{00000000-0005-0000-0000-0000080E0000}"/>
    <cellStyle name="Normal 11 3" xfId="3547" xr:uid="{00000000-0005-0000-0000-0000090E0000}"/>
    <cellStyle name="Normal 11 4" xfId="3548" xr:uid="{00000000-0005-0000-0000-00000A0E0000}"/>
    <cellStyle name="Normal 11 4 2" xfId="3549" xr:uid="{00000000-0005-0000-0000-00000B0E0000}"/>
    <cellStyle name="Normal 11 5" xfId="3550" xr:uid="{00000000-0005-0000-0000-00000C0E0000}"/>
    <cellStyle name="Normal 11 5 2" xfId="3551" xr:uid="{00000000-0005-0000-0000-00000D0E0000}"/>
    <cellStyle name="Normal 11 5 3" xfId="3552" xr:uid="{00000000-0005-0000-0000-00000E0E0000}"/>
    <cellStyle name="Normal 11 5 3 2" xfId="3553" xr:uid="{00000000-0005-0000-0000-00000F0E0000}"/>
    <cellStyle name="Normal 11 5 4" xfId="3554" xr:uid="{00000000-0005-0000-0000-0000100E0000}"/>
    <cellStyle name="Normal 11 5 4 2" xfId="3555" xr:uid="{00000000-0005-0000-0000-0000110E0000}"/>
    <cellStyle name="Normal 11 6" xfId="3556" xr:uid="{00000000-0005-0000-0000-0000120E0000}"/>
    <cellStyle name="Normal 11 7" xfId="3557" xr:uid="{00000000-0005-0000-0000-0000130E0000}"/>
    <cellStyle name="Normal 11 8" xfId="3558" xr:uid="{00000000-0005-0000-0000-0000140E0000}"/>
    <cellStyle name="Normal 12" xfId="3559" xr:uid="{00000000-0005-0000-0000-0000150E0000}"/>
    <cellStyle name="Normal 12 2" xfId="3560" xr:uid="{00000000-0005-0000-0000-0000160E0000}"/>
    <cellStyle name="Normal 12 3" xfId="3561" xr:uid="{00000000-0005-0000-0000-0000170E0000}"/>
    <cellStyle name="Normal 12 4" xfId="3562" xr:uid="{00000000-0005-0000-0000-0000180E0000}"/>
    <cellStyle name="Normal 12 5" xfId="3563" xr:uid="{00000000-0005-0000-0000-0000190E0000}"/>
    <cellStyle name="Normal 12 6" xfId="3564" xr:uid="{00000000-0005-0000-0000-00001A0E0000}"/>
    <cellStyle name="Normal 12 7" xfId="3565" xr:uid="{00000000-0005-0000-0000-00001B0E0000}"/>
    <cellStyle name="Normal 12 8" xfId="3566" xr:uid="{00000000-0005-0000-0000-00001C0E0000}"/>
    <cellStyle name="Normal 13" xfId="3567" xr:uid="{00000000-0005-0000-0000-00001D0E0000}"/>
    <cellStyle name="Normal 13 10" xfId="3568" xr:uid="{00000000-0005-0000-0000-00001E0E0000}"/>
    <cellStyle name="Normal 13 10 2" xfId="3569" xr:uid="{00000000-0005-0000-0000-00001F0E0000}"/>
    <cellStyle name="Normal 13 10 2 2" xfId="3570" xr:uid="{00000000-0005-0000-0000-0000200E0000}"/>
    <cellStyle name="Normal 13 10 2 3" xfId="3571" xr:uid="{00000000-0005-0000-0000-0000210E0000}"/>
    <cellStyle name="Normal 13 10 3" xfId="3572" xr:uid="{00000000-0005-0000-0000-0000220E0000}"/>
    <cellStyle name="Normal 13 10 4" xfId="3573" xr:uid="{00000000-0005-0000-0000-0000230E0000}"/>
    <cellStyle name="Normal 13 11" xfId="3574" xr:uid="{00000000-0005-0000-0000-0000240E0000}"/>
    <cellStyle name="Normal 13 11 2" xfId="3575" xr:uid="{00000000-0005-0000-0000-0000250E0000}"/>
    <cellStyle name="Normal 13 11 2 2" xfId="3576" xr:uid="{00000000-0005-0000-0000-0000260E0000}"/>
    <cellStyle name="Normal 13 11 2 3" xfId="3577" xr:uid="{00000000-0005-0000-0000-0000270E0000}"/>
    <cellStyle name="Normal 13 11 3" xfId="3578" xr:uid="{00000000-0005-0000-0000-0000280E0000}"/>
    <cellStyle name="Normal 13 11 4" xfId="3579" xr:uid="{00000000-0005-0000-0000-0000290E0000}"/>
    <cellStyle name="Normal 13 12" xfId="3580" xr:uid="{00000000-0005-0000-0000-00002A0E0000}"/>
    <cellStyle name="Normal 13 12 2" xfId="3581" xr:uid="{00000000-0005-0000-0000-00002B0E0000}"/>
    <cellStyle name="Normal 13 12 3" xfId="3582" xr:uid="{00000000-0005-0000-0000-00002C0E0000}"/>
    <cellStyle name="Normal 13 13" xfId="3583" xr:uid="{00000000-0005-0000-0000-00002D0E0000}"/>
    <cellStyle name="Normal 13 13 2" xfId="3584" xr:uid="{00000000-0005-0000-0000-00002E0E0000}"/>
    <cellStyle name="Normal 13 13 2 2" xfId="3585" xr:uid="{00000000-0005-0000-0000-00002F0E0000}"/>
    <cellStyle name="Normal 13 13 2 3" xfId="3586" xr:uid="{00000000-0005-0000-0000-0000300E0000}"/>
    <cellStyle name="Normal 13 13 3" xfId="3587" xr:uid="{00000000-0005-0000-0000-0000310E0000}"/>
    <cellStyle name="Normal 13 13 4" xfId="3588" xr:uid="{00000000-0005-0000-0000-0000320E0000}"/>
    <cellStyle name="Normal 13 14" xfId="3589" xr:uid="{00000000-0005-0000-0000-0000330E0000}"/>
    <cellStyle name="Normal 13 14 2" xfId="3590" xr:uid="{00000000-0005-0000-0000-0000340E0000}"/>
    <cellStyle name="Normal 13 14 2 2" xfId="3591" xr:uid="{00000000-0005-0000-0000-0000350E0000}"/>
    <cellStyle name="Normal 13 14 2 3" xfId="3592" xr:uid="{00000000-0005-0000-0000-0000360E0000}"/>
    <cellStyle name="Normal 13 14 3" xfId="3593" xr:uid="{00000000-0005-0000-0000-0000370E0000}"/>
    <cellStyle name="Normal 13 14 4" xfId="3594" xr:uid="{00000000-0005-0000-0000-0000380E0000}"/>
    <cellStyle name="Normal 13 15" xfId="3595" xr:uid="{00000000-0005-0000-0000-0000390E0000}"/>
    <cellStyle name="Normal 13 15 2" xfId="3596" xr:uid="{00000000-0005-0000-0000-00003A0E0000}"/>
    <cellStyle name="Normal 13 15 2 2" xfId="3597" xr:uid="{00000000-0005-0000-0000-00003B0E0000}"/>
    <cellStyle name="Normal 13 15 2 3" xfId="3598" xr:uid="{00000000-0005-0000-0000-00003C0E0000}"/>
    <cellStyle name="Normal 13 15 3" xfId="3599" xr:uid="{00000000-0005-0000-0000-00003D0E0000}"/>
    <cellStyle name="Normal 13 15 4" xfId="3600" xr:uid="{00000000-0005-0000-0000-00003E0E0000}"/>
    <cellStyle name="Normal 13 16" xfId="3601" xr:uid="{00000000-0005-0000-0000-00003F0E0000}"/>
    <cellStyle name="Normal 13 16 2" xfId="3602" xr:uid="{00000000-0005-0000-0000-0000400E0000}"/>
    <cellStyle name="Normal 13 16 2 2" xfId="3603" xr:uid="{00000000-0005-0000-0000-0000410E0000}"/>
    <cellStyle name="Normal 13 16 2 3" xfId="3604" xr:uid="{00000000-0005-0000-0000-0000420E0000}"/>
    <cellStyle name="Normal 13 16 3" xfId="3605" xr:uid="{00000000-0005-0000-0000-0000430E0000}"/>
    <cellStyle name="Normal 13 16 4" xfId="3606" xr:uid="{00000000-0005-0000-0000-0000440E0000}"/>
    <cellStyle name="Normal 13 17" xfId="3607" xr:uid="{00000000-0005-0000-0000-0000450E0000}"/>
    <cellStyle name="Normal 13 17 2" xfId="3608" xr:uid="{00000000-0005-0000-0000-0000460E0000}"/>
    <cellStyle name="Normal 13 17 3" xfId="3609" xr:uid="{00000000-0005-0000-0000-0000470E0000}"/>
    <cellStyle name="Normal 13 18" xfId="3610" xr:uid="{00000000-0005-0000-0000-0000480E0000}"/>
    <cellStyle name="Normal 13 18 2" xfId="3611" xr:uid="{00000000-0005-0000-0000-0000490E0000}"/>
    <cellStyle name="Normal 13 18 3" xfId="3612" xr:uid="{00000000-0005-0000-0000-00004A0E0000}"/>
    <cellStyle name="Normal 13 19" xfId="3613" xr:uid="{00000000-0005-0000-0000-00004B0E0000}"/>
    <cellStyle name="Normal 13 19 2" xfId="3614" xr:uid="{00000000-0005-0000-0000-00004C0E0000}"/>
    <cellStyle name="Normal 13 19 3" xfId="3615" xr:uid="{00000000-0005-0000-0000-00004D0E0000}"/>
    <cellStyle name="Normal 13 2" xfId="3616" xr:uid="{00000000-0005-0000-0000-00004E0E0000}"/>
    <cellStyle name="Normal 13 2 10" xfId="3617" xr:uid="{00000000-0005-0000-0000-00004F0E0000}"/>
    <cellStyle name="Normal 13 2 11" xfId="3618" xr:uid="{00000000-0005-0000-0000-0000500E0000}"/>
    <cellStyle name="Normal 13 2 12" xfId="3619" xr:uid="{00000000-0005-0000-0000-0000510E0000}"/>
    <cellStyle name="Normal 13 2 2" xfId="3620" xr:uid="{00000000-0005-0000-0000-0000520E0000}"/>
    <cellStyle name="Normal 13 2 2 2" xfId="3621" xr:uid="{00000000-0005-0000-0000-0000530E0000}"/>
    <cellStyle name="Normal 13 2 2 2 2" xfId="3622" xr:uid="{00000000-0005-0000-0000-0000540E0000}"/>
    <cellStyle name="Normal 13 2 2 2 3" xfId="3623" xr:uid="{00000000-0005-0000-0000-0000550E0000}"/>
    <cellStyle name="Normal 13 2 2 3" xfId="3624" xr:uid="{00000000-0005-0000-0000-0000560E0000}"/>
    <cellStyle name="Normal 13 2 2 4" xfId="3625" xr:uid="{00000000-0005-0000-0000-0000570E0000}"/>
    <cellStyle name="Normal 13 2 3" xfId="3626" xr:uid="{00000000-0005-0000-0000-0000580E0000}"/>
    <cellStyle name="Normal 13 2 3 2" xfId="3627" xr:uid="{00000000-0005-0000-0000-0000590E0000}"/>
    <cellStyle name="Normal 13 2 3 2 2" xfId="3628" xr:uid="{00000000-0005-0000-0000-00005A0E0000}"/>
    <cellStyle name="Normal 13 2 3 2 3" xfId="3629" xr:uid="{00000000-0005-0000-0000-00005B0E0000}"/>
    <cellStyle name="Normal 13 2 3 3" xfId="3630" xr:uid="{00000000-0005-0000-0000-00005C0E0000}"/>
    <cellStyle name="Normal 13 2 3 4" xfId="3631" xr:uid="{00000000-0005-0000-0000-00005D0E0000}"/>
    <cellStyle name="Normal 13 2 4" xfId="3632" xr:uid="{00000000-0005-0000-0000-00005E0E0000}"/>
    <cellStyle name="Normal 13 2 4 2" xfId="3633" xr:uid="{00000000-0005-0000-0000-00005F0E0000}"/>
    <cellStyle name="Normal 13 2 4 2 2" xfId="3634" xr:uid="{00000000-0005-0000-0000-0000600E0000}"/>
    <cellStyle name="Normal 13 2 4 2 3" xfId="3635" xr:uid="{00000000-0005-0000-0000-0000610E0000}"/>
    <cellStyle name="Normal 13 2 4 3" xfId="3636" xr:uid="{00000000-0005-0000-0000-0000620E0000}"/>
    <cellStyle name="Normal 13 2 4 4" xfId="3637" xr:uid="{00000000-0005-0000-0000-0000630E0000}"/>
    <cellStyle name="Normal 13 2 5" xfId="3638" xr:uid="{00000000-0005-0000-0000-0000640E0000}"/>
    <cellStyle name="Normal 13 2 5 2" xfId="3639" xr:uid="{00000000-0005-0000-0000-0000650E0000}"/>
    <cellStyle name="Normal 13 2 5 2 2" xfId="3640" xr:uid="{00000000-0005-0000-0000-0000660E0000}"/>
    <cellStyle name="Normal 13 2 5 2 3" xfId="3641" xr:uid="{00000000-0005-0000-0000-0000670E0000}"/>
    <cellStyle name="Normal 13 2 5 3" xfId="3642" xr:uid="{00000000-0005-0000-0000-0000680E0000}"/>
    <cellStyle name="Normal 13 2 5 4" xfId="3643" xr:uid="{00000000-0005-0000-0000-0000690E0000}"/>
    <cellStyle name="Normal 13 2 6" xfId="3644" xr:uid="{00000000-0005-0000-0000-00006A0E0000}"/>
    <cellStyle name="Normal 13 2 6 2" xfId="3645" xr:uid="{00000000-0005-0000-0000-00006B0E0000}"/>
    <cellStyle name="Normal 13 2 6 2 2" xfId="3646" xr:uid="{00000000-0005-0000-0000-00006C0E0000}"/>
    <cellStyle name="Normal 13 2 6 2 3" xfId="3647" xr:uid="{00000000-0005-0000-0000-00006D0E0000}"/>
    <cellStyle name="Normal 13 2 6 3" xfId="3648" xr:uid="{00000000-0005-0000-0000-00006E0E0000}"/>
    <cellStyle name="Normal 13 2 6 4" xfId="3649" xr:uid="{00000000-0005-0000-0000-00006F0E0000}"/>
    <cellStyle name="Normal 13 2 7" xfId="3650" xr:uid="{00000000-0005-0000-0000-0000700E0000}"/>
    <cellStyle name="Normal 13 2 7 2" xfId="3651" xr:uid="{00000000-0005-0000-0000-0000710E0000}"/>
    <cellStyle name="Normal 13 2 7 2 2" xfId="3652" xr:uid="{00000000-0005-0000-0000-0000720E0000}"/>
    <cellStyle name="Normal 13 2 7 2 3" xfId="3653" xr:uid="{00000000-0005-0000-0000-0000730E0000}"/>
    <cellStyle name="Normal 13 2 7 3" xfId="3654" xr:uid="{00000000-0005-0000-0000-0000740E0000}"/>
    <cellStyle name="Normal 13 2 7 4" xfId="3655" xr:uid="{00000000-0005-0000-0000-0000750E0000}"/>
    <cellStyle name="Normal 13 2 8" xfId="3656" xr:uid="{00000000-0005-0000-0000-0000760E0000}"/>
    <cellStyle name="Normal 13 2 8 2" xfId="3657" xr:uid="{00000000-0005-0000-0000-0000770E0000}"/>
    <cellStyle name="Normal 13 2 8 2 2" xfId="3658" xr:uid="{00000000-0005-0000-0000-0000780E0000}"/>
    <cellStyle name="Normal 13 2 8 2 3" xfId="3659" xr:uid="{00000000-0005-0000-0000-0000790E0000}"/>
    <cellStyle name="Normal 13 2 8 3" xfId="3660" xr:uid="{00000000-0005-0000-0000-00007A0E0000}"/>
    <cellStyle name="Normal 13 2 8 4" xfId="3661" xr:uid="{00000000-0005-0000-0000-00007B0E0000}"/>
    <cellStyle name="Normal 13 2 9" xfId="3662" xr:uid="{00000000-0005-0000-0000-00007C0E0000}"/>
    <cellStyle name="Normal 13 2 9 2" xfId="3663" xr:uid="{00000000-0005-0000-0000-00007D0E0000}"/>
    <cellStyle name="Normal 13 20" xfId="3664" xr:uid="{00000000-0005-0000-0000-00007E0E0000}"/>
    <cellStyle name="Normal 13 20 2" xfId="3665" xr:uid="{00000000-0005-0000-0000-00007F0E0000}"/>
    <cellStyle name="Normal 13 20 3" xfId="3666" xr:uid="{00000000-0005-0000-0000-0000800E0000}"/>
    <cellStyle name="Normal 13 21" xfId="3667" xr:uid="{00000000-0005-0000-0000-0000810E0000}"/>
    <cellStyle name="Normal 13 21 2" xfId="3668" xr:uid="{00000000-0005-0000-0000-0000820E0000}"/>
    <cellStyle name="Normal 13 21 3" xfId="3669" xr:uid="{00000000-0005-0000-0000-0000830E0000}"/>
    <cellStyle name="Normal 13 22" xfId="3670" xr:uid="{00000000-0005-0000-0000-0000840E0000}"/>
    <cellStyle name="Normal 13 22 2" xfId="3671" xr:uid="{00000000-0005-0000-0000-0000850E0000}"/>
    <cellStyle name="Normal 13 22 3" xfId="3672" xr:uid="{00000000-0005-0000-0000-0000860E0000}"/>
    <cellStyle name="Normal 13 23" xfId="3673" xr:uid="{00000000-0005-0000-0000-0000870E0000}"/>
    <cellStyle name="Normal 13 24" xfId="3674" xr:uid="{00000000-0005-0000-0000-0000880E0000}"/>
    <cellStyle name="Normal 13 25" xfId="3675" xr:uid="{00000000-0005-0000-0000-0000890E0000}"/>
    <cellStyle name="Normal 13 26" xfId="3676" xr:uid="{00000000-0005-0000-0000-00008A0E0000}"/>
    <cellStyle name="Normal 13 27" xfId="3677" xr:uid="{00000000-0005-0000-0000-00008B0E0000}"/>
    <cellStyle name="Normal 13 28" xfId="3678" xr:uid="{00000000-0005-0000-0000-00008C0E0000}"/>
    <cellStyle name="Normal 13 29" xfId="3679" xr:uid="{00000000-0005-0000-0000-00008D0E0000}"/>
    <cellStyle name="Normal 13 3" xfId="3680" xr:uid="{00000000-0005-0000-0000-00008E0E0000}"/>
    <cellStyle name="Normal 13 3 2" xfId="3681" xr:uid="{00000000-0005-0000-0000-00008F0E0000}"/>
    <cellStyle name="Normal 13 3 2 2" xfId="3682" xr:uid="{00000000-0005-0000-0000-0000900E0000}"/>
    <cellStyle name="Normal 13 3 2 2 2" xfId="3683" xr:uid="{00000000-0005-0000-0000-0000910E0000}"/>
    <cellStyle name="Normal 13 3 2 3" xfId="3684" xr:uid="{00000000-0005-0000-0000-0000920E0000}"/>
    <cellStyle name="Normal 13 3 2 4" xfId="3685" xr:uid="{00000000-0005-0000-0000-0000930E0000}"/>
    <cellStyle name="Normal 13 3 3" xfId="3686" xr:uid="{00000000-0005-0000-0000-0000940E0000}"/>
    <cellStyle name="Normal 13 3 4" xfId="3687" xr:uid="{00000000-0005-0000-0000-0000950E0000}"/>
    <cellStyle name="Normal 13 3 5" xfId="3688" xr:uid="{00000000-0005-0000-0000-0000960E0000}"/>
    <cellStyle name="Normal 13 30" xfId="3689" xr:uid="{00000000-0005-0000-0000-0000970E0000}"/>
    <cellStyle name="Normal 13 31" xfId="3690" xr:uid="{00000000-0005-0000-0000-0000980E0000}"/>
    <cellStyle name="Normal 13 32" xfId="3691" xr:uid="{00000000-0005-0000-0000-0000990E0000}"/>
    <cellStyle name="Normal 13 33" xfId="3692" xr:uid="{00000000-0005-0000-0000-00009A0E0000}"/>
    <cellStyle name="Normal 13 34" xfId="3693" xr:uid="{00000000-0005-0000-0000-00009B0E0000}"/>
    <cellStyle name="Normal 13 35" xfId="3694" xr:uid="{00000000-0005-0000-0000-00009C0E0000}"/>
    <cellStyle name="Normal 13 36" xfId="3695" xr:uid="{00000000-0005-0000-0000-00009D0E0000}"/>
    <cellStyle name="Normal 13 37" xfId="3696" xr:uid="{00000000-0005-0000-0000-00009E0E0000}"/>
    <cellStyle name="Normal 13 38" xfId="3697" xr:uid="{00000000-0005-0000-0000-00009F0E0000}"/>
    <cellStyle name="Normal 13 39" xfId="3698" xr:uid="{00000000-0005-0000-0000-0000A00E0000}"/>
    <cellStyle name="Normal 13 39 2" xfId="3699" xr:uid="{00000000-0005-0000-0000-0000A10E0000}"/>
    <cellStyle name="Normal 13 4" xfId="3700" xr:uid="{00000000-0005-0000-0000-0000A20E0000}"/>
    <cellStyle name="Normal 13 4 2" xfId="3701" xr:uid="{00000000-0005-0000-0000-0000A30E0000}"/>
    <cellStyle name="Normal 13 4 2 2" xfId="3702" xr:uid="{00000000-0005-0000-0000-0000A40E0000}"/>
    <cellStyle name="Normal 13 4 2 2 2" xfId="3703" xr:uid="{00000000-0005-0000-0000-0000A50E0000}"/>
    <cellStyle name="Normal 13 4 2 3" xfId="3704" xr:uid="{00000000-0005-0000-0000-0000A60E0000}"/>
    <cellStyle name="Normal 13 4 2 4" xfId="3705" xr:uid="{00000000-0005-0000-0000-0000A70E0000}"/>
    <cellStyle name="Normal 13 4 3" xfId="3706" xr:uid="{00000000-0005-0000-0000-0000A80E0000}"/>
    <cellStyle name="Normal 13 4 3 2" xfId="3707" xr:uid="{00000000-0005-0000-0000-0000A90E0000}"/>
    <cellStyle name="Normal 13 4 4" xfId="3708" xr:uid="{00000000-0005-0000-0000-0000AA0E0000}"/>
    <cellStyle name="Normal 13 4 5" xfId="3709" xr:uid="{00000000-0005-0000-0000-0000AB0E0000}"/>
    <cellStyle name="Normal 13 5" xfId="3710" xr:uid="{00000000-0005-0000-0000-0000AC0E0000}"/>
    <cellStyle name="Normal 13 5 2" xfId="3711" xr:uid="{00000000-0005-0000-0000-0000AD0E0000}"/>
    <cellStyle name="Normal 13 5 3" xfId="3712" xr:uid="{00000000-0005-0000-0000-0000AE0E0000}"/>
    <cellStyle name="Normal 13 6" xfId="3713" xr:uid="{00000000-0005-0000-0000-0000AF0E0000}"/>
    <cellStyle name="Normal 13 6 2" xfId="3714" xr:uid="{00000000-0005-0000-0000-0000B00E0000}"/>
    <cellStyle name="Normal 13 6 3" xfId="3715" xr:uid="{00000000-0005-0000-0000-0000B10E0000}"/>
    <cellStyle name="Normal 13 7" xfId="3716" xr:uid="{00000000-0005-0000-0000-0000B20E0000}"/>
    <cellStyle name="Normal 13 7 2" xfId="3717" xr:uid="{00000000-0005-0000-0000-0000B30E0000}"/>
    <cellStyle name="Normal 13 7 3" xfId="3718" xr:uid="{00000000-0005-0000-0000-0000B40E0000}"/>
    <cellStyle name="Normal 13 8" xfId="3719" xr:uid="{00000000-0005-0000-0000-0000B50E0000}"/>
    <cellStyle name="Normal 13 8 2" xfId="3720" xr:uid="{00000000-0005-0000-0000-0000B60E0000}"/>
    <cellStyle name="Normal 13 8 3" xfId="3721" xr:uid="{00000000-0005-0000-0000-0000B70E0000}"/>
    <cellStyle name="Normal 13 9" xfId="3722" xr:uid="{00000000-0005-0000-0000-0000B80E0000}"/>
    <cellStyle name="Normal 13 9 2" xfId="3723" xr:uid="{00000000-0005-0000-0000-0000B90E0000}"/>
    <cellStyle name="Normal 13 9 2 2" xfId="3724" xr:uid="{00000000-0005-0000-0000-0000BA0E0000}"/>
    <cellStyle name="Normal 13 9 2 3" xfId="3725" xr:uid="{00000000-0005-0000-0000-0000BB0E0000}"/>
    <cellStyle name="Normal 13 9 3" xfId="3726" xr:uid="{00000000-0005-0000-0000-0000BC0E0000}"/>
    <cellStyle name="Normal 13 9 4" xfId="3727" xr:uid="{00000000-0005-0000-0000-0000BD0E0000}"/>
    <cellStyle name="Normal 14" xfId="3728" xr:uid="{00000000-0005-0000-0000-0000BE0E0000}"/>
    <cellStyle name="Normal 14 10" xfId="3729" xr:uid="{00000000-0005-0000-0000-0000BF0E0000}"/>
    <cellStyle name="Normal 14 10 2" xfId="3730" xr:uid="{00000000-0005-0000-0000-0000C00E0000}"/>
    <cellStyle name="Normal 14 10 2 2" xfId="3731" xr:uid="{00000000-0005-0000-0000-0000C10E0000}"/>
    <cellStyle name="Normal 14 10 2 3" xfId="3732" xr:uid="{00000000-0005-0000-0000-0000C20E0000}"/>
    <cellStyle name="Normal 14 10 3" xfId="3733" xr:uid="{00000000-0005-0000-0000-0000C30E0000}"/>
    <cellStyle name="Normal 14 10 4" xfId="3734" xr:uid="{00000000-0005-0000-0000-0000C40E0000}"/>
    <cellStyle name="Normal 14 11" xfId="3735" xr:uid="{00000000-0005-0000-0000-0000C50E0000}"/>
    <cellStyle name="Normal 14 11 2" xfId="3736" xr:uid="{00000000-0005-0000-0000-0000C60E0000}"/>
    <cellStyle name="Normal 14 11 2 2" xfId="3737" xr:uid="{00000000-0005-0000-0000-0000C70E0000}"/>
    <cellStyle name="Normal 14 11 2 3" xfId="3738" xr:uid="{00000000-0005-0000-0000-0000C80E0000}"/>
    <cellStyle name="Normal 14 11 3" xfId="3739" xr:uid="{00000000-0005-0000-0000-0000C90E0000}"/>
    <cellStyle name="Normal 14 11 4" xfId="3740" xr:uid="{00000000-0005-0000-0000-0000CA0E0000}"/>
    <cellStyle name="Normal 14 12" xfId="3741" xr:uid="{00000000-0005-0000-0000-0000CB0E0000}"/>
    <cellStyle name="Normal 14 12 2" xfId="3742" xr:uid="{00000000-0005-0000-0000-0000CC0E0000}"/>
    <cellStyle name="Normal 14 12 2 2" xfId="3743" xr:uid="{00000000-0005-0000-0000-0000CD0E0000}"/>
    <cellStyle name="Normal 14 12 2 3" xfId="3744" xr:uid="{00000000-0005-0000-0000-0000CE0E0000}"/>
    <cellStyle name="Normal 14 12 3" xfId="3745" xr:uid="{00000000-0005-0000-0000-0000CF0E0000}"/>
    <cellStyle name="Normal 14 12 4" xfId="3746" xr:uid="{00000000-0005-0000-0000-0000D00E0000}"/>
    <cellStyle name="Normal 14 13" xfId="3747" xr:uid="{00000000-0005-0000-0000-0000D10E0000}"/>
    <cellStyle name="Normal 14 13 2" xfId="3748" xr:uid="{00000000-0005-0000-0000-0000D20E0000}"/>
    <cellStyle name="Normal 14 13 2 2" xfId="3749" xr:uid="{00000000-0005-0000-0000-0000D30E0000}"/>
    <cellStyle name="Normal 14 13 2 3" xfId="3750" xr:uid="{00000000-0005-0000-0000-0000D40E0000}"/>
    <cellStyle name="Normal 14 13 3" xfId="3751" xr:uid="{00000000-0005-0000-0000-0000D50E0000}"/>
    <cellStyle name="Normal 14 13 4" xfId="3752" xr:uid="{00000000-0005-0000-0000-0000D60E0000}"/>
    <cellStyle name="Normal 14 14" xfId="3753" xr:uid="{00000000-0005-0000-0000-0000D70E0000}"/>
    <cellStyle name="Normal 14 14 2" xfId="3754" xr:uid="{00000000-0005-0000-0000-0000D80E0000}"/>
    <cellStyle name="Normal 14 14 2 2" xfId="3755" xr:uid="{00000000-0005-0000-0000-0000D90E0000}"/>
    <cellStyle name="Normal 14 14 2 3" xfId="3756" xr:uid="{00000000-0005-0000-0000-0000DA0E0000}"/>
    <cellStyle name="Normal 14 14 3" xfId="3757" xr:uid="{00000000-0005-0000-0000-0000DB0E0000}"/>
    <cellStyle name="Normal 14 14 4" xfId="3758" xr:uid="{00000000-0005-0000-0000-0000DC0E0000}"/>
    <cellStyle name="Normal 14 15" xfId="3759" xr:uid="{00000000-0005-0000-0000-0000DD0E0000}"/>
    <cellStyle name="Normal 14 15 2" xfId="3760" xr:uid="{00000000-0005-0000-0000-0000DE0E0000}"/>
    <cellStyle name="Normal 14 15 2 2" xfId="3761" xr:uid="{00000000-0005-0000-0000-0000DF0E0000}"/>
    <cellStyle name="Normal 14 15 2 3" xfId="3762" xr:uid="{00000000-0005-0000-0000-0000E00E0000}"/>
    <cellStyle name="Normal 14 15 3" xfId="3763" xr:uid="{00000000-0005-0000-0000-0000E10E0000}"/>
    <cellStyle name="Normal 14 15 4" xfId="3764" xr:uid="{00000000-0005-0000-0000-0000E20E0000}"/>
    <cellStyle name="Normal 14 16" xfId="3765" xr:uid="{00000000-0005-0000-0000-0000E30E0000}"/>
    <cellStyle name="Normal 14 16 2" xfId="3766" xr:uid="{00000000-0005-0000-0000-0000E40E0000}"/>
    <cellStyle name="Normal 14 17" xfId="3767" xr:uid="{00000000-0005-0000-0000-0000E50E0000}"/>
    <cellStyle name="Normal 14 17 2" xfId="3768" xr:uid="{00000000-0005-0000-0000-0000E60E0000}"/>
    <cellStyle name="Normal 14 2" xfId="3769" xr:uid="{00000000-0005-0000-0000-0000E70E0000}"/>
    <cellStyle name="Normal 14 2 10" xfId="3770" xr:uid="{00000000-0005-0000-0000-0000E80E0000}"/>
    <cellStyle name="Normal 14 2 11" xfId="3771" xr:uid="{00000000-0005-0000-0000-0000E90E0000}"/>
    <cellStyle name="Normal 14 2 2" xfId="3772" xr:uid="{00000000-0005-0000-0000-0000EA0E0000}"/>
    <cellStyle name="Normal 14 2 3" xfId="3773" xr:uid="{00000000-0005-0000-0000-0000EB0E0000}"/>
    <cellStyle name="Normal 14 2 4" xfId="3774" xr:uid="{00000000-0005-0000-0000-0000EC0E0000}"/>
    <cellStyle name="Normal 14 2 5" xfId="3775" xr:uid="{00000000-0005-0000-0000-0000ED0E0000}"/>
    <cellStyle name="Normal 14 2 6" xfId="3776" xr:uid="{00000000-0005-0000-0000-0000EE0E0000}"/>
    <cellStyle name="Normal 14 2 7" xfId="3777" xr:uid="{00000000-0005-0000-0000-0000EF0E0000}"/>
    <cellStyle name="Normal 14 2 8" xfId="3778" xr:uid="{00000000-0005-0000-0000-0000F00E0000}"/>
    <cellStyle name="Normal 14 2 8 2" xfId="3779" xr:uid="{00000000-0005-0000-0000-0000F10E0000}"/>
    <cellStyle name="Normal 14 2 8 2 2" xfId="3780" xr:uid="{00000000-0005-0000-0000-0000F20E0000}"/>
    <cellStyle name="Normal 14 2 8 3" xfId="3781" xr:uid="{00000000-0005-0000-0000-0000F30E0000}"/>
    <cellStyle name="Normal 14 2 8 4" xfId="3782" xr:uid="{00000000-0005-0000-0000-0000F40E0000}"/>
    <cellStyle name="Normal 14 2 9" xfId="3783" xr:uid="{00000000-0005-0000-0000-0000F50E0000}"/>
    <cellStyle name="Normal 14 3" xfId="3784" xr:uid="{00000000-0005-0000-0000-0000F60E0000}"/>
    <cellStyle name="Normal 14 4" xfId="3785" xr:uid="{00000000-0005-0000-0000-0000F70E0000}"/>
    <cellStyle name="Normal 14 4 2" xfId="3786" xr:uid="{00000000-0005-0000-0000-0000F80E0000}"/>
    <cellStyle name="Normal 14 4 2 2" xfId="3787" xr:uid="{00000000-0005-0000-0000-0000F90E0000}"/>
    <cellStyle name="Normal 14 4 2 3" xfId="3788" xr:uid="{00000000-0005-0000-0000-0000FA0E0000}"/>
    <cellStyle name="Normal 14 4 3" xfId="3789" xr:uid="{00000000-0005-0000-0000-0000FB0E0000}"/>
    <cellStyle name="Normal 14 4 4" xfId="3790" xr:uid="{00000000-0005-0000-0000-0000FC0E0000}"/>
    <cellStyle name="Normal 14 5" xfId="3791" xr:uid="{00000000-0005-0000-0000-0000FD0E0000}"/>
    <cellStyle name="Normal 14 5 2" xfId="3792" xr:uid="{00000000-0005-0000-0000-0000FE0E0000}"/>
    <cellStyle name="Normal 14 5 2 2" xfId="3793" xr:uid="{00000000-0005-0000-0000-0000FF0E0000}"/>
    <cellStyle name="Normal 14 5 2 3" xfId="3794" xr:uid="{00000000-0005-0000-0000-0000000F0000}"/>
    <cellStyle name="Normal 14 5 3" xfId="3795" xr:uid="{00000000-0005-0000-0000-0000010F0000}"/>
    <cellStyle name="Normal 14 5 4" xfId="3796" xr:uid="{00000000-0005-0000-0000-0000020F0000}"/>
    <cellStyle name="Normal 14 6" xfId="3797" xr:uid="{00000000-0005-0000-0000-0000030F0000}"/>
    <cellStyle name="Normal 14 7" xfId="3798" xr:uid="{00000000-0005-0000-0000-0000040F0000}"/>
    <cellStyle name="Normal 14 8" xfId="3799" xr:uid="{00000000-0005-0000-0000-0000050F0000}"/>
    <cellStyle name="Normal 14 9" xfId="3800" xr:uid="{00000000-0005-0000-0000-0000060F0000}"/>
    <cellStyle name="Normal 15" xfId="3801" xr:uid="{00000000-0005-0000-0000-0000070F0000}"/>
    <cellStyle name="Normal 15 2" xfId="3802" xr:uid="{00000000-0005-0000-0000-0000080F0000}"/>
    <cellStyle name="Normal 15 2 2" xfId="3803" xr:uid="{00000000-0005-0000-0000-0000090F0000}"/>
    <cellStyle name="Normal 15 2 3" xfId="3804" xr:uid="{00000000-0005-0000-0000-00000A0F0000}"/>
    <cellStyle name="Normal 15 3" xfId="3805" xr:uid="{00000000-0005-0000-0000-00000B0F0000}"/>
    <cellStyle name="Normal 15 4" xfId="3806" xr:uid="{00000000-0005-0000-0000-00000C0F0000}"/>
    <cellStyle name="Normal 15 5" xfId="3807" xr:uid="{00000000-0005-0000-0000-00000D0F0000}"/>
    <cellStyle name="Normal 15 6" xfId="3808" xr:uid="{00000000-0005-0000-0000-00000E0F0000}"/>
    <cellStyle name="Normal 15 7" xfId="3809" xr:uid="{00000000-0005-0000-0000-00000F0F0000}"/>
    <cellStyle name="Normal 15 7 2" xfId="3810" xr:uid="{00000000-0005-0000-0000-0000100F0000}"/>
    <cellStyle name="Normal 16" xfId="3811" xr:uid="{00000000-0005-0000-0000-0000110F0000}"/>
    <cellStyle name="Normal 16 2" xfId="3812" xr:uid="{00000000-0005-0000-0000-0000120F0000}"/>
    <cellStyle name="Normal 16 2 2" xfId="3813" xr:uid="{00000000-0005-0000-0000-0000130F0000}"/>
    <cellStyle name="Normal 16 2 3" xfId="3814" xr:uid="{00000000-0005-0000-0000-0000140F0000}"/>
    <cellStyle name="Normal 16 3" xfId="3815" xr:uid="{00000000-0005-0000-0000-0000150F0000}"/>
    <cellStyle name="Normal 16 4" xfId="3816" xr:uid="{00000000-0005-0000-0000-0000160F0000}"/>
    <cellStyle name="Normal 16 5" xfId="3817" xr:uid="{00000000-0005-0000-0000-0000170F0000}"/>
    <cellStyle name="Normal 16 6" xfId="3818" xr:uid="{00000000-0005-0000-0000-0000180F0000}"/>
    <cellStyle name="Normal 16 7" xfId="3819" xr:uid="{00000000-0005-0000-0000-0000190F0000}"/>
    <cellStyle name="Normal 16 7 2" xfId="3820" xr:uid="{00000000-0005-0000-0000-00001A0F0000}"/>
    <cellStyle name="Normal 16 7 2 2" xfId="3821" xr:uid="{00000000-0005-0000-0000-00001B0F0000}"/>
    <cellStyle name="Normal 16 7 3" xfId="3822" xr:uid="{00000000-0005-0000-0000-00001C0F0000}"/>
    <cellStyle name="Normal 16 7 4" xfId="3823" xr:uid="{00000000-0005-0000-0000-00001D0F0000}"/>
    <cellStyle name="Normal 16 8" xfId="3824" xr:uid="{00000000-0005-0000-0000-00001E0F0000}"/>
    <cellStyle name="Normal 16 9" xfId="3825" xr:uid="{00000000-0005-0000-0000-00001F0F0000}"/>
    <cellStyle name="Normal 17" xfId="3826" xr:uid="{00000000-0005-0000-0000-0000200F0000}"/>
    <cellStyle name="Normal 17 10" xfId="3827" xr:uid="{00000000-0005-0000-0000-0000210F0000}"/>
    <cellStyle name="Normal 17 11" xfId="3828" xr:uid="{00000000-0005-0000-0000-0000220F0000}"/>
    <cellStyle name="Normal 17 12" xfId="3829" xr:uid="{00000000-0005-0000-0000-0000230F0000}"/>
    <cellStyle name="Normal 17 13" xfId="3830" xr:uid="{00000000-0005-0000-0000-0000240F0000}"/>
    <cellStyle name="Normal 17 14" xfId="3831" xr:uid="{00000000-0005-0000-0000-0000250F0000}"/>
    <cellStyle name="Normal 17 14 2" xfId="3832" xr:uid="{00000000-0005-0000-0000-0000260F0000}"/>
    <cellStyle name="Normal 17 14 2 2" xfId="3833" xr:uid="{00000000-0005-0000-0000-0000270F0000}"/>
    <cellStyle name="Normal 17 14 3" xfId="3834" xr:uid="{00000000-0005-0000-0000-0000280F0000}"/>
    <cellStyle name="Normal 17 14 4" xfId="3835" xr:uid="{00000000-0005-0000-0000-0000290F0000}"/>
    <cellStyle name="Normal 17 15" xfId="3836" xr:uid="{00000000-0005-0000-0000-00002A0F0000}"/>
    <cellStyle name="Normal 17 16" xfId="3837" xr:uid="{00000000-0005-0000-0000-00002B0F0000}"/>
    <cellStyle name="Normal 17 2" xfId="3838" xr:uid="{00000000-0005-0000-0000-00002C0F0000}"/>
    <cellStyle name="Normal 17 2 2" xfId="3839" xr:uid="{00000000-0005-0000-0000-00002D0F0000}"/>
    <cellStyle name="Normal 17 2 3" xfId="3840" xr:uid="{00000000-0005-0000-0000-00002E0F0000}"/>
    <cellStyle name="Normal 17 3" xfId="3841" xr:uid="{00000000-0005-0000-0000-00002F0F0000}"/>
    <cellStyle name="Normal 17 4" xfId="3842" xr:uid="{00000000-0005-0000-0000-0000300F0000}"/>
    <cellStyle name="Normal 17 5" xfId="3843" xr:uid="{00000000-0005-0000-0000-0000310F0000}"/>
    <cellStyle name="Normal 17 6" xfId="3844" xr:uid="{00000000-0005-0000-0000-0000320F0000}"/>
    <cellStyle name="Normal 17 7" xfId="3845" xr:uid="{00000000-0005-0000-0000-0000330F0000}"/>
    <cellStyle name="Normal 17 8" xfId="3846" xr:uid="{00000000-0005-0000-0000-0000340F0000}"/>
    <cellStyle name="Normal 17 9" xfId="3847" xr:uid="{00000000-0005-0000-0000-0000350F0000}"/>
    <cellStyle name="Normal 18" xfId="3848" xr:uid="{00000000-0005-0000-0000-0000360F0000}"/>
    <cellStyle name="Normal 18 2" xfId="3849" xr:uid="{00000000-0005-0000-0000-0000370F0000}"/>
    <cellStyle name="Normal 18 2 2" xfId="3850" xr:uid="{00000000-0005-0000-0000-0000380F0000}"/>
    <cellStyle name="Normal 18 3" xfId="3851" xr:uid="{00000000-0005-0000-0000-0000390F0000}"/>
    <cellStyle name="Normal 18 3 2" xfId="3852" xr:uid="{00000000-0005-0000-0000-00003A0F0000}"/>
    <cellStyle name="Normal 18 3 2 2" xfId="3853" xr:uid="{00000000-0005-0000-0000-00003B0F0000}"/>
    <cellStyle name="Normal 18 3 3" xfId="3854" xr:uid="{00000000-0005-0000-0000-00003C0F0000}"/>
    <cellStyle name="Normal 18 4" xfId="3855" xr:uid="{00000000-0005-0000-0000-00003D0F0000}"/>
    <cellStyle name="Normal 18 5" xfId="3856" xr:uid="{00000000-0005-0000-0000-00003E0F0000}"/>
    <cellStyle name="Normal 18 6" xfId="3857" xr:uid="{00000000-0005-0000-0000-00003F0F0000}"/>
    <cellStyle name="Normal 19" xfId="3858" xr:uid="{00000000-0005-0000-0000-0000400F0000}"/>
    <cellStyle name="Normal 2" xfId="3859" xr:uid="{00000000-0005-0000-0000-0000410F0000}"/>
    <cellStyle name="Normal 2 10" xfId="3860" xr:uid="{00000000-0005-0000-0000-0000420F0000}"/>
    <cellStyle name="Normal 2 10 2" xfId="3861" xr:uid="{00000000-0005-0000-0000-0000430F0000}"/>
    <cellStyle name="Normal 2 10 3" xfId="3862" xr:uid="{00000000-0005-0000-0000-0000440F0000}"/>
    <cellStyle name="Normal 2 10 3 2" xfId="3863" xr:uid="{00000000-0005-0000-0000-0000450F0000}"/>
    <cellStyle name="Normal 2 10 4" xfId="3864" xr:uid="{00000000-0005-0000-0000-0000460F0000}"/>
    <cellStyle name="Normal 2 10 4 2" xfId="3865" xr:uid="{00000000-0005-0000-0000-0000470F0000}"/>
    <cellStyle name="Normal 2 11" xfId="3866" xr:uid="{00000000-0005-0000-0000-0000480F0000}"/>
    <cellStyle name="Normal 2 12" xfId="3867" xr:uid="{00000000-0005-0000-0000-0000490F0000}"/>
    <cellStyle name="Normal 2 13" xfId="3868" xr:uid="{00000000-0005-0000-0000-00004A0F0000}"/>
    <cellStyle name="Normal 2 14" xfId="3869" xr:uid="{00000000-0005-0000-0000-00004B0F0000}"/>
    <cellStyle name="Normal 2 15" xfId="3870" xr:uid="{00000000-0005-0000-0000-00004C0F0000}"/>
    <cellStyle name="Normal 2 16" xfId="3871" xr:uid="{00000000-0005-0000-0000-00004D0F0000}"/>
    <cellStyle name="Normal 2 17" xfId="3872" xr:uid="{00000000-0005-0000-0000-00004E0F0000}"/>
    <cellStyle name="Normal 2 18" xfId="3873" xr:uid="{00000000-0005-0000-0000-00004F0F0000}"/>
    <cellStyle name="Normal 2 18 2" xfId="3874" xr:uid="{00000000-0005-0000-0000-0000500F0000}"/>
    <cellStyle name="Normal 2 18 2 2" xfId="3875" xr:uid="{00000000-0005-0000-0000-0000510F0000}"/>
    <cellStyle name="Normal 2 18 2 2 2" xfId="3876" xr:uid="{00000000-0005-0000-0000-0000520F0000}"/>
    <cellStyle name="Normal 2 18 2 3" xfId="3877" xr:uid="{00000000-0005-0000-0000-0000530F0000}"/>
    <cellStyle name="Normal 2 18 3" xfId="3878" xr:uid="{00000000-0005-0000-0000-0000540F0000}"/>
    <cellStyle name="Normal 2 18 4" xfId="3879" xr:uid="{00000000-0005-0000-0000-0000550F0000}"/>
    <cellStyle name="Normal 2 18 5" xfId="3880" xr:uid="{00000000-0005-0000-0000-0000560F0000}"/>
    <cellStyle name="Normal 2 19" xfId="3881" xr:uid="{00000000-0005-0000-0000-0000570F0000}"/>
    <cellStyle name="Normal 2 2" xfId="3882" xr:uid="{00000000-0005-0000-0000-0000580F0000}"/>
    <cellStyle name="Normal 2 2 10" xfId="3883" xr:uid="{00000000-0005-0000-0000-0000590F0000}"/>
    <cellStyle name="Normal 2 2 10 2" xfId="3884" xr:uid="{00000000-0005-0000-0000-00005A0F0000}"/>
    <cellStyle name="Normal 2 2 10 2 2" xfId="3885" xr:uid="{00000000-0005-0000-0000-00005B0F0000}"/>
    <cellStyle name="Normal 2 2 10 2 3" xfId="3886" xr:uid="{00000000-0005-0000-0000-00005C0F0000}"/>
    <cellStyle name="Normal 2 2 10 3" xfId="3887" xr:uid="{00000000-0005-0000-0000-00005D0F0000}"/>
    <cellStyle name="Normal 2 2 10 4" xfId="3888" xr:uid="{00000000-0005-0000-0000-00005E0F0000}"/>
    <cellStyle name="Normal 2 2 11" xfId="3889" xr:uid="{00000000-0005-0000-0000-00005F0F0000}"/>
    <cellStyle name="Normal 2 2 11 2" xfId="3890" xr:uid="{00000000-0005-0000-0000-0000600F0000}"/>
    <cellStyle name="Normal 2 2 11 2 2" xfId="3891" xr:uid="{00000000-0005-0000-0000-0000610F0000}"/>
    <cellStyle name="Normal 2 2 11 2 3" xfId="3892" xr:uid="{00000000-0005-0000-0000-0000620F0000}"/>
    <cellStyle name="Normal 2 2 11 3" xfId="3893" xr:uid="{00000000-0005-0000-0000-0000630F0000}"/>
    <cellStyle name="Normal 2 2 11 4" xfId="3894" xr:uid="{00000000-0005-0000-0000-0000640F0000}"/>
    <cellStyle name="Normal 2 2 12" xfId="3895" xr:uid="{00000000-0005-0000-0000-0000650F0000}"/>
    <cellStyle name="Normal 2 2 12 2" xfId="3896" xr:uid="{00000000-0005-0000-0000-0000660F0000}"/>
    <cellStyle name="Normal 2 2 12 2 2" xfId="3897" xr:uid="{00000000-0005-0000-0000-0000670F0000}"/>
    <cellStyle name="Normal 2 2 12 2 3" xfId="3898" xr:uid="{00000000-0005-0000-0000-0000680F0000}"/>
    <cellStyle name="Normal 2 2 12 3" xfId="3899" xr:uid="{00000000-0005-0000-0000-0000690F0000}"/>
    <cellStyle name="Normal 2 2 12 4" xfId="3900" xr:uid="{00000000-0005-0000-0000-00006A0F0000}"/>
    <cellStyle name="Normal 2 2 13" xfId="3901" xr:uid="{00000000-0005-0000-0000-00006B0F0000}"/>
    <cellStyle name="Normal 2 2 13 2" xfId="3902" xr:uid="{00000000-0005-0000-0000-00006C0F0000}"/>
    <cellStyle name="Normal 2 2 13 2 2" xfId="3903" xr:uid="{00000000-0005-0000-0000-00006D0F0000}"/>
    <cellStyle name="Normal 2 2 13 2 3" xfId="3904" xr:uid="{00000000-0005-0000-0000-00006E0F0000}"/>
    <cellStyle name="Normal 2 2 13 3" xfId="3905" xr:uid="{00000000-0005-0000-0000-00006F0F0000}"/>
    <cellStyle name="Normal 2 2 13 4" xfId="3906" xr:uid="{00000000-0005-0000-0000-0000700F0000}"/>
    <cellStyle name="Normal 2 2 14" xfId="3907" xr:uid="{00000000-0005-0000-0000-0000710F0000}"/>
    <cellStyle name="Normal 2 2 14 2" xfId="3908" xr:uid="{00000000-0005-0000-0000-0000720F0000}"/>
    <cellStyle name="Normal 2 2 15" xfId="3909" xr:uid="{00000000-0005-0000-0000-0000730F0000}"/>
    <cellStyle name="Normal 2 2 15 2" xfId="3910" xr:uid="{00000000-0005-0000-0000-0000740F0000}"/>
    <cellStyle name="Normal 2 2 15 2 2" xfId="3911" xr:uid="{00000000-0005-0000-0000-0000750F0000}"/>
    <cellStyle name="Normal 2 2 15 3" xfId="3912" xr:uid="{00000000-0005-0000-0000-0000760F0000}"/>
    <cellStyle name="Normal 2 2 16" xfId="3913" xr:uid="{00000000-0005-0000-0000-0000770F0000}"/>
    <cellStyle name="Normal 2 2 17" xfId="3914" xr:uid="{00000000-0005-0000-0000-0000780F0000}"/>
    <cellStyle name="Normal 2 2 2" xfId="3915" xr:uid="{00000000-0005-0000-0000-0000790F0000}"/>
    <cellStyle name="Normal 2 2 2 2" xfId="3916" xr:uid="{00000000-0005-0000-0000-00007A0F0000}"/>
    <cellStyle name="Normal 2 2 2 2 2" xfId="3917" xr:uid="{00000000-0005-0000-0000-00007B0F0000}"/>
    <cellStyle name="Normal 2 2 2 2 3" xfId="3918" xr:uid="{00000000-0005-0000-0000-00007C0F0000}"/>
    <cellStyle name="Normal 2 2 2 3" xfId="3919" xr:uid="{00000000-0005-0000-0000-00007D0F0000}"/>
    <cellStyle name="Normal 2 2 2 3 2" xfId="3920" xr:uid="{00000000-0005-0000-0000-00007E0F0000}"/>
    <cellStyle name="Normal 2 2 2 4" xfId="3921" xr:uid="{00000000-0005-0000-0000-00007F0F0000}"/>
    <cellStyle name="Normal 2 2 2 5" xfId="3922" xr:uid="{00000000-0005-0000-0000-0000800F0000}"/>
    <cellStyle name="Normal 2 2 2 5 2" xfId="3923" xr:uid="{00000000-0005-0000-0000-0000810F0000}"/>
    <cellStyle name="Normal 2 2 2 5 2 2" xfId="3924" xr:uid="{00000000-0005-0000-0000-0000820F0000}"/>
    <cellStyle name="Normal 2 2 2 5 3" xfId="3925" xr:uid="{00000000-0005-0000-0000-0000830F0000}"/>
    <cellStyle name="Normal 2 2 2 6" xfId="3926" xr:uid="{00000000-0005-0000-0000-0000840F0000}"/>
    <cellStyle name="Normal 2 2 2 6 2" xfId="3927" xr:uid="{00000000-0005-0000-0000-0000850F0000}"/>
    <cellStyle name="Normal 2 2 2 6 2 2" xfId="3928" xr:uid="{00000000-0005-0000-0000-0000860F0000}"/>
    <cellStyle name="Normal 2 2 2 6 3" xfId="3929" xr:uid="{00000000-0005-0000-0000-0000870F0000}"/>
    <cellStyle name="Normal 2 2 2 7" xfId="3930" xr:uid="{00000000-0005-0000-0000-0000880F0000}"/>
    <cellStyle name="Normal 2 2 2 8" xfId="3931" xr:uid="{00000000-0005-0000-0000-0000890F0000}"/>
    <cellStyle name="Normal 2 2 2 9" xfId="3932" xr:uid="{00000000-0005-0000-0000-00008A0F0000}"/>
    <cellStyle name="Normal 2 2 3" xfId="3933" xr:uid="{00000000-0005-0000-0000-00008B0F0000}"/>
    <cellStyle name="Normal 2 2 3 2" xfId="3934" xr:uid="{00000000-0005-0000-0000-00008C0F0000}"/>
    <cellStyle name="Normal 2 2 3 2 2" xfId="3935" xr:uid="{00000000-0005-0000-0000-00008D0F0000}"/>
    <cellStyle name="Normal 2 2 3 2 2 2" xfId="3936" xr:uid="{00000000-0005-0000-0000-00008E0F0000}"/>
    <cellStyle name="Normal 2 2 3 2 3" xfId="3937" xr:uid="{00000000-0005-0000-0000-00008F0F0000}"/>
    <cellStyle name="Normal 2 2 3 2 4" xfId="3938" xr:uid="{00000000-0005-0000-0000-0000900F0000}"/>
    <cellStyle name="Normal 2 2 3 3" xfId="3939" xr:uid="{00000000-0005-0000-0000-0000910F0000}"/>
    <cellStyle name="Normal 2 2 3 3 2" xfId="3940" xr:uid="{00000000-0005-0000-0000-0000920F0000}"/>
    <cellStyle name="Normal 2 2 3 4" xfId="3941" xr:uid="{00000000-0005-0000-0000-0000930F0000}"/>
    <cellStyle name="Normal 2 2 3 5" xfId="3942" xr:uid="{00000000-0005-0000-0000-0000940F0000}"/>
    <cellStyle name="Normal 2 2 4" xfId="3943" xr:uid="{00000000-0005-0000-0000-0000950F0000}"/>
    <cellStyle name="Normal 2 2 4 2" xfId="3944" xr:uid="{00000000-0005-0000-0000-0000960F0000}"/>
    <cellStyle name="Normal 2 2 4 2 2" xfId="3945" xr:uid="{00000000-0005-0000-0000-0000970F0000}"/>
    <cellStyle name="Normal 2 2 4 3" xfId="3946" xr:uid="{00000000-0005-0000-0000-0000980F0000}"/>
    <cellStyle name="Normal 2 2 4 3 2" xfId="3947" xr:uid="{00000000-0005-0000-0000-0000990F0000}"/>
    <cellStyle name="Normal 2 2 4 3 2 2" xfId="3948" xr:uid="{00000000-0005-0000-0000-00009A0F0000}"/>
    <cellStyle name="Normal 2 2 4 3 3" xfId="3949" xr:uid="{00000000-0005-0000-0000-00009B0F0000}"/>
    <cellStyle name="Normal 2 2 4 4" xfId="3950" xr:uid="{00000000-0005-0000-0000-00009C0F0000}"/>
    <cellStyle name="Normal 2 2 4 5" xfId="3951" xr:uid="{00000000-0005-0000-0000-00009D0F0000}"/>
    <cellStyle name="Normal 2 2 4 6" xfId="3952" xr:uid="{00000000-0005-0000-0000-00009E0F0000}"/>
    <cellStyle name="Normal 2 2 5" xfId="3953" xr:uid="{00000000-0005-0000-0000-00009F0F0000}"/>
    <cellStyle name="Normal 2 2 5 2" xfId="3954" xr:uid="{00000000-0005-0000-0000-0000A00F0000}"/>
    <cellStyle name="Normal 2 2 5 2 2" xfId="3955" xr:uid="{00000000-0005-0000-0000-0000A10F0000}"/>
    <cellStyle name="Normal 2 2 5 2 2 2" xfId="3956" xr:uid="{00000000-0005-0000-0000-0000A20F0000}"/>
    <cellStyle name="Normal 2 2 5 2 3" xfId="3957" xr:uid="{00000000-0005-0000-0000-0000A30F0000}"/>
    <cellStyle name="Normal 2 2 5 2 4" xfId="3958" xr:uid="{00000000-0005-0000-0000-0000A40F0000}"/>
    <cellStyle name="Normal 2 2 5 3" xfId="3959" xr:uid="{00000000-0005-0000-0000-0000A50F0000}"/>
    <cellStyle name="Normal 2 2 5 3 2" xfId="3960" xr:uid="{00000000-0005-0000-0000-0000A60F0000}"/>
    <cellStyle name="Normal 2 2 5 3 2 2" xfId="3961" xr:uid="{00000000-0005-0000-0000-0000A70F0000}"/>
    <cellStyle name="Normal 2 2 5 3 3" xfId="3962" xr:uid="{00000000-0005-0000-0000-0000A80F0000}"/>
    <cellStyle name="Normal 2 2 5 4" xfId="3963" xr:uid="{00000000-0005-0000-0000-0000A90F0000}"/>
    <cellStyle name="Normal 2 2 5 5" xfId="3964" xr:uid="{00000000-0005-0000-0000-0000AA0F0000}"/>
    <cellStyle name="Normal 2 2 5 6" xfId="3965" xr:uid="{00000000-0005-0000-0000-0000AB0F0000}"/>
    <cellStyle name="Normal 2 2 6" xfId="3966" xr:uid="{00000000-0005-0000-0000-0000AC0F0000}"/>
    <cellStyle name="Normal 2 2 6 2" xfId="3967" xr:uid="{00000000-0005-0000-0000-0000AD0F0000}"/>
    <cellStyle name="Normal 2 2 6 2 2" xfId="3968" xr:uid="{00000000-0005-0000-0000-0000AE0F0000}"/>
    <cellStyle name="Normal 2 2 6 2 2 2" xfId="3969" xr:uid="{00000000-0005-0000-0000-0000AF0F0000}"/>
    <cellStyle name="Normal 2 2 6 2 3" xfId="3970" xr:uid="{00000000-0005-0000-0000-0000B00F0000}"/>
    <cellStyle name="Normal 2 2 6 2 4" xfId="3971" xr:uid="{00000000-0005-0000-0000-0000B10F0000}"/>
    <cellStyle name="Normal 2 2 6 3" xfId="3972" xr:uid="{00000000-0005-0000-0000-0000B20F0000}"/>
    <cellStyle name="Normal 2 2 6 4" xfId="3973" xr:uid="{00000000-0005-0000-0000-0000B30F0000}"/>
    <cellStyle name="Normal 2 2 6 5" xfId="3974" xr:uid="{00000000-0005-0000-0000-0000B40F0000}"/>
    <cellStyle name="Normal 2 2 7" xfId="3975" xr:uid="{00000000-0005-0000-0000-0000B50F0000}"/>
    <cellStyle name="Normal 2 2 7 2" xfId="3976" xr:uid="{00000000-0005-0000-0000-0000B60F0000}"/>
    <cellStyle name="Normal 2 2 7 2 2" xfId="3977" xr:uid="{00000000-0005-0000-0000-0000B70F0000}"/>
    <cellStyle name="Normal 2 2 7 2 2 2" xfId="3978" xr:uid="{00000000-0005-0000-0000-0000B80F0000}"/>
    <cellStyle name="Normal 2 2 7 2 3" xfId="3979" xr:uid="{00000000-0005-0000-0000-0000B90F0000}"/>
    <cellStyle name="Normal 2 2 7 2 4" xfId="3980" xr:uid="{00000000-0005-0000-0000-0000BA0F0000}"/>
    <cellStyle name="Normal 2 2 7 3" xfId="3981" xr:uid="{00000000-0005-0000-0000-0000BB0F0000}"/>
    <cellStyle name="Normal 2 2 7 3 2" xfId="3982" xr:uid="{00000000-0005-0000-0000-0000BC0F0000}"/>
    <cellStyle name="Normal 2 2 7 4" xfId="3983" xr:uid="{00000000-0005-0000-0000-0000BD0F0000}"/>
    <cellStyle name="Normal 2 2 7 5" xfId="3984" xr:uid="{00000000-0005-0000-0000-0000BE0F0000}"/>
    <cellStyle name="Normal 2 2 8" xfId="3985" xr:uid="{00000000-0005-0000-0000-0000BF0F0000}"/>
    <cellStyle name="Normal 2 2 8 2" xfId="3986" xr:uid="{00000000-0005-0000-0000-0000C00F0000}"/>
    <cellStyle name="Normal 2 2 8 2 2" xfId="3987" xr:uid="{00000000-0005-0000-0000-0000C10F0000}"/>
    <cellStyle name="Normal 2 2 8 2 2 2" xfId="3988" xr:uid="{00000000-0005-0000-0000-0000C20F0000}"/>
    <cellStyle name="Normal 2 2 8 2 3" xfId="3989" xr:uid="{00000000-0005-0000-0000-0000C30F0000}"/>
    <cellStyle name="Normal 2 2 8 2 4" xfId="3990" xr:uid="{00000000-0005-0000-0000-0000C40F0000}"/>
    <cellStyle name="Normal 2 2 8 3" xfId="3991" xr:uid="{00000000-0005-0000-0000-0000C50F0000}"/>
    <cellStyle name="Normal 2 2 8 4" xfId="3992" xr:uid="{00000000-0005-0000-0000-0000C60F0000}"/>
    <cellStyle name="Normal 2 2 8 5" xfId="3993" xr:uid="{00000000-0005-0000-0000-0000C70F0000}"/>
    <cellStyle name="Normal 2 2 9" xfId="3994" xr:uid="{00000000-0005-0000-0000-0000C80F0000}"/>
    <cellStyle name="Normal 2 2 9 2" xfId="3995" xr:uid="{00000000-0005-0000-0000-0000C90F0000}"/>
    <cellStyle name="Normal 2 2 9 2 2" xfId="3996" xr:uid="{00000000-0005-0000-0000-0000CA0F0000}"/>
    <cellStyle name="Normal 2 2 9 2 3" xfId="3997" xr:uid="{00000000-0005-0000-0000-0000CB0F0000}"/>
    <cellStyle name="Normal 2 2 9 3" xfId="3998" xr:uid="{00000000-0005-0000-0000-0000CC0F0000}"/>
    <cellStyle name="Normal 2 2 9 4" xfId="3999" xr:uid="{00000000-0005-0000-0000-0000CD0F0000}"/>
    <cellStyle name="Normal 2 2_ELC" xfId="4000" xr:uid="{00000000-0005-0000-0000-0000CE0F0000}"/>
    <cellStyle name="Normal 2 20" xfId="4001" xr:uid="{00000000-0005-0000-0000-0000CF0F0000}"/>
    <cellStyle name="Normal 2 21" xfId="4002" xr:uid="{00000000-0005-0000-0000-0000D00F0000}"/>
    <cellStyle name="Normal 2 22" xfId="4003" xr:uid="{00000000-0005-0000-0000-0000D10F0000}"/>
    <cellStyle name="Normal 2 23" xfId="4004" xr:uid="{00000000-0005-0000-0000-0000D20F0000}"/>
    <cellStyle name="Normal 2 24" xfId="4005" xr:uid="{00000000-0005-0000-0000-0000D30F0000}"/>
    <cellStyle name="Normal 2 25" xfId="4006" xr:uid="{00000000-0005-0000-0000-0000D40F0000}"/>
    <cellStyle name="Normal 2 26" xfId="4007" xr:uid="{00000000-0005-0000-0000-0000D50F0000}"/>
    <cellStyle name="Normal 2 27" xfId="4008" xr:uid="{00000000-0005-0000-0000-0000D60F0000}"/>
    <cellStyle name="Normal 2 28" xfId="4009" xr:uid="{00000000-0005-0000-0000-0000D70F0000}"/>
    <cellStyle name="Normal 2 29" xfId="4010" xr:uid="{00000000-0005-0000-0000-0000D80F0000}"/>
    <cellStyle name="Normal 2 3" xfId="4011" xr:uid="{00000000-0005-0000-0000-0000D90F0000}"/>
    <cellStyle name="Normal 2 3 10" xfId="4012" xr:uid="{00000000-0005-0000-0000-0000DA0F0000}"/>
    <cellStyle name="Normal 2 3 10 2" xfId="4013" xr:uid="{00000000-0005-0000-0000-0000DB0F0000}"/>
    <cellStyle name="Normal 2 3 10 2 2" xfId="4014" xr:uid="{00000000-0005-0000-0000-0000DC0F0000}"/>
    <cellStyle name="Normal 2 3 10 2 3" xfId="4015" xr:uid="{00000000-0005-0000-0000-0000DD0F0000}"/>
    <cellStyle name="Normal 2 3 10 3" xfId="4016" xr:uid="{00000000-0005-0000-0000-0000DE0F0000}"/>
    <cellStyle name="Normal 2 3 10 4" xfId="4017" xr:uid="{00000000-0005-0000-0000-0000DF0F0000}"/>
    <cellStyle name="Normal 2 3 11" xfId="4018" xr:uid="{00000000-0005-0000-0000-0000E00F0000}"/>
    <cellStyle name="Normal 2 3 11 2" xfId="4019" xr:uid="{00000000-0005-0000-0000-0000E10F0000}"/>
    <cellStyle name="Normal 2 3 11 2 2" xfId="4020" xr:uid="{00000000-0005-0000-0000-0000E20F0000}"/>
    <cellStyle name="Normal 2 3 11 2 3" xfId="4021" xr:uid="{00000000-0005-0000-0000-0000E30F0000}"/>
    <cellStyle name="Normal 2 3 11 3" xfId="4022" xr:uid="{00000000-0005-0000-0000-0000E40F0000}"/>
    <cellStyle name="Normal 2 3 11 4" xfId="4023" xr:uid="{00000000-0005-0000-0000-0000E50F0000}"/>
    <cellStyle name="Normal 2 3 12" xfId="4024" xr:uid="{00000000-0005-0000-0000-0000E60F0000}"/>
    <cellStyle name="Normal 2 3 12 2" xfId="4025" xr:uid="{00000000-0005-0000-0000-0000E70F0000}"/>
    <cellStyle name="Normal 2 3 12 2 2" xfId="4026" xr:uid="{00000000-0005-0000-0000-0000E80F0000}"/>
    <cellStyle name="Normal 2 3 12 2 3" xfId="4027" xr:uid="{00000000-0005-0000-0000-0000E90F0000}"/>
    <cellStyle name="Normal 2 3 12 3" xfId="4028" xr:uid="{00000000-0005-0000-0000-0000EA0F0000}"/>
    <cellStyle name="Normal 2 3 12 4" xfId="4029" xr:uid="{00000000-0005-0000-0000-0000EB0F0000}"/>
    <cellStyle name="Normal 2 3 13" xfId="4030" xr:uid="{00000000-0005-0000-0000-0000EC0F0000}"/>
    <cellStyle name="Normal 2 3 13 2" xfId="4031" xr:uid="{00000000-0005-0000-0000-0000ED0F0000}"/>
    <cellStyle name="Normal 2 3 13 2 2" xfId="4032" xr:uid="{00000000-0005-0000-0000-0000EE0F0000}"/>
    <cellStyle name="Normal 2 3 13 2 3" xfId="4033" xr:uid="{00000000-0005-0000-0000-0000EF0F0000}"/>
    <cellStyle name="Normal 2 3 13 3" xfId="4034" xr:uid="{00000000-0005-0000-0000-0000F00F0000}"/>
    <cellStyle name="Normal 2 3 13 4" xfId="4035" xr:uid="{00000000-0005-0000-0000-0000F10F0000}"/>
    <cellStyle name="Normal 2 3 14" xfId="4036" xr:uid="{00000000-0005-0000-0000-0000F20F0000}"/>
    <cellStyle name="Normal 2 3 2" xfId="4037" xr:uid="{00000000-0005-0000-0000-0000F30F0000}"/>
    <cellStyle name="Normal 2 3 2 2" xfId="4038" xr:uid="{00000000-0005-0000-0000-0000F40F0000}"/>
    <cellStyle name="Normal 2 3 2 2 2" xfId="4039" xr:uid="{00000000-0005-0000-0000-0000F50F0000}"/>
    <cellStyle name="Normal 2 3 2 2 2 2" xfId="4040" xr:uid="{00000000-0005-0000-0000-0000F60F0000}"/>
    <cellStyle name="Normal 2 3 2 2 2 2 2" xfId="4041" xr:uid="{00000000-0005-0000-0000-0000F70F0000}"/>
    <cellStyle name="Normal 2 3 2 2 2 3" xfId="4042" xr:uid="{00000000-0005-0000-0000-0000F80F0000}"/>
    <cellStyle name="Normal 2 3 2 2 3" xfId="4043" xr:uid="{00000000-0005-0000-0000-0000F90F0000}"/>
    <cellStyle name="Normal 2 3 2 2 3 2" xfId="4044" xr:uid="{00000000-0005-0000-0000-0000FA0F0000}"/>
    <cellStyle name="Normal 2 3 2 2 3 2 2" xfId="4045" xr:uid="{00000000-0005-0000-0000-0000FB0F0000}"/>
    <cellStyle name="Normal 2 3 2 2 3 3" xfId="4046" xr:uid="{00000000-0005-0000-0000-0000FC0F0000}"/>
    <cellStyle name="Normal 2 3 2 2 4" xfId="4047" xr:uid="{00000000-0005-0000-0000-0000FD0F0000}"/>
    <cellStyle name="Normal 2 3 2 2 4 2" xfId="4048" xr:uid="{00000000-0005-0000-0000-0000FE0F0000}"/>
    <cellStyle name="Normal 2 3 2 2 5" xfId="4049" xr:uid="{00000000-0005-0000-0000-0000FF0F0000}"/>
    <cellStyle name="Normal 2 3 2 2 6" xfId="4050" xr:uid="{00000000-0005-0000-0000-000000100000}"/>
    <cellStyle name="Normal 2 3 2 3" xfId="4051" xr:uid="{00000000-0005-0000-0000-000001100000}"/>
    <cellStyle name="Normal 2 3 2 3 2" xfId="4052" xr:uid="{00000000-0005-0000-0000-000002100000}"/>
    <cellStyle name="Normal 2 3 2 3 2 2" xfId="4053" xr:uid="{00000000-0005-0000-0000-000003100000}"/>
    <cellStyle name="Normal 2 3 2 3 3" xfId="4054" xr:uid="{00000000-0005-0000-0000-000004100000}"/>
    <cellStyle name="Normal 2 3 2 4" xfId="4055" xr:uid="{00000000-0005-0000-0000-000005100000}"/>
    <cellStyle name="Normal 2 3 2 4 2" xfId="4056" xr:uid="{00000000-0005-0000-0000-000006100000}"/>
    <cellStyle name="Normal 2 3 2 4 2 2" xfId="4057" xr:uid="{00000000-0005-0000-0000-000007100000}"/>
    <cellStyle name="Normal 2 3 2 4 3" xfId="4058" xr:uid="{00000000-0005-0000-0000-000008100000}"/>
    <cellStyle name="Normal 2 3 2 5" xfId="4059" xr:uid="{00000000-0005-0000-0000-000009100000}"/>
    <cellStyle name="Normal 2 3 2 5 2" xfId="4060" xr:uid="{00000000-0005-0000-0000-00000A100000}"/>
    <cellStyle name="Normal 2 3 2 5 2 2" xfId="4061" xr:uid="{00000000-0005-0000-0000-00000B100000}"/>
    <cellStyle name="Normal 2 3 2 5 3" xfId="4062" xr:uid="{00000000-0005-0000-0000-00000C100000}"/>
    <cellStyle name="Normal 2 3 2 6" xfId="4063" xr:uid="{00000000-0005-0000-0000-00000D100000}"/>
    <cellStyle name="Normal 2 3 2 6 2" xfId="4064" xr:uid="{00000000-0005-0000-0000-00000E100000}"/>
    <cellStyle name="Normal 2 3 2 6 2 2" xfId="4065" xr:uid="{00000000-0005-0000-0000-00000F100000}"/>
    <cellStyle name="Normal 2 3 2 6 3" xfId="4066" xr:uid="{00000000-0005-0000-0000-000010100000}"/>
    <cellStyle name="Normal 2 3 2 7" xfId="4067" xr:uid="{00000000-0005-0000-0000-000011100000}"/>
    <cellStyle name="Normal 2 3 2 7 2" xfId="4068" xr:uid="{00000000-0005-0000-0000-000012100000}"/>
    <cellStyle name="Normal 2 3 2 8" xfId="4069" xr:uid="{00000000-0005-0000-0000-000013100000}"/>
    <cellStyle name="Normal 2 3 2 9" xfId="4070" xr:uid="{00000000-0005-0000-0000-000014100000}"/>
    <cellStyle name="Normal 2 3 3" xfId="4071" xr:uid="{00000000-0005-0000-0000-000015100000}"/>
    <cellStyle name="Normal 2 3 3 2" xfId="4072" xr:uid="{00000000-0005-0000-0000-000016100000}"/>
    <cellStyle name="Normal 2 3 3 2 2" xfId="4073" xr:uid="{00000000-0005-0000-0000-000017100000}"/>
    <cellStyle name="Normal 2 3 3 2 2 2" xfId="4074" xr:uid="{00000000-0005-0000-0000-000018100000}"/>
    <cellStyle name="Normal 2 3 3 2 3" xfId="4075" xr:uid="{00000000-0005-0000-0000-000019100000}"/>
    <cellStyle name="Normal 2 3 3 2 4" xfId="4076" xr:uid="{00000000-0005-0000-0000-00001A100000}"/>
    <cellStyle name="Normal 2 3 3 3" xfId="4077" xr:uid="{00000000-0005-0000-0000-00001B100000}"/>
    <cellStyle name="Normal 2 3 3 3 2" xfId="4078" xr:uid="{00000000-0005-0000-0000-00001C100000}"/>
    <cellStyle name="Normal 2 3 3 4" xfId="4079" xr:uid="{00000000-0005-0000-0000-00001D100000}"/>
    <cellStyle name="Normal 2 3 3 5" xfId="4080" xr:uid="{00000000-0005-0000-0000-00001E100000}"/>
    <cellStyle name="Normal 2 3 4" xfId="4081" xr:uid="{00000000-0005-0000-0000-00001F100000}"/>
    <cellStyle name="Normal 2 3 4 2" xfId="4082" xr:uid="{00000000-0005-0000-0000-000020100000}"/>
    <cellStyle name="Normal 2 3 4 2 2" xfId="4083" xr:uid="{00000000-0005-0000-0000-000021100000}"/>
    <cellStyle name="Normal 2 3 4 2 2 2" xfId="4084" xr:uid="{00000000-0005-0000-0000-000022100000}"/>
    <cellStyle name="Normal 2 3 4 2 2 2 2" xfId="4085" xr:uid="{00000000-0005-0000-0000-000023100000}"/>
    <cellStyle name="Normal 2 3 4 2 2 3" xfId="4086" xr:uid="{00000000-0005-0000-0000-000024100000}"/>
    <cellStyle name="Normal 2 3 4 2 3" xfId="4087" xr:uid="{00000000-0005-0000-0000-000025100000}"/>
    <cellStyle name="Normal 2 3 4 2 3 2" xfId="4088" xr:uid="{00000000-0005-0000-0000-000026100000}"/>
    <cellStyle name="Normal 2 3 4 2 4" xfId="4089" xr:uid="{00000000-0005-0000-0000-000027100000}"/>
    <cellStyle name="Normal 2 3 4 2 5" xfId="4090" xr:uid="{00000000-0005-0000-0000-000028100000}"/>
    <cellStyle name="Normal 2 3 4 3" xfId="4091" xr:uid="{00000000-0005-0000-0000-000029100000}"/>
    <cellStyle name="Normal 2 3 4 3 2" xfId="4092" xr:uid="{00000000-0005-0000-0000-00002A100000}"/>
    <cellStyle name="Normal 2 3 4 3 2 2" xfId="4093" xr:uid="{00000000-0005-0000-0000-00002B100000}"/>
    <cellStyle name="Normal 2 3 4 3 3" xfId="4094" xr:uid="{00000000-0005-0000-0000-00002C100000}"/>
    <cellStyle name="Normal 2 3 4 4" xfId="4095" xr:uid="{00000000-0005-0000-0000-00002D100000}"/>
    <cellStyle name="Normal 2 3 4 4 2" xfId="4096" xr:uid="{00000000-0005-0000-0000-00002E100000}"/>
    <cellStyle name="Normal 2 3 4 4 2 2" xfId="4097" xr:uid="{00000000-0005-0000-0000-00002F100000}"/>
    <cellStyle name="Normal 2 3 4 4 3" xfId="4098" xr:uid="{00000000-0005-0000-0000-000030100000}"/>
    <cellStyle name="Normal 2 3 4 5" xfId="4099" xr:uid="{00000000-0005-0000-0000-000031100000}"/>
    <cellStyle name="Normal 2 3 4 5 2" xfId="4100" xr:uid="{00000000-0005-0000-0000-000032100000}"/>
    <cellStyle name="Normal 2 3 4 5 2 2" xfId="4101" xr:uid="{00000000-0005-0000-0000-000033100000}"/>
    <cellStyle name="Normal 2 3 4 5 3" xfId="4102" xr:uid="{00000000-0005-0000-0000-000034100000}"/>
    <cellStyle name="Normal 2 3 4 6" xfId="4103" xr:uid="{00000000-0005-0000-0000-000035100000}"/>
    <cellStyle name="Normal 2 3 4 6 2" xfId="4104" xr:uid="{00000000-0005-0000-0000-000036100000}"/>
    <cellStyle name="Normal 2 3 4 7" xfId="4105" xr:uid="{00000000-0005-0000-0000-000037100000}"/>
    <cellStyle name="Normal 2 3 4 8" xfId="4106" xr:uid="{00000000-0005-0000-0000-000038100000}"/>
    <cellStyle name="Normal 2 3 5" xfId="4107" xr:uid="{00000000-0005-0000-0000-000039100000}"/>
    <cellStyle name="Normal 2 3 5 2" xfId="4108" xr:uid="{00000000-0005-0000-0000-00003A100000}"/>
    <cellStyle name="Normal 2 3 5 2 2" xfId="4109" xr:uid="{00000000-0005-0000-0000-00003B100000}"/>
    <cellStyle name="Normal 2 3 5 2 2 2" xfId="4110" xr:uid="{00000000-0005-0000-0000-00003C100000}"/>
    <cellStyle name="Normal 2 3 5 2 3" xfId="4111" xr:uid="{00000000-0005-0000-0000-00003D100000}"/>
    <cellStyle name="Normal 2 3 5 2 4" xfId="4112" xr:uid="{00000000-0005-0000-0000-00003E100000}"/>
    <cellStyle name="Normal 2 3 5 3" xfId="4113" xr:uid="{00000000-0005-0000-0000-00003F100000}"/>
    <cellStyle name="Normal 2 3 5 3 2" xfId="4114" xr:uid="{00000000-0005-0000-0000-000040100000}"/>
    <cellStyle name="Normal 2 3 5 3 2 2" xfId="4115" xr:uid="{00000000-0005-0000-0000-000041100000}"/>
    <cellStyle name="Normal 2 3 5 3 3" xfId="4116" xr:uid="{00000000-0005-0000-0000-000042100000}"/>
    <cellStyle name="Normal 2 3 5 4" xfId="4117" xr:uid="{00000000-0005-0000-0000-000043100000}"/>
    <cellStyle name="Normal 2 3 5 4 2" xfId="4118" xr:uid="{00000000-0005-0000-0000-000044100000}"/>
    <cellStyle name="Normal 2 3 5 5" xfId="4119" xr:uid="{00000000-0005-0000-0000-000045100000}"/>
    <cellStyle name="Normal 2 3 5 6" xfId="4120" xr:uid="{00000000-0005-0000-0000-000046100000}"/>
    <cellStyle name="Normal 2 3 6" xfId="4121" xr:uid="{00000000-0005-0000-0000-000047100000}"/>
    <cellStyle name="Normal 2 3 6 2" xfId="4122" xr:uid="{00000000-0005-0000-0000-000048100000}"/>
    <cellStyle name="Normal 2 3 6 2 2" xfId="4123" xr:uid="{00000000-0005-0000-0000-000049100000}"/>
    <cellStyle name="Normal 2 3 6 3" xfId="4124" xr:uid="{00000000-0005-0000-0000-00004A100000}"/>
    <cellStyle name="Normal 2 3 6 3 2" xfId="4125" xr:uid="{00000000-0005-0000-0000-00004B100000}"/>
    <cellStyle name="Normal 2 3 6 3 2 2" xfId="4126" xr:uid="{00000000-0005-0000-0000-00004C100000}"/>
    <cellStyle name="Normal 2 3 6 3 3" xfId="4127" xr:uid="{00000000-0005-0000-0000-00004D100000}"/>
    <cellStyle name="Normal 2 3 6 4" xfId="4128" xr:uid="{00000000-0005-0000-0000-00004E100000}"/>
    <cellStyle name="Normal 2 3 6 4 2" xfId="4129" xr:uid="{00000000-0005-0000-0000-00004F100000}"/>
    <cellStyle name="Normal 2 3 6 5" xfId="4130" xr:uid="{00000000-0005-0000-0000-000050100000}"/>
    <cellStyle name="Normal 2 3 6 6" xfId="4131" xr:uid="{00000000-0005-0000-0000-000051100000}"/>
    <cellStyle name="Normal 2 3 7" xfId="4132" xr:uid="{00000000-0005-0000-0000-000052100000}"/>
    <cellStyle name="Normal 2 3 7 2" xfId="4133" xr:uid="{00000000-0005-0000-0000-000053100000}"/>
    <cellStyle name="Normal 2 3 7 2 2" xfId="4134" xr:uid="{00000000-0005-0000-0000-000054100000}"/>
    <cellStyle name="Normal 2 3 7 2 3" xfId="4135" xr:uid="{00000000-0005-0000-0000-000055100000}"/>
    <cellStyle name="Normal 2 3 7 3" xfId="4136" xr:uid="{00000000-0005-0000-0000-000056100000}"/>
    <cellStyle name="Normal 2 3 7 4" xfId="4137" xr:uid="{00000000-0005-0000-0000-000057100000}"/>
    <cellStyle name="Normal 2 3 8" xfId="4138" xr:uid="{00000000-0005-0000-0000-000058100000}"/>
    <cellStyle name="Normal 2 3 8 2" xfId="4139" xr:uid="{00000000-0005-0000-0000-000059100000}"/>
    <cellStyle name="Normal 2 3 8 2 2" xfId="4140" xr:uid="{00000000-0005-0000-0000-00005A100000}"/>
    <cellStyle name="Normal 2 3 8 2 3" xfId="4141" xr:uid="{00000000-0005-0000-0000-00005B100000}"/>
    <cellStyle name="Normal 2 3 8 3" xfId="4142" xr:uid="{00000000-0005-0000-0000-00005C100000}"/>
    <cellStyle name="Normal 2 3 8 4" xfId="4143" xr:uid="{00000000-0005-0000-0000-00005D100000}"/>
    <cellStyle name="Normal 2 3 9" xfId="4144" xr:uid="{00000000-0005-0000-0000-00005E100000}"/>
    <cellStyle name="Normal 2 3 9 2" xfId="4145" xr:uid="{00000000-0005-0000-0000-00005F100000}"/>
    <cellStyle name="Normal 2 3 9 2 2" xfId="4146" xr:uid="{00000000-0005-0000-0000-000060100000}"/>
    <cellStyle name="Normal 2 3 9 2 3" xfId="4147" xr:uid="{00000000-0005-0000-0000-000061100000}"/>
    <cellStyle name="Normal 2 3 9 3" xfId="4148" xr:uid="{00000000-0005-0000-0000-000062100000}"/>
    <cellStyle name="Normal 2 3 9 4" xfId="4149" xr:uid="{00000000-0005-0000-0000-000063100000}"/>
    <cellStyle name="Normal 2 30" xfId="4150" xr:uid="{00000000-0005-0000-0000-000064100000}"/>
    <cellStyle name="Normal 2 31" xfId="4151" xr:uid="{00000000-0005-0000-0000-000065100000}"/>
    <cellStyle name="Normal 2 32" xfId="4152" xr:uid="{00000000-0005-0000-0000-000066100000}"/>
    <cellStyle name="Normal 2 33" xfId="4153" xr:uid="{00000000-0005-0000-0000-000067100000}"/>
    <cellStyle name="Normal 2 34" xfId="4154" xr:uid="{00000000-0005-0000-0000-000068100000}"/>
    <cellStyle name="Normal 2 35" xfId="4155" xr:uid="{00000000-0005-0000-0000-000069100000}"/>
    <cellStyle name="Normal 2 36" xfId="4156" xr:uid="{00000000-0005-0000-0000-00006A100000}"/>
    <cellStyle name="Normal 2 37" xfId="4157" xr:uid="{00000000-0005-0000-0000-00006B100000}"/>
    <cellStyle name="Normal 2 38" xfId="4158" xr:uid="{00000000-0005-0000-0000-00006C100000}"/>
    <cellStyle name="Normal 2 39" xfId="4159" xr:uid="{00000000-0005-0000-0000-00006D100000}"/>
    <cellStyle name="Normal 2 4" xfId="4160" xr:uid="{00000000-0005-0000-0000-00006E100000}"/>
    <cellStyle name="Normal 2 4 10" xfId="4161" xr:uid="{00000000-0005-0000-0000-00006F100000}"/>
    <cellStyle name="Normal 2 4 10 2" xfId="4162" xr:uid="{00000000-0005-0000-0000-000070100000}"/>
    <cellStyle name="Normal 2 4 10 2 2" xfId="4163" xr:uid="{00000000-0005-0000-0000-000071100000}"/>
    <cellStyle name="Normal 2 4 10 2 3" xfId="4164" xr:uid="{00000000-0005-0000-0000-000072100000}"/>
    <cellStyle name="Normal 2 4 10 3" xfId="4165" xr:uid="{00000000-0005-0000-0000-000073100000}"/>
    <cellStyle name="Normal 2 4 10 4" xfId="4166" xr:uid="{00000000-0005-0000-0000-000074100000}"/>
    <cellStyle name="Normal 2 4 11" xfId="4167" xr:uid="{00000000-0005-0000-0000-000075100000}"/>
    <cellStyle name="Normal 2 4 11 2" xfId="4168" xr:uid="{00000000-0005-0000-0000-000076100000}"/>
    <cellStyle name="Normal 2 4 11 2 2" xfId="4169" xr:uid="{00000000-0005-0000-0000-000077100000}"/>
    <cellStyle name="Normal 2 4 11 2 3" xfId="4170" xr:uid="{00000000-0005-0000-0000-000078100000}"/>
    <cellStyle name="Normal 2 4 11 3" xfId="4171" xr:uid="{00000000-0005-0000-0000-000079100000}"/>
    <cellStyle name="Normal 2 4 11 4" xfId="4172" xr:uid="{00000000-0005-0000-0000-00007A100000}"/>
    <cellStyle name="Normal 2 4 12" xfId="4173" xr:uid="{00000000-0005-0000-0000-00007B100000}"/>
    <cellStyle name="Normal 2 4 12 2" xfId="4174" xr:uid="{00000000-0005-0000-0000-00007C100000}"/>
    <cellStyle name="Normal 2 4 12 2 2" xfId="4175" xr:uid="{00000000-0005-0000-0000-00007D100000}"/>
    <cellStyle name="Normal 2 4 12 2 3" xfId="4176" xr:uid="{00000000-0005-0000-0000-00007E100000}"/>
    <cellStyle name="Normal 2 4 12 3" xfId="4177" xr:uid="{00000000-0005-0000-0000-00007F100000}"/>
    <cellStyle name="Normal 2 4 12 4" xfId="4178" xr:uid="{00000000-0005-0000-0000-000080100000}"/>
    <cellStyle name="Normal 2 4 13" xfId="4179" xr:uid="{00000000-0005-0000-0000-000081100000}"/>
    <cellStyle name="Normal 2 4 13 2" xfId="4180" xr:uid="{00000000-0005-0000-0000-000082100000}"/>
    <cellStyle name="Normal 2 4 13 2 2" xfId="4181" xr:uid="{00000000-0005-0000-0000-000083100000}"/>
    <cellStyle name="Normal 2 4 13 2 3" xfId="4182" xr:uid="{00000000-0005-0000-0000-000084100000}"/>
    <cellStyle name="Normal 2 4 13 3" xfId="4183" xr:uid="{00000000-0005-0000-0000-000085100000}"/>
    <cellStyle name="Normal 2 4 13 4" xfId="4184" xr:uid="{00000000-0005-0000-0000-000086100000}"/>
    <cellStyle name="Normal 2 4 14" xfId="4185" xr:uid="{00000000-0005-0000-0000-000087100000}"/>
    <cellStyle name="Normal 2 4 2" xfId="4186" xr:uid="{00000000-0005-0000-0000-000088100000}"/>
    <cellStyle name="Normal 2 4 2 2" xfId="4187" xr:uid="{00000000-0005-0000-0000-000089100000}"/>
    <cellStyle name="Normal 2 4 2 2 2" xfId="4188" xr:uid="{00000000-0005-0000-0000-00008A100000}"/>
    <cellStyle name="Normal 2 4 2 2 2 2" xfId="4189" xr:uid="{00000000-0005-0000-0000-00008B100000}"/>
    <cellStyle name="Normal 2 4 2 2 3" xfId="4190" xr:uid="{00000000-0005-0000-0000-00008C100000}"/>
    <cellStyle name="Normal 2 4 2 2 4" xfId="4191" xr:uid="{00000000-0005-0000-0000-00008D100000}"/>
    <cellStyle name="Normal 2 4 2 3" xfId="4192" xr:uid="{00000000-0005-0000-0000-00008E100000}"/>
    <cellStyle name="Normal 2 4 2 4" xfId="4193" xr:uid="{00000000-0005-0000-0000-00008F100000}"/>
    <cellStyle name="Normal 2 4 2 5" xfId="4194" xr:uid="{00000000-0005-0000-0000-000090100000}"/>
    <cellStyle name="Normal 2 4 3" xfId="4195" xr:uid="{00000000-0005-0000-0000-000091100000}"/>
    <cellStyle name="Normal 2 4 3 2" xfId="4196" xr:uid="{00000000-0005-0000-0000-000092100000}"/>
    <cellStyle name="Normal 2 4 3 2 2" xfId="4197" xr:uid="{00000000-0005-0000-0000-000093100000}"/>
    <cellStyle name="Normal 2 4 3 2 2 2" xfId="4198" xr:uid="{00000000-0005-0000-0000-000094100000}"/>
    <cellStyle name="Normal 2 4 3 2 3" xfId="4199" xr:uid="{00000000-0005-0000-0000-000095100000}"/>
    <cellStyle name="Normal 2 4 3 2 4" xfId="4200" xr:uid="{00000000-0005-0000-0000-000096100000}"/>
    <cellStyle name="Normal 2 4 3 3" xfId="4201" xr:uid="{00000000-0005-0000-0000-000097100000}"/>
    <cellStyle name="Normal 2 4 3 4" xfId="4202" xr:uid="{00000000-0005-0000-0000-000098100000}"/>
    <cellStyle name="Normal 2 4 3 5" xfId="4203" xr:uid="{00000000-0005-0000-0000-000099100000}"/>
    <cellStyle name="Normal 2 4 4" xfId="4204" xr:uid="{00000000-0005-0000-0000-00009A100000}"/>
    <cellStyle name="Normal 2 4 4 2" xfId="4205" xr:uid="{00000000-0005-0000-0000-00009B100000}"/>
    <cellStyle name="Normal 2 4 4 2 2" xfId="4206" xr:uid="{00000000-0005-0000-0000-00009C100000}"/>
    <cellStyle name="Normal 2 4 4 2 2 2" xfId="4207" xr:uid="{00000000-0005-0000-0000-00009D100000}"/>
    <cellStyle name="Normal 2 4 4 2 3" xfId="4208" xr:uid="{00000000-0005-0000-0000-00009E100000}"/>
    <cellStyle name="Normal 2 4 4 2 4" xfId="4209" xr:uid="{00000000-0005-0000-0000-00009F100000}"/>
    <cellStyle name="Normal 2 4 4 3" xfId="4210" xr:uid="{00000000-0005-0000-0000-0000A0100000}"/>
    <cellStyle name="Normal 2 4 4 4" xfId="4211" xr:uid="{00000000-0005-0000-0000-0000A1100000}"/>
    <cellStyle name="Normal 2 4 4 5" xfId="4212" xr:uid="{00000000-0005-0000-0000-0000A2100000}"/>
    <cellStyle name="Normal 2 4 5" xfId="4213" xr:uid="{00000000-0005-0000-0000-0000A3100000}"/>
    <cellStyle name="Normal 2 4 5 2" xfId="4214" xr:uid="{00000000-0005-0000-0000-0000A4100000}"/>
    <cellStyle name="Normal 2 4 5 2 2" xfId="4215" xr:uid="{00000000-0005-0000-0000-0000A5100000}"/>
    <cellStyle name="Normal 2 4 5 2 2 2" xfId="4216" xr:uid="{00000000-0005-0000-0000-0000A6100000}"/>
    <cellStyle name="Normal 2 4 5 2 3" xfId="4217" xr:uid="{00000000-0005-0000-0000-0000A7100000}"/>
    <cellStyle name="Normal 2 4 5 2 4" xfId="4218" xr:uid="{00000000-0005-0000-0000-0000A8100000}"/>
    <cellStyle name="Normal 2 4 5 3" xfId="4219" xr:uid="{00000000-0005-0000-0000-0000A9100000}"/>
    <cellStyle name="Normal 2 4 5 3 2" xfId="4220" xr:uid="{00000000-0005-0000-0000-0000AA100000}"/>
    <cellStyle name="Normal 2 4 5 4" xfId="4221" xr:uid="{00000000-0005-0000-0000-0000AB100000}"/>
    <cellStyle name="Normal 2 4 5 5" xfId="4222" xr:uid="{00000000-0005-0000-0000-0000AC100000}"/>
    <cellStyle name="Normal 2 4 6" xfId="4223" xr:uid="{00000000-0005-0000-0000-0000AD100000}"/>
    <cellStyle name="Normal 2 4 6 2" xfId="4224" xr:uid="{00000000-0005-0000-0000-0000AE100000}"/>
    <cellStyle name="Normal 2 4 6 2 2" xfId="4225" xr:uid="{00000000-0005-0000-0000-0000AF100000}"/>
    <cellStyle name="Normal 2 4 6 2 3" xfId="4226" xr:uid="{00000000-0005-0000-0000-0000B0100000}"/>
    <cellStyle name="Normal 2 4 6 3" xfId="4227" xr:uid="{00000000-0005-0000-0000-0000B1100000}"/>
    <cellStyle name="Normal 2 4 6 4" xfId="4228" xr:uid="{00000000-0005-0000-0000-0000B2100000}"/>
    <cellStyle name="Normal 2 4 7" xfId="4229" xr:uid="{00000000-0005-0000-0000-0000B3100000}"/>
    <cellStyle name="Normal 2 4 7 2" xfId="4230" xr:uid="{00000000-0005-0000-0000-0000B4100000}"/>
    <cellStyle name="Normal 2 4 7 2 2" xfId="4231" xr:uid="{00000000-0005-0000-0000-0000B5100000}"/>
    <cellStyle name="Normal 2 4 7 2 3" xfId="4232" xr:uid="{00000000-0005-0000-0000-0000B6100000}"/>
    <cellStyle name="Normal 2 4 7 3" xfId="4233" xr:uid="{00000000-0005-0000-0000-0000B7100000}"/>
    <cellStyle name="Normal 2 4 7 4" xfId="4234" xr:uid="{00000000-0005-0000-0000-0000B8100000}"/>
    <cellStyle name="Normal 2 4 8" xfId="4235" xr:uid="{00000000-0005-0000-0000-0000B9100000}"/>
    <cellStyle name="Normal 2 4 8 2" xfId="4236" xr:uid="{00000000-0005-0000-0000-0000BA100000}"/>
    <cellStyle name="Normal 2 4 8 2 2" xfId="4237" xr:uid="{00000000-0005-0000-0000-0000BB100000}"/>
    <cellStyle name="Normal 2 4 8 2 3" xfId="4238" xr:uid="{00000000-0005-0000-0000-0000BC100000}"/>
    <cellStyle name="Normal 2 4 8 3" xfId="4239" xr:uid="{00000000-0005-0000-0000-0000BD100000}"/>
    <cellStyle name="Normal 2 4 8 4" xfId="4240" xr:uid="{00000000-0005-0000-0000-0000BE100000}"/>
    <cellStyle name="Normal 2 4 9" xfId="4241" xr:uid="{00000000-0005-0000-0000-0000BF100000}"/>
    <cellStyle name="Normal 2 4 9 2" xfId="4242" xr:uid="{00000000-0005-0000-0000-0000C0100000}"/>
    <cellStyle name="Normal 2 4 9 2 2" xfId="4243" xr:uid="{00000000-0005-0000-0000-0000C1100000}"/>
    <cellStyle name="Normal 2 4 9 2 3" xfId="4244" xr:uid="{00000000-0005-0000-0000-0000C2100000}"/>
    <cellStyle name="Normal 2 4 9 3" xfId="4245" xr:uid="{00000000-0005-0000-0000-0000C3100000}"/>
    <cellStyle name="Normal 2 4 9 4" xfId="4246" xr:uid="{00000000-0005-0000-0000-0000C4100000}"/>
    <cellStyle name="Normal 2 40" xfId="4247" xr:uid="{00000000-0005-0000-0000-0000C5100000}"/>
    <cellStyle name="Normal 2 41" xfId="4248" xr:uid="{00000000-0005-0000-0000-0000C6100000}"/>
    <cellStyle name="Normal 2 42" xfId="4249" xr:uid="{00000000-0005-0000-0000-0000C7100000}"/>
    <cellStyle name="Normal 2 43" xfId="4250" xr:uid="{00000000-0005-0000-0000-0000C8100000}"/>
    <cellStyle name="Normal 2 44" xfId="4251" xr:uid="{00000000-0005-0000-0000-0000C9100000}"/>
    <cellStyle name="Normal 2 45" xfId="4252" xr:uid="{00000000-0005-0000-0000-0000CA100000}"/>
    <cellStyle name="Normal 2 45 2" xfId="4253" xr:uid="{00000000-0005-0000-0000-0000CB100000}"/>
    <cellStyle name="Normal 2 45 2 2" xfId="4254" xr:uid="{00000000-0005-0000-0000-0000CC100000}"/>
    <cellStyle name="Normal 2 45 3" xfId="4255" xr:uid="{00000000-0005-0000-0000-0000CD100000}"/>
    <cellStyle name="Normal 2 46" xfId="4256" xr:uid="{00000000-0005-0000-0000-0000CE100000}"/>
    <cellStyle name="Normal 2 46 2" xfId="4257" xr:uid="{00000000-0005-0000-0000-0000CF100000}"/>
    <cellStyle name="Normal 2 46 2 2" xfId="4258" xr:uid="{00000000-0005-0000-0000-0000D0100000}"/>
    <cellStyle name="Normal 2 46 3" xfId="4259" xr:uid="{00000000-0005-0000-0000-0000D1100000}"/>
    <cellStyle name="Normal 2 47" xfId="4260" xr:uid="{00000000-0005-0000-0000-0000D2100000}"/>
    <cellStyle name="Normal 2 47 2" xfId="4261" xr:uid="{00000000-0005-0000-0000-0000D3100000}"/>
    <cellStyle name="Normal 2 47 2 2" xfId="4262" xr:uid="{00000000-0005-0000-0000-0000D4100000}"/>
    <cellStyle name="Normal 2 47 3" xfId="4263" xr:uid="{00000000-0005-0000-0000-0000D5100000}"/>
    <cellStyle name="Normal 2 48" xfId="4264" xr:uid="{00000000-0005-0000-0000-0000D6100000}"/>
    <cellStyle name="Normal 2 48 2" xfId="4265" xr:uid="{00000000-0005-0000-0000-0000D7100000}"/>
    <cellStyle name="Normal 2 48 2 2" xfId="4266" xr:uid="{00000000-0005-0000-0000-0000D8100000}"/>
    <cellStyle name="Normal 2 48 3" xfId="4267" xr:uid="{00000000-0005-0000-0000-0000D9100000}"/>
    <cellStyle name="Normal 2 49" xfId="4268" xr:uid="{00000000-0005-0000-0000-0000DA100000}"/>
    <cellStyle name="Normal 2 49 2" xfId="4269" xr:uid="{00000000-0005-0000-0000-0000DB100000}"/>
    <cellStyle name="Normal 2 5" xfId="4270" xr:uid="{00000000-0005-0000-0000-0000DC100000}"/>
    <cellStyle name="Normal 2 5 10" xfId="4271" xr:uid="{00000000-0005-0000-0000-0000DD100000}"/>
    <cellStyle name="Normal 2 5 11" xfId="4272" xr:uid="{00000000-0005-0000-0000-0000DE100000}"/>
    <cellStyle name="Normal 2 5 12" xfId="4273" xr:uid="{00000000-0005-0000-0000-0000DF100000}"/>
    <cellStyle name="Normal 2 5 13" xfId="4274" xr:uid="{00000000-0005-0000-0000-0000E0100000}"/>
    <cellStyle name="Normal 2 5 14" xfId="4275" xr:uid="{00000000-0005-0000-0000-0000E1100000}"/>
    <cellStyle name="Normal 2 5 15" xfId="4276" xr:uid="{00000000-0005-0000-0000-0000E2100000}"/>
    <cellStyle name="Normal 2 5 16" xfId="4277" xr:uid="{00000000-0005-0000-0000-0000E3100000}"/>
    <cellStyle name="Normal 2 5 17" xfId="4278" xr:uid="{00000000-0005-0000-0000-0000E4100000}"/>
    <cellStyle name="Normal 2 5 2" xfId="4279" xr:uid="{00000000-0005-0000-0000-0000E5100000}"/>
    <cellStyle name="Normal 2 5 2 2" xfId="4280" xr:uid="{00000000-0005-0000-0000-0000E6100000}"/>
    <cellStyle name="Normal 2 5 2 2 2" xfId="4281" xr:uid="{00000000-0005-0000-0000-0000E7100000}"/>
    <cellStyle name="Normal 2 5 2 2 3" xfId="4282" xr:uid="{00000000-0005-0000-0000-0000E8100000}"/>
    <cellStyle name="Normal 2 5 2 2 3 2" xfId="4283" xr:uid="{00000000-0005-0000-0000-0000E9100000}"/>
    <cellStyle name="Normal 2 5 2 2 4" xfId="4284" xr:uid="{00000000-0005-0000-0000-0000EA100000}"/>
    <cellStyle name="Normal 2 5 2 3" xfId="4285" xr:uid="{00000000-0005-0000-0000-0000EB100000}"/>
    <cellStyle name="Normal 2 5 2 3 2" xfId="4286" xr:uid="{00000000-0005-0000-0000-0000EC100000}"/>
    <cellStyle name="Normal 2 5 2 3 2 2" xfId="4287" xr:uid="{00000000-0005-0000-0000-0000ED100000}"/>
    <cellStyle name="Normal 2 5 2 3 3" xfId="4288" xr:uid="{00000000-0005-0000-0000-0000EE100000}"/>
    <cellStyle name="Normal 2 5 2 4" xfId="4289" xr:uid="{00000000-0005-0000-0000-0000EF100000}"/>
    <cellStyle name="Normal 2 5 2 4 2" xfId="4290" xr:uid="{00000000-0005-0000-0000-0000F0100000}"/>
    <cellStyle name="Normal 2 5 2 4 2 2" xfId="4291" xr:uid="{00000000-0005-0000-0000-0000F1100000}"/>
    <cellStyle name="Normal 2 5 2 4 3" xfId="4292" xr:uid="{00000000-0005-0000-0000-0000F2100000}"/>
    <cellStyle name="Normal 2 5 2 5" xfId="4293" xr:uid="{00000000-0005-0000-0000-0000F3100000}"/>
    <cellStyle name="Normal 2 5 2 5 2" xfId="4294" xr:uid="{00000000-0005-0000-0000-0000F4100000}"/>
    <cellStyle name="Normal 2 5 2 5 2 2" xfId="4295" xr:uid="{00000000-0005-0000-0000-0000F5100000}"/>
    <cellStyle name="Normal 2 5 2 5 3" xfId="4296" xr:uid="{00000000-0005-0000-0000-0000F6100000}"/>
    <cellStyle name="Normal 2 5 2 6" xfId="4297" xr:uid="{00000000-0005-0000-0000-0000F7100000}"/>
    <cellStyle name="Normal 2 5 2 6 2" xfId="4298" xr:uid="{00000000-0005-0000-0000-0000F8100000}"/>
    <cellStyle name="Normal 2 5 2 7" xfId="4299" xr:uid="{00000000-0005-0000-0000-0000F9100000}"/>
    <cellStyle name="Normal 2 5 2 8" xfId="4300" xr:uid="{00000000-0005-0000-0000-0000FA100000}"/>
    <cellStyle name="Normal 2 5 3" xfId="4301" xr:uid="{00000000-0005-0000-0000-0000FB100000}"/>
    <cellStyle name="Normal 2 5 4" xfId="4302" xr:uid="{00000000-0005-0000-0000-0000FC100000}"/>
    <cellStyle name="Normal 2 5 5" xfId="4303" xr:uid="{00000000-0005-0000-0000-0000FD100000}"/>
    <cellStyle name="Normal 2 5 6" xfId="4304" xr:uid="{00000000-0005-0000-0000-0000FE100000}"/>
    <cellStyle name="Normal 2 5 7" xfId="4305" xr:uid="{00000000-0005-0000-0000-0000FF100000}"/>
    <cellStyle name="Normal 2 5 8" xfId="4306" xr:uid="{00000000-0005-0000-0000-000000110000}"/>
    <cellStyle name="Normal 2 5 9" xfId="4307" xr:uid="{00000000-0005-0000-0000-000001110000}"/>
    <cellStyle name="Normal 2 6" xfId="4308" xr:uid="{00000000-0005-0000-0000-000002110000}"/>
    <cellStyle name="Normal 2 6 10" xfId="4309" xr:uid="{00000000-0005-0000-0000-000003110000}"/>
    <cellStyle name="Normal 2 6 11" xfId="4310" xr:uid="{00000000-0005-0000-0000-000004110000}"/>
    <cellStyle name="Normal 2 6 12" xfId="4311" xr:uid="{00000000-0005-0000-0000-000005110000}"/>
    <cellStyle name="Normal 2 6 13" xfId="4312" xr:uid="{00000000-0005-0000-0000-000006110000}"/>
    <cellStyle name="Normal 2 6 14" xfId="4313" xr:uid="{00000000-0005-0000-0000-000007110000}"/>
    <cellStyle name="Normal 2 6 15" xfId="4314" xr:uid="{00000000-0005-0000-0000-000008110000}"/>
    <cellStyle name="Normal 2 6 16" xfId="4315" xr:uid="{00000000-0005-0000-0000-000009110000}"/>
    <cellStyle name="Normal 2 6 17" xfId="4316" xr:uid="{00000000-0005-0000-0000-00000A110000}"/>
    <cellStyle name="Normal 2 6 17 2" xfId="4317" xr:uid="{00000000-0005-0000-0000-00000B110000}"/>
    <cellStyle name="Normal 2 6 17 2 2" xfId="4318" xr:uid="{00000000-0005-0000-0000-00000C110000}"/>
    <cellStyle name="Normal 2 6 17 3" xfId="4319" xr:uid="{00000000-0005-0000-0000-00000D110000}"/>
    <cellStyle name="Normal 2 6 18" xfId="4320" xr:uid="{00000000-0005-0000-0000-00000E110000}"/>
    <cellStyle name="Normal 2 6 18 2" xfId="4321" xr:uid="{00000000-0005-0000-0000-00000F110000}"/>
    <cellStyle name="Normal 2 6 18 2 2" xfId="4322" xr:uid="{00000000-0005-0000-0000-000010110000}"/>
    <cellStyle name="Normal 2 6 18 3" xfId="4323" xr:uid="{00000000-0005-0000-0000-000011110000}"/>
    <cellStyle name="Normal 2 6 19" xfId="4324" xr:uid="{00000000-0005-0000-0000-000012110000}"/>
    <cellStyle name="Normal 2 6 19 2" xfId="4325" xr:uid="{00000000-0005-0000-0000-000013110000}"/>
    <cellStyle name="Normal 2 6 2" xfId="4326" xr:uid="{00000000-0005-0000-0000-000014110000}"/>
    <cellStyle name="Normal 2 6 2 2" xfId="4327" xr:uid="{00000000-0005-0000-0000-000015110000}"/>
    <cellStyle name="Normal 2 6 2 3" xfId="4328" xr:uid="{00000000-0005-0000-0000-000016110000}"/>
    <cellStyle name="Normal 2 6 2 3 2" xfId="4329" xr:uid="{00000000-0005-0000-0000-000017110000}"/>
    <cellStyle name="Normal 2 6 2 3 2 2" xfId="4330" xr:uid="{00000000-0005-0000-0000-000018110000}"/>
    <cellStyle name="Normal 2 6 2 3 3" xfId="4331" xr:uid="{00000000-0005-0000-0000-000019110000}"/>
    <cellStyle name="Normal 2 6 2 4" xfId="4332" xr:uid="{00000000-0005-0000-0000-00001A110000}"/>
    <cellStyle name="Normal 2 6 2 4 2" xfId="4333" xr:uid="{00000000-0005-0000-0000-00001B110000}"/>
    <cellStyle name="Normal 2 6 2 4 2 2" xfId="4334" xr:uid="{00000000-0005-0000-0000-00001C110000}"/>
    <cellStyle name="Normal 2 6 2 4 3" xfId="4335" xr:uid="{00000000-0005-0000-0000-00001D110000}"/>
    <cellStyle name="Normal 2 6 2 5" xfId="4336" xr:uid="{00000000-0005-0000-0000-00001E110000}"/>
    <cellStyle name="Normal 2 6 2 5 2" xfId="4337" xr:uid="{00000000-0005-0000-0000-00001F110000}"/>
    <cellStyle name="Normal 2 6 2 6" xfId="4338" xr:uid="{00000000-0005-0000-0000-000020110000}"/>
    <cellStyle name="Normal 2 6 2 7" xfId="4339" xr:uid="{00000000-0005-0000-0000-000021110000}"/>
    <cellStyle name="Normal 2 6 3" xfId="4340" xr:uid="{00000000-0005-0000-0000-000022110000}"/>
    <cellStyle name="Normal 2 6 3 2" xfId="4341" xr:uid="{00000000-0005-0000-0000-000023110000}"/>
    <cellStyle name="Normal 2 6 3 3" xfId="4342" xr:uid="{00000000-0005-0000-0000-000024110000}"/>
    <cellStyle name="Normal 2 6 3 3 2" xfId="4343" xr:uid="{00000000-0005-0000-0000-000025110000}"/>
    <cellStyle name="Normal 2 6 3 4" xfId="4344" xr:uid="{00000000-0005-0000-0000-000026110000}"/>
    <cellStyle name="Normal 2 6 4" xfId="4345" xr:uid="{00000000-0005-0000-0000-000027110000}"/>
    <cellStyle name="Normal 2 6 5" xfId="4346" xr:uid="{00000000-0005-0000-0000-000028110000}"/>
    <cellStyle name="Normal 2 6 6" xfId="4347" xr:uid="{00000000-0005-0000-0000-000029110000}"/>
    <cellStyle name="Normal 2 6 7" xfId="4348" xr:uid="{00000000-0005-0000-0000-00002A110000}"/>
    <cellStyle name="Normal 2 6 8" xfId="4349" xr:uid="{00000000-0005-0000-0000-00002B110000}"/>
    <cellStyle name="Normal 2 6 9" xfId="4350" xr:uid="{00000000-0005-0000-0000-00002C110000}"/>
    <cellStyle name="Normal 2 7" xfId="4351" xr:uid="{00000000-0005-0000-0000-00002D110000}"/>
    <cellStyle name="Normal 2 7 2" xfId="4352" xr:uid="{00000000-0005-0000-0000-00002E110000}"/>
    <cellStyle name="Normal 2 7 2 2" xfId="4353" xr:uid="{00000000-0005-0000-0000-00002F110000}"/>
    <cellStyle name="Normal 2 8" xfId="4354" xr:uid="{00000000-0005-0000-0000-000030110000}"/>
    <cellStyle name="Normal 2 8 2" xfId="4355" xr:uid="{00000000-0005-0000-0000-000031110000}"/>
    <cellStyle name="Normal 2 8 3" xfId="4356" xr:uid="{00000000-0005-0000-0000-000032110000}"/>
    <cellStyle name="Normal 2 8 4" xfId="4357" xr:uid="{00000000-0005-0000-0000-000033110000}"/>
    <cellStyle name="Normal 2 8 4 2" xfId="4358" xr:uid="{00000000-0005-0000-0000-000034110000}"/>
    <cellStyle name="Normal 2 9" xfId="4359" xr:uid="{00000000-0005-0000-0000-000035110000}"/>
    <cellStyle name="Normal 2 9 2" xfId="4360" xr:uid="{00000000-0005-0000-0000-000036110000}"/>
    <cellStyle name="Normal 2 9 2 2" xfId="4361" xr:uid="{00000000-0005-0000-0000-000037110000}"/>
    <cellStyle name="Normal 2 9 2 3" xfId="4362" xr:uid="{00000000-0005-0000-0000-000038110000}"/>
    <cellStyle name="Normal 2 9 2 3 2" xfId="4363" xr:uid="{00000000-0005-0000-0000-000039110000}"/>
    <cellStyle name="Normal 2 9 2 4" xfId="4364" xr:uid="{00000000-0005-0000-0000-00003A110000}"/>
    <cellStyle name="Normal 2 9 3" xfId="4365" xr:uid="{00000000-0005-0000-0000-00003B110000}"/>
    <cellStyle name="Normal 2 9 3 2" xfId="4366" xr:uid="{00000000-0005-0000-0000-00003C110000}"/>
    <cellStyle name="Normal 2 9 3 2 2" xfId="4367" xr:uid="{00000000-0005-0000-0000-00003D110000}"/>
    <cellStyle name="Normal 2 9 3 3" xfId="4368" xr:uid="{00000000-0005-0000-0000-00003E110000}"/>
    <cellStyle name="Normal 2 9 4" xfId="4369" xr:uid="{00000000-0005-0000-0000-00003F110000}"/>
    <cellStyle name="Normal 2 9 4 2" xfId="4370" xr:uid="{00000000-0005-0000-0000-000040110000}"/>
    <cellStyle name="Normal 2 9 5" xfId="4371" xr:uid="{00000000-0005-0000-0000-000041110000}"/>
    <cellStyle name="Normal 2 9 5 2" xfId="4372" xr:uid="{00000000-0005-0000-0000-000042110000}"/>
    <cellStyle name="Normal 2_FILL-ICM" xfId="4373" xr:uid="{00000000-0005-0000-0000-000043110000}"/>
    <cellStyle name="Normal 20" xfId="4374" xr:uid="{00000000-0005-0000-0000-000044110000}"/>
    <cellStyle name="Normal 20 2" xfId="4375" xr:uid="{00000000-0005-0000-0000-000045110000}"/>
    <cellStyle name="Normal 20 3" xfId="4376" xr:uid="{00000000-0005-0000-0000-000046110000}"/>
    <cellStyle name="Normal 20 4" xfId="4377" xr:uid="{00000000-0005-0000-0000-000047110000}"/>
    <cellStyle name="Normal 21" xfId="4378" xr:uid="{00000000-0005-0000-0000-000048110000}"/>
    <cellStyle name="Normal 21 2" xfId="4379" xr:uid="{00000000-0005-0000-0000-000049110000}"/>
    <cellStyle name="Normal 21 3" xfId="4380" xr:uid="{00000000-0005-0000-0000-00004A110000}"/>
    <cellStyle name="Normal 21 4" xfId="4381" xr:uid="{00000000-0005-0000-0000-00004B110000}"/>
    <cellStyle name="Normal 21 5" xfId="4382" xr:uid="{00000000-0005-0000-0000-00004C110000}"/>
    <cellStyle name="Normal 21_Scen_XBase" xfId="4383" xr:uid="{00000000-0005-0000-0000-00004D110000}"/>
    <cellStyle name="Normal 22" xfId="4384" xr:uid="{00000000-0005-0000-0000-00004E110000}"/>
    <cellStyle name="Normal 22 2" xfId="4385" xr:uid="{00000000-0005-0000-0000-00004F110000}"/>
    <cellStyle name="Normal 23" xfId="4386" xr:uid="{00000000-0005-0000-0000-000050110000}"/>
    <cellStyle name="Normal 23 2" xfId="4387" xr:uid="{00000000-0005-0000-0000-000051110000}"/>
    <cellStyle name="Normal 23 3" xfId="4388" xr:uid="{00000000-0005-0000-0000-000052110000}"/>
    <cellStyle name="Normal 23 4" xfId="4389" xr:uid="{00000000-0005-0000-0000-000053110000}"/>
    <cellStyle name="Normal 24" xfId="4390" xr:uid="{00000000-0005-0000-0000-000054110000}"/>
    <cellStyle name="Normal 24 10" xfId="4391" xr:uid="{00000000-0005-0000-0000-000055110000}"/>
    <cellStyle name="Normal 24 11" xfId="4392" xr:uid="{00000000-0005-0000-0000-000056110000}"/>
    <cellStyle name="Normal 24 12" xfId="4393" xr:uid="{00000000-0005-0000-0000-000057110000}"/>
    <cellStyle name="Normal 24 13" xfId="4394" xr:uid="{00000000-0005-0000-0000-000058110000}"/>
    <cellStyle name="Normal 24 14" xfId="4395" xr:uid="{00000000-0005-0000-0000-000059110000}"/>
    <cellStyle name="Normal 24 15" xfId="4396" xr:uid="{00000000-0005-0000-0000-00005A110000}"/>
    <cellStyle name="Normal 24 16" xfId="4397" xr:uid="{00000000-0005-0000-0000-00005B110000}"/>
    <cellStyle name="Normal 24 17" xfId="4398" xr:uid="{00000000-0005-0000-0000-00005C110000}"/>
    <cellStyle name="Normal 24 18" xfId="4399" xr:uid="{00000000-0005-0000-0000-00005D110000}"/>
    <cellStyle name="Normal 24 19" xfId="4400" xr:uid="{00000000-0005-0000-0000-00005E110000}"/>
    <cellStyle name="Normal 24 2" xfId="4401" xr:uid="{00000000-0005-0000-0000-00005F110000}"/>
    <cellStyle name="Normal 24 20" xfId="4402" xr:uid="{00000000-0005-0000-0000-000060110000}"/>
    <cellStyle name="Normal 24 3" xfId="4403" xr:uid="{00000000-0005-0000-0000-000061110000}"/>
    <cellStyle name="Normal 24 4" xfId="4404" xr:uid="{00000000-0005-0000-0000-000062110000}"/>
    <cellStyle name="Normal 24 5" xfId="4405" xr:uid="{00000000-0005-0000-0000-000063110000}"/>
    <cellStyle name="Normal 24 6" xfId="4406" xr:uid="{00000000-0005-0000-0000-000064110000}"/>
    <cellStyle name="Normal 24 7" xfId="4407" xr:uid="{00000000-0005-0000-0000-000065110000}"/>
    <cellStyle name="Normal 24 8" xfId="4408" xr:uid="{00000000-0005-0000-0000-000066110000}"/>
    <cellStyle name="Normal 24 9" xfId="4409" xr:uid="{00000000-0005-0000-0000-000067110000}"/>
    <cellStyle name="Normal 25" xfId="4410" xr:uid="{00000000-0005-0000-0000-000068110000}"/>
    <cellStyle name="Normal 26" xfId="4411" xr:uid="{00000000-0005-0000-0000-000069110000}"/>
    <cellStyle name="Normal 26 2" xfId="4412" xr:uid="{00000000-0005-0000-0000-00006A110000}"/>
    <cellStyle name="Normal 26 3" xfId="4413" xr:uid="{00000000-0005-0000-0000-00006B110000}"/>
    <cellStyle name="Normal 27" xfId="4414" xr:uid="{00000000-0005-0000-0000-00006C110000}"/>
    <cellStyle name="Normal 27 2" xfId="4415" xr:uid="{00000000-0005-0000-0000-00006D110000}"/>
    <cellStyle name="Normal 28" xfId="4416" xr:uid="{00000000-0005-0000-0000-00006E110000}"/>
    <cellStyle name="Normal 29" xfId="4417" xr:uid="{00000000-0005-0000-0000-00006F110000}"/>
    <cellStyle name="Normal 29 2" xfId="4418" xr:uid="{00000000-0005-0000-0000-000070110000}"/>
    <cellStyle name="Normal 29 3" xfId="4419" xr:uid="{00000000-0005-0000-0000-000071110000}"/>
    <cellStyle name="Normal 3" xfId="4420" xr:uid="{00000000-0005-0000-0000-000072110000}"/>
    <cellStyle name="Normal 3 10" xfId="4421" xr:uid="{00000000-0005-0000-0000-000073110000}"/>
    <cellStyle name="Normal 3 11" xfId="4422" xr:uid="{00000000-0005-0000-0000-000074110000}"/>
    <cellStyle name="Normal 3 12" xfId="4423" xr:uid="{00000000-0005-0000-0000-000075110000}"/>
    <cellStyle name="Normal 3 13" xfId="4424" xr:uid="{00000000-0005-0000-0000-000076110000}"/>
    <cellStyle name="Normal 3 14" xfId="4425" xr:uid="{00000000-0005-0000-0000-000077110000}"/>
    <cellStyle name="Normal 3 15" xfId="4426" xr:uid="{00000000-0005-0000-0000-000078110000}"/>
    <cellStyle name="Normal 3 16" xfId="4427" xr:uid="{00000000-0005-0000-0000-000079110000}"/>
    <cellStyle name="Normal 3 17" xfId="4428" xr:uid="{00000000-0005-0000-0000-00007A110000}"/>
    <cellStyle name="Normal 3 18" xfId="4429" xr:uid="{00000000-0005-0000-0000-00007B110000}"/>
    <cellStyle name="Normal 3 19" xfId="4430" xr:uid="{00000000-0005-0000-0000-00007C110000}"/>
    <cellStyle name="Normal 3 2" xfId="4431" xr:uid="{00000000-0005-0000-0000-00007D110000}"/>
    <cellStyle name="Normal 3 2 10" xfId="4432" xr:uid="{00000000-0005-0000-0000-00007E110000}"/>
    <cellStyle name="Normal 3 2 11" xfId="4433" xr:uid="{00000000-0005-0000-0000-00007F110000}"/>
    <cellStyle name="Normal 3 2 11 2" xfId="4434" xr:uid="{00000000-0005-0000-0000-000080110000}"/>
    <cellStyle name="Normal 3 2 11 2 2" xfId="4435" xr:uid="{00000000-0005-0000-0000-000081110000}"/>
    <cellStyle name="Normal 3 2 11 3" xfId="4436" xr:uid="{00000000-0005-0000-0000-000082110000}"/>
    <cellStyle name="Normal 3 2 12" xfId="4437" xr:uid="{00000000-0005-0000-0000-000083110000}"/>
    <cellStyle name="Normal 3 2 13" xfId="4438" xr:uid="{00000000-0005-0000-0000-000084110000}"/>
    <cellStyle name="Normal 3 2 13 2" xfId="4439" xr:uid="{00000000-0005-0000-0000-000085110000}"/>
    <cellStyle name="Normal 3 2 14" xfId="4440" xr:uid="{00000000-0005-0000-0000-000086110000}"/>
    <cellStyle name="Normal 3 2 2" xfId="4441" xr:uid="{00000000-0005-0000-0000-000087110000}"/>
    <cellStyle name="Normal 3 2 2 2" xfId="4442" xr:uid="{00000000-0005-0000-0000-000088110000}"/>
    <cellStyle name="Normal 3 2 2 3" xfId="4443" xr:uid="{00000000-0005-0000-0000-000089110000}"/>
    <cellStyle name="Normal 3 2 2 4" xfId="4444" xr:uid="{00000000-0005-0000-0000-00008A110000}"/>
    <cellStyle name="Normal 3 2 2 4 2" xfId="4445" xr:uid="{00000000-0005-0000-0000-00008B110000}"/>
    <cellStyle name="Normal 3 2 2 4 2 2" xfId="4446" xr:uid="{00000000-0005-0000-0000-00008C110000}"/>
    <cellStyle name="Normal 3 2 2 4 3" xfId="4447" xr:uid="{00000000-0005-0000-0000-00008D110000}"/>
    <cellStyle name="Normal 3 2 3" xfId="4448" xr:uid="{00000000-0005-0000-0000-00008E110000}"/>
    <cellStyle name="Normal 3 2 3 2" xfId="4449" xr:uid="{00000000-0005-0000-0000-00008F110000}"/>
    <cellStyle name="Normal 3 2 3 3" xfId="4450" xr:uid="{00000000-0005-0000-0000-000090110000}"/>
    <cellStyle name="Normal 3 2 3 3 2" xfId="4451" xr:uid="{00000000-0005-0000-0000-000091110000}"/>
    <cellStyle name="Normal 3 2 3 4" xfId="4452" xr:uid="{00000000-0005-0000-0000-000092110000}"/>
    <cellStyle name="Normal 3 2 3 4 2" xfId="4453" xr:uid="{00000000-0005-0000-0000-000093110000}"/>
    <cellStyle name="Normal 3 2 4" xfId="4454" xr:uid="{00000000-0005-0000-0000-000094110000}"/>
    <cellStyle name="Normal 3 2 4 2" xfId="4455" xr:uid="{00000000-0005-0000-0000-000095110000}"/>
    <cellStyle name="Normal 3 2 4 3" xfId="4456" xr:uid="{00000000-0005-0000-0000-000096110000}"/>
    <cellStyle name="Normal 3 2 5" xfId="4457" xr:uid="{00000000-0005-0000-0000-000097110000}"/>
    <cellStyle name="Normal 3 2 6" xfId="4458" xr:uid="{00000000-0005-0000-0000-000098110000}"/>
    <cellStyle name="Normal 3 2 7" xfId="4459" xr:uid="{00000000-0005-0000-0000-000099110000}"/>
    <cellStyle name="Normal 3 2 8" xfId="4460" xr:uid="{00000000-0005-0000-0000-00009A110000}"/>
    <cellStyle name="Normal 3 2 9" xfId="4461" xr:uid="{00000000-0005-0000-0000-00009B110000}"/>
    <cellStyle name="Normal 3 2 9 2" xfId="4462" xr:uid="{00000000-0005-0000-0000-00009C110000}"/>
    <cellStyle name="Normal 3 2 9 2 2" xfId="4463" xr:uid="{00000000-0005-0000-0000-00009D110000}"/>
    <cellStyle name="Normal 3 2 9 2 2 2" xfId="4464" xr:uid="{00000000-0005-0000-0000-00009E110000}"/>
    <cellStyle name="Normal 3 2 9 2 3" xfId="4465" xr:uid="{00000000-0005-0000-0000-00009F110000}"/>
    <cellStyle name="Normal 3 2 9 3" xfId="4466" xr:uid="{00000000-0005-0000-0000-0000A0110000}"/>
    <cellStyle name="Normal 3 2_ELC" xfId="4467" xr:uid="{00000000-0005-0000-0000-0000A1110000}"/>
    <cellStyle name="Normal 3 20" xfId="4468" xr:uid="{00000000-0005-0000-0000-0000A2110000}"/>
    <cellStyle name="Normal 3 21" xfId="4469" xr:uid="{00000000-0005-0000-0000-0000A3110000}"/>
    <cellStyle name="Normal 3 22" xfId="4470" xr:uid="{00000000-0005-0000-0000-0000A4110000}"/>
    <cellStyle name="Normal 3 23" xfId="4471" xr:uid="{00000000-0005-0000-0000-0000A5110000}"/>
    <cellStyle name="Normal 3 24" xfId="4472" xr:uid="{00000000-0005-0000-0000-0000A6110000}"/>
    <cellStyle name="Normal 3 25" xfId="4473" xr:uid="{00000000-0005-0000-0000-0000A7110000}"/>
    <cellStyle name="Normal 3 26" xfId="4474" xr:uid="{00000000-0005-0000-0000-0000A8110000}"/>
    <cellStyle name="Normal 3 27" xfId="4475" xr:uid="{00000000-0005-0000-0000-0000A9110000}"/>
    <cellStyle name="Normal 3 27 2" xfId="4476" xr:uid="{00000000-0005-0000-0000-0000AA110000}"/>
    <cellStyle name="Normal 3 28" xfId="4477" xr:uid="{00000000-0005-0000-0000-0000AB110000}"/>
    <cellStyle name="Normal 3 28 2" xfId="4478" xr:uid="{00000000-0005-0000-0000-0000AC110000}"/>
    <cellStyle name="Normal 3 29" xfId="4479" xr:uid="{00000000-0005-0000-0000-0000AD110000}"/>
    <cellStyle name="Normal 3 3" xfId="4480" xr:uid="{00000000-0005-0000-0000-0000AE110000}"/>
    <cellStyle name="Normal 3 3 10" xfId="4481" xr:uid="{00000000-0005-0000-0000-0000AF110000}"/>
    <cellStyle name="Normal 3 3 11" xfId="4482" xr:uid="{00000000-0005-0000-0000-0000B0110000}"/>
    <cellStyle name="Normal 3 3 2" xfId="4483" xr:uid="{00000000-0005-0000-0000-0000B1110000}"/>
    <cellStyle name="Normal 3 3 2 2" xfId="4484" xr:uid="{00000000-0005-0000-0000-0000B2110000}"/>
    <cellStyle name="Normal 3 3 2 3" xfId="4485" xr:uid="{00000000-0005-0000-0000-0000B3110000}"/>
    <cellStyle name="Normal 3 3 3" xfId="4486" xr:uid="{00000000-0005-0000-0000-0000B4110000}"/>
    <cellStyle name="Normal 3 3 4" xfId="4487" xr:uid="{00000000-0005-0000-0000-0000B5110000}"/>
    <cellStyle name="Normal 3 3 5" xfId="4488" xr:uid="{00000000-0005-0000-0000-0000B6110000}"/>
    <cellStyle name="Normal 3 3 6" xfId="4489" xr:uid="{00000000-0005-0000-0000-0000B7110000}"/>
    <cellStyle name="Normal 3 3 7" xfId="4490" xr:uid="{00000000-0005-0000-0000-0000B8110000}"/>
    <cellStyle name="Normal 3 3 8" xfId="4491" xr:uid="{00000000-0005-0000-0000-0000B9110000}"/>
    <cellStyle name="Normal 3 3 9" xfId="4492" xr:uid="{00000000-0005-0000-0000-0000BA110000}"/>
    <cellStyle name="Normal 3 30" xfId="4493" xr:uid="{00000000-0005-0000-0000-0000BB110000}"/>
    <cellStyle name="Normal 3 30 2" xfId="4494" xr:uid="{00000000-0005-0000-0000-0000BC110000}"/>
    <cellStyle name="Normal 3 4" xfId="4495" xr:uid="{00000000-0005-0000-0000-0000BD110000}"/>
    <cellStyle name="Normal 3 4 2" xfId="4496" xr:uid="{00000000-0005-0000-0000-0000BE110000}"/>
    <cellStyle name="Normal 3 4 3" xfId="4497" xr:uid="{00000000-0005-0000-0000-0000BF110000}"/>
    <cellStyle name="Normal 3 4 4" xfId="4498" xr:uid="{00000000-0005-0000-0000-0000C0110000}"/>
    <cellStyle name="Normal 3 4 4 2" xfId="4499" xr:uid="{00000000-0005-0000-0000-0000C1110000}"/>
    <cellStyle name="Normal 3 4 4 3" xfId="4500" xr:uid="{00000000-0005-0000-0000-0000C2110000}"/>
    <cellStyle name="Normal 3 4 5" xfId="4501" xr:uid="{00000000-0005-0000-0000-0000C3110000}"/>
    <cellStyle name="Normal 3 4 6" xfId="4502" xr:uid="{00000000-0005-0000-0000-0000C4110000}"/>
    <cellStyle name="Normal 3 4 7" xfId="4503" xr:uid="{00000000-0005-0000-0000-0000C5110000}"/>
    <cellStyle name="Normal 3 4 8" xfId="4504" xr:uid="{00000000-0005-0000-0000-0000C6110000}"/>
    <cellStyle name="Normal 3 5" xfId="4505" xr:uid="{00000000-0005-0000-0000-0000C7110000}"/>
    <cellStyle name="Normal 3 5 2" xfId="4506" xr:uid="{00000000-0005-0000-0000-0000C8110000}"/>
    <cellStyle name="Normal 3 5 3" xfId="4507" xr:uid="{00000000-0005-0000-0000-0000C9110000}"/>
    <cellStyle name="Normal 3 5 3 2" xfId="4508" xr:uid="{00000000-0005-0000-0000-0000CA110000}"/>
    <cellStyle name="Normal 3 5 3 3" xfId="4509" xr:uid="{00000000-0005-0000-0000-0000CB110000}"/>
    <cellStyle name="Normal 3 5 4" xfId="4510" xr:uid="{00000000-0005-0000-0000-0000CC110000}"/>
    <cellStyle name="Normal 3 5 4 2" xfId="4511" xr:uid="{00000000-0005-0000-0000-0000CD110000}"/>
    <cellStyle name="Normal 3 5 4 3" xfId="4512" xr:uid="{00000000-0005-0000-0000-0000CE110000}"/>
    <cellStyle name="Normal 3 5 4 3 2" xfId="4513" xr:uid="{00000000-0005-0000-0000-0000CF110000}"/>
    <cellStyle name="Normal 3 5 4 4" xfId="4514" xr:uid="{00000000-0005-0000-0000-0000D0110000}"/>
    <cellStyle name="Normal 3 5 4 4 2" xfId="4515" xr:uid="{00000000-0005-0000-0000-0000D1110000}"/>
    <cellStyle name="Normal 3 5 5" xfId="4516" xr:uid="{00000000-0005-0000-0000-0000D2110000}"/>
    <cellStyle name="Normal 3 5 6" xfId="4517" xr:uid="{00000000-0005-0000-0000-0000D3110000}"/>
    <cellStyle name="Normal 3 5 7" xfId="4518" xr:uid="{00000000-0005-0000-0000-0000D4110000}"/>
    <cellStyle name="Normal 3 5 8" xfId="4519" xr:uid="{00000000-0005-0000-0000-0000D5110000}"/>
    <cellStyle name="Normal 3 5 9" xfId="4520" xr:uid="{00000000-0005-0000-0000-0000D6110000}"/>
    <cellStyle name="Normal 3 6" xfId="4521" xr:uid="{00000000-0005-0000-0000-0000D7110000}"/>
    <cellStyle name="Normal 3 6 2" xfId="4522" xr:uid="{00000000-0005-0000-0000-0000D8110000}"/>
    <cellStyle name="Normal 3 6 2 2" xfId="4523" xr:uid="{00000000-0005-0000-0000-0000D9110000}"/>
    <cellStyle name="Normal 3 6 3" xfId="4524" xr:uid="{00000000-0005-0000-0000-0000DA110000}"/>
    <cellStyle name="Normal 3 7" xfId="4525" xr:uid="{00000000-0005-0000-0000-0000DB110000}"/>
    <cellStyle name="Normal 3 7 2" xfId="4526" xr:uid="{00000000-0005-0000-0000-0000DC110000}"/>
    <cellStyle name="Normal 3 7 3" xfId="4527" xr:uid="{00000000-0005-0000-0000-0000DD110000}"/>
    <cellStyle name="Normal 3 8" xfId="4528" xr:uid="{00000000-0005-0000-0000-0000DE110000}"/>
    <cellStyle name="Normal 3 9" xfId="4529" xr:uid="{00000000-0005-0000-0000-0000DF110000}"/>
    <cellStyle name="Normal 3_UC_ICM" xfId="4530" xr:uid="{00000000-0005-0000-0000-0000E0110000}"/>
    <cellStyle name="Normal 30" xfId="4531" xr:uid="{00000000-0005-0000-0000-0000E1110000}"/>
    <cellStyle name="Normal 30 2" xfId="4532" xr:uid="{00000000-0005-0000-0000-0000E2110000}"/>
    <cellStyle name="Normal 30 3" xfId="4533" xr:uid="{00000000-0005-0000-0000-0000E3110000}"/>
    <cellStyle name="Normal 31" xfId="4534" xr:uid="{00000000-0005-0000-0000-0000E4110000}"/>
    <cellStyle name="Normal 31 2" xfId="4535" xr:uid="{00000000-0005-0000-0000-0000E5110000}"/>
    <cellStyle name="Normal 32" xfId="4536" xr:uid="{00000000-0005-0000-0000-0000E6110000}"/>
    <cellStyle name="Normal 32 2" xfId="4537" xr:uid="{00000000-0005-0000-0000-0000E7110000}"/>
    <cellStyle name="Normal 33" xfId="4538" xr:uid="{00000000-0005-0000-0000-0000E8110000}"/>
    <cellStyle name="Normal 33 10" xfId="4539" xr:uid="{00000000-0005-0000-0000-0000E9110000}"/>
    <cellStyle name="Normal 33 11" xfId="4540" xr:uid="{00000000-0005-0000-0000-0000EA110000}"/>
    <cellStyle name="Normal 33 12" xfId="4541" xr:uid="{00000000-0005-0000-0000-0000EB110000}"/>
    <cellStyle name="Normal 33 13" xfId="4542" xr:uid="{00000000-0005-0000-0000-0000EC110000}"/>
    <cellStyle name="Normal 33 2" xfId="4543" xr:uid="{00000000-0005-0000-0000-0000ED110000}"/>
    <cellStyle name="Normal 33 3" xfId="4544" xr:uid="{00000000-0005-0000-0000-0000EE110000}"/>
    <cellStyle name="Normal 33 4" xfId="4545" xr:uid="{00000000-0005-0000-0000-0000EF110000}"/>
    <cellStyle name="Normal 33 5" xfId="4546" xr:uid="{00000000-0005-0000-0000-0000F0110000}"/>
    <cellStyle name="Normal 33 6" xfId="4547" xr:uid="{00000000-0005-0000-0000-0000F1110000}"/>
    <cellStyle name="Normal 33 7" xfId="4548" xr:uid="{00000000-0005-0000-0000-0000F2110000}"/>
    <cellStyle name="Normal 33 8" xfId="4549" xr:uid="{00000000-0005-0000-0000-0000F3110000}"/>
    <cellStyle name="Normal 33 9" xfId="4550" xr:uid="{00000000-0005-0000-0000-0000F4110000}"/>
    <cellStyle name="Normal 33_Scen_XBase" xfId="4551" xr:uid="{00000000-0005-0000-0000-0000F5110000}"/>
    <cellStyle name="Normal 34" xfId="4552" xr:uid="{00000000-0005-0000-0000-0000F6110000}"/>
    <cellStyle name="Normal 35" xfId="4553" xr:uid="{00000000-0005-0000-0000-0000F7110000}"/>
    <cellStyle name="Normal 35 2" xfId="4554" xr:uid="{00000000-0005-0000-0000-0000F8110000}"/>
    <cellStyle name="Normal 35 2 2" xfId="4555" xr:uid="{00000000-0005-0000-0000-0000F9110000}"/>
    <cellStyle name="Normal 35 3" xfId="4556" xr:uid="{00000000-0005-0000-0000-0000FA110000}"/>
    <cellStyle name="Normal 36" xfId="4557" xr:uid="{00000000-0005-0000-0000-0000FB110000}"/>
    <cellStyle name="Normal 36 2" xfId="4558" xr:uid="{00000000-0005-0000-0000-0000FC110000}"/>
    <cellStyle name="Normal 36 2 2" xfId="4559" xr:uid="{00000000-0005-0000-0000-0000FD110000}"/>
    <cellStyle name="Normal 36 3" xfId="4560" xr:uid="{00000000-0005-0000-0000-0000FE110000}"/>
    <cellStyle name="Normal 37" xfId="4561" xr:uid="{00000000-0005-0000-0000-0000FF110000}"/>
    <cellStyle name="Normal 37 2" xfId="4562" xr:uid="{00000000-0005-0000-0000-000000120000}"/>
    <cellStyle name="Normal 37 2 2" xfId="4563" xr:uid="{00000000-0005-0000-0000-000001120000}"/>
    <cellStyle name="Normal 37 3" xfId="4564" xr:uid="{00000000-0005-0000-0000-000002120000}"/>
    <cellStyle name="Normal 38" xfId="4565" xr:uid="{00000000-0005-0000-0000-000003120000}"/>
    <cellStyle name="Normal 38 2" xfId="4566" xr:uid="{00000000-0005-0000-0000-000004120000}"/>
    <cellStyle name="Normal 4" xfId="4567" xr:uid="{00000000-0005-0000-0000-000005120000}"/>
    <cellStyle name="Normal 4 10" xfId="4568" xr:uid="{00000000-0005-0000-0000-000006120000}"/>
    <cellStyle name="Normal 4 10 2" xfId="4569" xr:uid="{00000000-0005-0000-0000-000007120000}"/>
    <cellStyle name="Normal 4 10 3" xfId="4570" xr:uid="{00000000-0005-0000-0000-000008120000}"/>
    <cellStyle name="Normal 4 11" xfId="4571" xr:uid="{00000000-0005-0000-0000-000009120000}"/>
    <cellStyle name="Normal 4 11 2" xfId="4572" xr:uid="{00000000-0005-0000-0000-00000A120000}"/>
    <cellStyle name="Normal 4 11 3" xfId="4573" xr:uid="{00000000-0005-0000-0000-00000B120000}"/>
    <cellStyle name="Normal 4 12" xfId="4574" xr:uid="{00000000-0005-0000-0000-00000C120000}"/>
    <cellStyle name="Normal 4 13" xfId="4575" xr:uid="{00000000-0005-0000-0000-00000D120000}"/>
    <cellStyle name="Normal 4 13 2" xfId="4576" xr:uid="{00000000-0005-0000-0000-00000E120000}"/>
    <cellStyle name="Normal 4 2" xfId="4577" xr:uid="{00000000-0005-0000-0000-00000F120000}"/>
    <cellStyle name="Normal 4 2 10" xfId="4578" xr:uid="{00000000-0005-0000-0000-000010120000}"/>
    <cellStyle name="Normal 4 2 10 2" xfId="4579" xr:uid="{00000000-0005-0000-0000-000011120000}"/>
    <cellStyle name="Normal 4 2 10 2 2" xfId="4580" xr:uid="{00000000-0005-0000-0000-000012120000}"/>
    <cellStyle name="Normal 4 2 10 3" xfId="4581" xr:uid="{00000000-0005-0000-0000-000013120000}"/>
    <cellStyle name="Normal 4 2 11" xfId="4582" xr:uid="{00000000-0005-0000-0000-000014120000}"/>
    <cellStyle name="Normal 4 2 12" xfId="4583" xr:uid="{00000000-0005-0000-0000-000015120000}"/>
    <cellStyle name="Normal 4 2 13" xfId="4584" xr:uid="{00000000-0005-0000-0000-000016120000}"/>
    <cellStyle name="Normal 4 2 2" xfId="4585" xr:uid="{00000000-0005-0000-0000-000017120000}"/>
    <cellStyle name="Normal 4 2 2 10" xfId="4586" xr:uid="{00000000-0005-0000-0000-000018120000}"/>
    <cellStyle name="Normal 4 2 2 10 2" xfId="4587" xr:uid="{00000000-0005-0000-0000-000019120000}"/>
    <cellStyle name="Normal 4 2 2 10 2 2" xfId="4588" xr:uid="{00000000-0005-0000-0000-00001A120000}"/>
    <cellStyle name="Normal 4 2 2 10 2 3" xfId="4589" xr:uid="{00000000-0005-0000-0000-00001B120000}"/>
    <cellStyle name="Normal 4 2 2 10 3" xfId="4590" xr:uid="{00000000-0005-0000-0000-00001C120000}"/>
    <cellStyle name="Normal 4 2 2 10 4" xfId="4591" xr:uid="{00000000-0005-0000-0000-00001D120000}"/>
    <cellStyle name="Normal 4 2 2 11" xfId="4592" xr:uid="{00000000-0005-0000-0000-00001E120000}"/>
    <cellStyle name="Normal 4 2 2 11 2" xfId="4593" xr:uid="{00000000-0005-0000-0000-00001F120000}"/>
    <cellStyle name="Normal 4 2 2 11 2 2" xfId="4594" xr:uid="{00000000-0005-0000-0000-000020120000}"/>
    <cellStyle name="Normal 4 2 2 11 2 3" xfId="4595" xr:uid="{00000000-0005-0000-0000-000021120000}"/>
    <cellStyle name="Normal 4 2 2 11 3" xfId="4596" xr:uid="{00000000-0005-0000-0000-000022120000}"/>
    <cellStyle name="Normal 4 2 2 11 4" xfId="4597" xr:uid="{00000000-0005-0000-0000-000023120000}"/>
    <cellStyle name="Normal 4 2 2 12" xfId="4598" xr:uid="{00000000-0005-0000-0000-000024120000}"/>
    <cellStyle name="Normal 4 2 2 12 2" xfId="4599" xr:uid="{00000000-0005-0000-0000-000025120000}"/>
    <cellStyle name="Normal 4 2 2 12 2 2" xfId="4600" xr:uid="{00000000-0005-0000-0000-000026120000}"/>
    <cellStyle name="Normal 4 2 2 12 2 3" xfId="4601" xr:uid="{00000000-0005-0000-0000-000027120000}"/>
    <cellStyle name="Normal 4 2 2 12 3" xfId="4602" xr:uid="{00000000-0005-0000-0000-000028120000}"/>
    <cellStyle name="Normal 4 2 2 12 4" xfId="4603" xr:uid="{00000000-0005-0000-0000-000029120000}"/>
    <cellStyle name="Normal 4 2 2 13" xfId="4604" xr:uid="{00000000-0005-0000-0000-00002A120000}"/>
    <cellStyle name="Normal 4 2 2 13 2" xfId="4605" xr:uid="{00000000-0005-0000-0000-00002B120000}"/>
    <cellStyle name="Normal 4 2 2 13 2 2" xfId="4606" xr:uid="{00000000-0005-0000-0000-00002C120000}"/>
    <cellStyle name="Normal 4 2 2 13 2 3" xfId="4607" xr:uid="{00000000-0005-0000-0000-00002D120000}"/>
    <cellStyle name="Normal 4 2 2 13 3" xfId="4608" xr:uid="{00000000-0005-0000-0000-00002E120000}"/>
    <cellStyle name="Normal 4 2 2 13 4" xfId="4609" xr:uid="{00000000-0005-0000-0000-00002F120000}"/>
    <cellStyle name="Normal 4 2 2 14" xfId="4610" xr:uid="{00000000-0005-0000-0000-000030120000}"/>
    <cellStyle name="Normal 4 2 2 14 2" xfId="4611" xr:uid="{00000000-0005-0000-0000-000031120000}"/>
    <cellStyle name="Normal 4 2 2 14 3" xfId="4612" xr:uid="{00000000-0005-0000-0000-000032120000}"/>
    <cellStyle name="Normal 4 2 2 2" xfId="4613" xr:uid="{00000000-0005-0000-0000-000033120000}"/>
    <cellStyle name="Normal 4 2 2 2 10" xfId="4614" xr:uid="{00000000-0005-0000-0000-000034120000}"/>
    <cellStyle name="Normal 4 2 2 2 11" xfId="4615" xr:uid="{00000000-0005-0000-0000-000035120000}"/>
    <cellStyle name="Normal 4 2 2 2 12" xfId="4616" xr:uid="{00000000-0005-0000-0000-000036120000}"/>
    <cellStyle name="Normal 4 2 2 2 13" xfId="4617" xr:uid="{00000000-0005-0000-0000-000037120000}"/>
    <cellStyle name="Normal 4 2 2 2 14" xfId="4618" xr:uid="{00000000-0005-0000-0000-000038120000}"/>
    <cellStyle name="Normal 4 2 2 2 14 2" xfId="4619" xr:uid="{00000000-0005-0000-0000-000039120000}"/>
    <cellStyle name="Normal 4 2 2 2 14 2 2" xfId="4620" xr:uid="{00000000-0005-0000-0000-00003A120000}"/>
    <cellStyle name="Normal 4 2 2 2 14 3" xfId="4621" xr:uid="{00000000-0005-0000-0000-00003B120000}"/>
    <cellStyle name="Normal 4 2 2 2 14 4" xfId="4622" xr:uid="{00000000-0005-0000-0000-00003C120000}"/>
    <cellStyle name="Normal 4 2 2 2 15" xfId="4623" xr:uid="{00000000-0005-0000-0000-00003D120000}"/>
    <cellStyle name="Normal 4 2 2 2 16" xfId="4624" xr:uid="{00000000-0005-0000-0000-00003E120000}"/>
    <cellStyle name="Normal 4 2 2 2 2" xfId="4625" xr:uid="{00000000-0005-0000-0000-00003F120000}"/>
    <cellStyle name="Normal 4 2 2 2 3" xfId="4626" xr:uid="{00000000-0005-0000-0000-000040120000}"/>
    <cellStyle name="Normal 4 2 2 2 4" xfId="4627" xr:uid="{00000000-0005-0000-0000-000041120000}"/>
    <cellStyle name="Normal 4 2 2 2 5" xfId="4628" xr:uid="{00000000-0005-0000-0000-000042120000}"/>
    <cellStyle name="Normal 4 2 2 2 6" xfId="4629" xr:uid="{00000000-0005-0000-0000-000043120000}"/>
    <cellStyle name="Normal 4 2 2 2 7" xfId="4630" xr:uid="{00000000-0005-0000-0000-000044120000}"/>
    <cellStyle name="Normal 4 2 2 2 8" xfId="4631" xr:uid="{00000000-0005-0000-0000-000045120000}"/>
    <cellStyle name="Normal 4 2 2 2 9" xfId="4632" xr:uid="{00000000-0005-0000-0000-000046120000}"/>
    <cellStyle name="Normal 4 2 2 3" xfId="4633" xr:uid="{00000000-0005-0000-0000-000047120000}"/>
    <cellStyle name="Normal 4 2 2 3 2" xfId="4634" xr:uid="{00000000-0005-0000-0000-000048120000}"/>
    <cellStyle name="Normal 4 2 2 3 2 2" xfId="4635" xr:uid="{00000000-0005-0000-0000-000049120000}"/>
    <cellStyle name="Normal 4 2 2 3 2 3" xfId="4636" xr:uid="{00000000-0005-0000-0000-00004A120000}"/>
    <cellStyle name="Normal 4 2 2 3 3" xfId="4637" xr:uid="{00000000-0005-0000-0000-00004B120000}"/>
    <cellStyle name="Normal 4 2 2 3 4" xfId="4638" xr:uid="{00000000-0005-0000-0000-00004C120000}"/>
    <cellStyle name="Normal 4 2 2 4" xfId="4639" xr:uid="{00000000-0005-0000-0000-00004D120000}"/>
    <cellStyle name="Normal 4 2 2 4 2" xfId="4640" xr:uid="{00000000-0005-0000-0000-00004E120000}"/>
    <cellStyle name="Normal 4 2 2 4 2 2" xfId="4641" xr:uid="{00000000-0005-0000-0000-00004F120000}"/>
    <cellStyle name="Normal 4 2 2 4 2 3" xfId="4642" xr:uid="{00000000-0005-0000-0000-000050120000}"/>
    <cellStyle name="Normal 4 2 2 4 3" xfId="4643" xr:uid="{00000000-0005-0000-0000-000051120000}"/>
    <cellStyle name="Normal 4 2 2 4 4" xfId="4644" xr:uid="{00000000-0005-0000-0000-000052120000}"/>
    <cellStyle name="Normal 4 2 2 5" xfId="4645" xr:uid="{00000000-0005-0000-0000-000053120000}"/>
    <cellStyle name="Normal 4 2 2 5 2" xfId="4646" xr:uid="{00000000-0005-0000-0000-000054120000}"/>
    <cellStyle name="Normal 4 2 2 5 2 2" xfId="4647" xr:uid="{00000000-0005-0000-0000-000055120000}"/>
    <cellStyle name="Normal 4 2 2 5 2 3" xfId="4648" xr:uid="{00000000-0005-0000-0000-000056120000}"/>
    <cellStyle name="Normal 4 2 2 5 3" xfId="4649" xr:uid="{00000000-0005-0000-0000-000057120000}"/>
    <cellStyle name="Normal 4 2 2 5 4" xfId="4650" xr:uid="{00000000-0005-0000-0000-000058120000}"/>
    <cellStyle name="Normal 4 2 2 6" xfId="4651" xr:uid="{00000000-0005-0000-0000-000059120000}"/>
    <cellStyle name="Normal 4 2 2 6 2" xfId="4652" xr:uid="{00000000-0005-0000-0000-00005A120000}"/>
    <cellStyle name="Normal 4 2 2 6 2 2" xfId="4653" xr:uid="{00000000-0005-0000-0000-00005B120000}"/>
    <cellStyle name="Normal 4 2 2 6 2 3" xfId="4654" xr:uid="{00000000-0005-0000-0000-00005C120000}"/>
    <cellStyle name="Normal 4 2 2 6 3" xfId="4655" xr:uid="{00000000-0005-0000-0000-00005D120000}"/>
    <cellStyle name="Normal 4 2 2 6 4" xfId="4656" xr:uid="{00000000-0005-0000-0000-00005E120000}"/>
    <cellStyle name="Normal 4 2 2 7" xfId="4657" xr:uid="{00000000-0005-0000-0000-00005F120000}"/>
    <cellStyle name="Normal 4 2 2 7 2" xfId="4658" xr:uid="{00000000-0005-0000-0000-000060120000}"/>
    <cellStyle name="Normal 4 2 2 7 2 2" xfId="4659" xr:uid="{00000000-0005-0000-0000-000061120000}"/>
    <cellStyle name="Normal 4 2 2 7 2 3" xfId="4660" xr:uid="{00000000-0005-0000-0000-000062120000}"/>
    <cellStyle name="Normal 4 2 2 7 3" xfId="4661" xr:uid="{00000000-0005-0000-0000-000063120000}"/>
    <cellStyle name="Normal 4 2 2 7 4" xfId="4662" xr:uid="{00000000-0005-0000-0000-000064120000}"/>
    <cellStyle name="Normal 4 2 2 8" xfId="4663" xr:uid="{00000000-0005-0000-0000-000065120000}"/>
    <cellStyle name="Normal 4 2 2 8 2" xfId="4664" xr:uid="{00000000-0005-0000-0000-000066120000}"/>
    <cellStyle name="Normal 4 2 2 8 2 2" xfId="4665" xr:uid="{00000000-0005-0000-0000-000067120000}"/>
    <cellStyle name="Normal 4 2 2 8 2 3" xfId="4666" xr:uid="{00000000-0005-0000-0000-000068120000}"/>
    <cellStyle name="Normal 4 2 2 8 3" xfId="4667" xr:uid="{00000000-0005-0000-0000-000069120000}"/>
    <cellStyle name="Normal 4 2 2 8 4" xfId="4668" xr:uid="{00000000-0005-0000-0000-00006A120000}"/>
    <cellStyle name="Normal 4 2 2 9" xfId="4669" xr:uid="{00000000-0005-0000-0000-00006B120000}"/>
    <cellStyle name="Normal 4 2 2 9 2" xfId="4670" xr:uid="{00000000-0005-0000-0000-00006C120000}"/>
    <cellStyle name="Normal 4 2 2 9 2 2" xfId="4671" xr:uid="{00000000-0005-0000-0000-00006D120000}"/>
    <cellStyle name="Normal 4 2 2 9 2 3" xfId="4672" xr:uid="{00000000-0005-0000-0000-00006E120000}"/>
    <cellStyle name="Normal 4 2 2 9 3" xfId="4673" xr:uid="{00000000-0005-0000-0000-00006F120000}"/>
    <cellStyle name="Normal 4 2 2 9 4" xfId="4674" xr:uid="{00000000-0005-0000-0000-000070120000}"/>
    <cellStyle name="Normal 4 2 3" xfId="4675" xr:uid="{00000000-0005-0000-0000-000071120000}"/>
    <cellStyle name="Normal 4 2 3 2" xfId="4676" xr:uid="{00000000-0005-0000-0000-000072120000}"/>
    <cellStyle name="Normal 4 2 3 2 2" xfId="4677" xr:uid="{00000000-0005-0000-0000-000073120000}"/>
    <cellStyle name="Normal 4 2 3 2 2 2" xfId="4678" xr:uid="{00000000-0005-0000-0000-000074120000}"/>
    <cellStyle name="Normal 4 2 3 2 3" xfId="4679" xr:uid="{00000000-0005-0000-0000-000075120000}"/>
    <cellStyle name="Normal 4 2 3 3" xfId="4680" xr:uid="{00000000-0005-0000-0000-000076120000}"/>
    <cellStyle name="Normal 4 2 3 4" xfId="4681" xr:uid="{00000000-0005-0000-0000-000077120000}"/>
    <cellStyle name="Normal 4 2 4" xfId="4682" xr:uid="{00000000-0005-0000-0000-000078120000}"/>
    <cellStyle name="Normal 4 2 5" xfId="4683" xr:uid="{00000000-0005-0000-0000-000079120000}"/>
    <cellStyle name="Normal 4 2 6" xfId="4684" xr:uid="{00000000-0005-0000-0000-00007A120000}"/>
    <cellStyle name="Normal 4 2 7" xfId="4685" xr:uid="{00000000-0005-0000-0000-00007B120000}"/>
    <cellStyle name="Normal 4 2 8" xfId="4686" xr:uid="{00000000-0005-0000-0000-00007C120000}"/>
    <cellStyle name="Normal 4 2 9" xfId="4687" xr:uid="{00000000-0005-0000-0000-00007D120000}"/>
    <cellStyle name="Normal 4 2_Scen_XBase" xfId="4688" xr:uid="{00000000-0005-0000-0000-00007E120000}"/>
    <cellStyle name="Normal 4 3" xfId="4689" xr:uid="{00000000-0005-0000-0000-00007F120000}"/>
    <cellStyle name="Normal 4 3 10" xfId="4690" xr:uid="{00000000-0005-0000-0000-000080120000}"/>
    <cellStyle name="Normal 4 3 10 2" xfId="4691" xr:uid="{00000000-0005-0000-0000-000081120000}"/>
    <cellStyle name="Normal 4 3 11" xfId="4692" xr:uid="{00000000-0005-0000-0000-000082120000}"/>
    <cellStyle name="Normal 4 3 11 2" xfId="4693" xr:uid="{00000000-0005-0000-0000-000083120000}"/>
    <cellStyle name="Normal 4 3 2" xfId="4694" xr:uid="{00000000-0005-0000-0000-000084120000}"/>
    <cellStyle name="Normal 4 3 2 2" xfId="4695" xr:uid="{00000000-0005-0000-0000-000085120000}"/>
    <cellStyle name="Normal 4 3 2 3" xfId="4696" xr:uid="{00000000-0005-0000-0000-000086120000}"/>
    <cellStyle name="Normal 4 3 3" xfId="4697" xr:uid="{00000000-0005-0000-0000-000087120000}"/>
    <cellStyle name="Normal 4 3 3 2" xfId="4698" xr:uid="{00000000-0005-0000-0000-000088120000}"/>
    <cellStyle name="Normal 4 3 3 2 2" xfId="4699" xr:uid="{00000000-0005-0000-0000-000089120000}"/>
    <cellStyle name="Normal 4 3 3 2 2 2" xfId="4700" xr:uid="{00000000-0005-0000-0000-00008A120000}"/>
    <cellStyle name="Normal 4 3 3 2 3" xfId="4701" xr:uid="{00000000-0005-0000-0000-00008B120000}"/>
    <cellStyle name="Normal 4 3 3 3" xfId="4702" xr:uid="{00000000-0005-0000-0000-00008C120000}"/>
    <cellStyle name="Normal 4 3 3 4" xfId="4703" xr:uid="{00000000-0005-0000-0000-00008D120000}"/>
    <cellStyle name="Normal 4 3 3 4 2" xfId="4704" xr:uid="{00000000-0005-0000-0000-00008E120000}"/>
    <cellStyle name="Normal 4 3 3 5" xfId="4705" xr:uid="{00000000-0005-0000-0000-00008F120000}"/>
    <cellStyle name="Normal 4 3 3 5 2" xfId="4706" xr:uid="{00000000-0005-0000-0000-000090120000}"/>
    <cellStyle name="Normal 4 3 4" xfId="4707" xr:uid="{00000000-0005-0000-0000-000091120000}"/>
    <cellStyle name="Normal 4 3 4 2" xfId="4708" xr:uid="{00000000-0005-0000-0000-000092120000}"/>
    <cellStyle name="Normal 4 3 4 3" xfId="4709" xr:uid="{00000000-0005-0000-0000-000093120000}"/>
    <cellStyle name="Normal 4 3 4 4" xfId="4710" xr:uid="{00000000-0005-0000-0000-000094120000}"/>
    <cellStyle name="Normal 4 3 4 4 2" xfId="4711" xr:uid="{00000000-0005-0000-0000-000095120000}"/>
    <cellStyle name="Normal 4 3 4 5" xfId="4712" xr:uid="{00000000-0005-0000-0000-000096120000}"/>
    <cellStyle name="Normal 4 3 4 5 2" xfId="4713" xr:uid="{00000000-0005-0000-0000-000097120000}"/>
    <cellStyle name="Normal 4 3 5" xfId="4714" xr:uid="{00000000-0005-0000-0000-000098120000}"/>
    <cellStyle name="Normal 4 3 5 2" xfId="4715" xr:uid="{00000000-0005-0000-0000-000099120000}"/>
    <cellStyle name="Normal 4 3 5 3" xfId="4716" xr:uid="{00000000-0005-0000-0000-00009A120000}"/>
    <cellStyle name="Normal 4 3 5 3 2" xfId="4717" xr:uid="{00000000-0005-0000-0000-00009B120000}"/>
    <cellStyle name="Normal 4 3 5 4" xfId="4718" xr:uid="{00000000-0005-0000-0000-00009C120000}"/>
    <cellStyle name="Normal 4 3 5 4 2" xfId="4719" xr:uid="{00000000-0005-0000-0000-00009D120000}"/>
    <cellStyle name="Normal 4 3 6" xfId="4720" xr:uid="{00000000-0005-0000-0000-00009E120000}"/>
    <cellStyle name="Normal 4 3 7" xfId="4721" xr:uid="{00000000-0005-0000-0000-00009F120000}"/>
    <cellStyle name="Normal 4 3 8" xfId="4722" xr:uid="{00000000-0005-0000-0000-0000A0120000}"/>
    <cellStyle name="Normal 4 3 9" xfId="4723" xr:uid="{00000000-0005-0000-0000-0000A1120000}"/>
    <cellStyle name="Normal 4 3 9 2" xfId="4724" xr:uid="{00000000-0005-0000-0000-0000A2120000}"/>
    <cellStyle name="Normal 4 3 9 2 2" xfId="4725" xr:uid="{00000000-0005-0000-0000-0000A3120000}"/>
    <cellStyle name="Normal 4 3 9 3" xfId="4726" xr:uid="{00000000-0005-0000-0000-0000A4120000}"/>
    <cellStyle name="Normal 4 3 9 4" xfId="4727" xr:uid="{00000000-0005-0000-0000-0000A5120000}"/>
    <cellStyle name="Normal 4 3_Scen_XBase" xfId="4728" xr:uid="{00000000-0005-0000-0000-0000A6120000}"/>
    <cellStyle name="Normal 4 4" xfId="4729" xr:uid="{00000000-0005-0000-0000-0000A7120000}"/>
    <cellStyle name="Normal 4 4 2" xfId="4730" xr:uid="{00000000-0005-0000-0000-0000A8120000}"/>
    <cellStyle name="Normal 4 4 3" xfId="4731" xr:uid="{00000000-0005-0000-0000-0000A9120000}"/>
    <cellStyle name="Normal 4 4 3 2" xfId="4732" xr:uid="{00000000-0005-0000-0000-0000AA120000}"/>
    <cellStyle name="Normal 4 4 3 3" xfId="4733" xr:uid="{00000000-0005-0000-0000-0000AB120000}"/>
    <cellStyle name="Normal 4 4 4" xfId="4734" xr:uid="{00000000-0005-0000-0000-0000AC120000}"/>
    <cellStyle name="Normal 4 4 5" xfId="4735" xr:uid="{00000000-0005-0000-0000-0000AD120000}"/>
    <cellStyle name="Normal 4 4 6" xfId="4736" xr:uid="{00000000-0005-0000-0000-0000AE120000}"/>
    <cellStyle name="Normal 4 4 7" xfId="4737" xr:uid="{00000000-0005-0000-0000-0000AF120000}"/>
    <cellStyle name="Normal 4 4 8" xfId="4738" xr:uid="{00000000-0005-0000-0000-0000B0120000}"/>
    <cellStyle name="Normal 4 4 9" xfId="4739" xr:uid="{00000000-0005-0000-0000-0000B1120000}"/>
    <cellStyle name="Normal 4 5" xfId="4740" xr:uid="{00000000-0005-0000-0000-0000B2120000}"/>
    <cellStyle name="Normal 4 5 10" xfId="4741" xr:uid="{00000000-0005-0000-0000-0000B3120000}"/>
    <cellStyle name="Normal 4 5 10 2" xfId="4742" xr:uid="{00000000-0005-0000-0000-0000B4120000}"/>
    <cellStyle name="Normal 4 5 11" xfId="4743" xr:uid="{00000000-0005-0000-0000-0000B5120000}"/>
    <cellStyle name="Normal 4 5 11 2" xfId="4744" xr:uid="{00000000-0005-0000-0000-0000B6120000}"/>
    <cellStyle name="Normal 4 5 2" xfId="4745" xr:uid="{00000000-0005-0000-0000-0000B7120000}"/>
    <cellStyle name="Normal 4 5 2 2" xfId="4746" xr:uid="{00000000-0005-0000-0000-0000B8120000}"/>
    <cellStyle name="Normal 4 5 2 3" xfId="4747" xr:uid="{00000000-0005-0000-0000-0000B9120000}"/>
    <cellStyle name="Normal 4 5 2 3 2" xfId="4748" xr:uid="{00000000-0005-0000-0000-0000BA120000}"/>
    <cellStyle name="Normal 4 5 2 4" xfId="4749" xr:uid="{00000000-0005-0000-0000-0000BB120000}"/>
    <cellStyle name="Normal 4 5 2 4 2" xfId="4750" xr:uid="{00000000-0005-0000-0000-0000BC120000}"/>
    <cellStyle name="Normal 4 5 3" xfId="4751" xr:uid="{00000000-0005-0000-0000-0000BD120000}"/>
    <cellStyle name="Normal 4 5 3 2" xfId="4752" xr:uid="{00000000-0005-0000-0000-0000BE120000}"/>
    <cellStyle name="Normal 4 5 3 3" xfId="4753" xr:uid="{00000000-0005-0000-0000-0000BF120000}"/>
    <cellStyle name="Normal 4 5 3 3 2" xfId="4754" xr:uid="{00000000-0005-0000-0000-0000C0120000}"/>
    <cellStyle name="Normal 4 5 3 4" xfId="4755" xr:uid="{00000000-0005-0000-0000-0000C1120000}"/>
    <cellStyle name="Normal 4 5 3 4 2" xfId="4756" xr:uid="{00000000-0005-0000-0000-0000C2120000}"/>
    <cellStyle name="Normal 4 5 4" xfId="4757" xr:uid="{00000000-0005-0000-0000-0000C3120000}"/>
    <cellStyle name="Normal 4 5 5" xfId="4758" xr:uid="{00000000-0005-0000-0000-0000C4120000}"/>
    <cellStyle name="Normal 4 5 6" xfId="4759" xr:uid="{00000000-0005-0000-0000-0000C5120000}"/>
    <cellStyle name="Normal 4 5 7" xfId="4760" xr:uid="{00000000-0005-0000-0000-0000C6120000}"/>
    <cellStyle name="Normal 4 5 8" xfId="4761" xr:uid="{00000000-0005-0000-0000-0000C7120000}"/>
    <cellStyle name="Normal 4 5 9" xfId="4762" xr:uid="{00000000-0005-0000-0000-0000C8120000}"/>
    <cellStyle name="Normal 4 5 9 2" xfId="4763" xr:uid="{00000000-0005-0000-0000-0000C9120000}"/>
    <cellStyle name="Normal 4 5 9 2 2" xfId="4764" xr:uid="{00000000-0005-0000-0000-0000CA120000}"/>
    <cellStyle name="Normal 4 5 9 3" xfId="4765" xr:uid="{00000000-0005-0000-0000-0000CB120000}"/>
    <cellStyle name="Normal 4 5 9 4" xfId="4766" xr:uid="{00000000-0005-0000-0000-0000CC120000}"/>
    <cellStyle name="Normal 4 6" xfId="4767" xr:uid="{00000000-0005-0000-0000-0000CD120000}"/>
    <cellStyle name="Normal 4 6 2" xfId="4768" xr:uid="{00000000-0005-0000-0000-0000CE120000}"/>
    <cellStyle name="Normal 4 6 2 2" xfId="4769" xr:uid="{00000000-0005-0000-0000-0000CF120000}"/>
    <cellStyle name="Normal 4 6 2 3" xfId="4770" xr:uid="{00000000-0005-0000-0000-0000D0120000}"/>
    <cellStyle name="Normal 4 6 2 3 2" xfId="4771" xr:uid="{00000000-0005-0000-0000-0000D1120000}"/>
    <cellStyle name="Normal 4 6 2 4" xfId="4772" xr:uid="{00000000-0005-0000-0000-0000D2120000}"/>
    <cellStyle name="Normal 4 6 3" xfId="4773" xr:uid="{00000000-0005-0000-0000-0000D3120000}"/>
    <cellStyle name="Normal 4 6 4" xfId="4774" xr:uid="{00000000-0005-0000-0000-0000D4120000}"/>
    <cellStyle name="Normal 4 6 4 2" xfId="4775" xr:uid="{00000000-0005-0000-0000-0000D5120000}"/>
    <cellStyle name="Normal 4 6 4 2 2" xfId="4776" xr:uid="{00000000-0005-0000-0000-0000D6120000}"/>
    <cellStyle name="Normal 4 6 4 3" xfId="4777" xr:uid="{00000000-0005-0000-0000-0000D7120000}"/>
    <cellStyle name="Normal 4 6 5" xfId="4778" xr:uid="{00000000-0005-0000-0000-0000D8120000}"/>
    <cellStyle name="Normal 4 6 5 2" xfId="4779" xr:uid="{00000000-0005-0000-0000-0000D9120000}"/>
    <cellStyle name="Normal 4 6 5 2 2" xfId="4780" xr:uid="{00000000-0005-0000-0000-0000DA120000}"/>
    <cellStyle name="Normal 4 6 5 3" xfId="4781" xr:uid="{00000000-0005-0000-0000-0000DB120000}"/>
    <cellStyle name="Normal 4 6 6" xfId="4782" xr:uid="{00000000-0005-0000-0000-0000DC120000}"/>
    <cellStyle name="Normal 4 6 6 2" xfId="4783" xr:uid="{00000000-0005-0000-0000-0000DD120000}"/>
    <cellStyle name="Normal 4 6 7" xfId="4784" xr:uid="{00000000-0005-0000-0000-0000DE120000}"/>
    <cellStyle name="Normal 4 6 7 2" xfId="4785" xr:uid="{00000000-0005-0000-0000-0000DF120000}"/>
    <cellStyle name="Normal 4 7" xfId="4786" xr:uid="{00000000-0005-0000-0000-0000E0120000}"/>
    <cellStyle name="Normal 4 7 2" xfId="4787" xr:uid="{00000000-0005-0000-0000-0000E1120000}"/>
    <cellStyle name="Normal 4 7 2 2" xfId="4788" xr:uid="{00000000-0005-0000-0000-0000E2120000}"/>
    <cellStyle name="Normal 4 7 2 2 2" xfId="4789" xr:uid="{00000000-0005-0000-0000-0000E3120000}"/>
    <cellStyle name="Normal 4 7 2 3" xfId="4790" xr:uid="{00000000-0005-0000-0000-0000E4120000}"/>
    <cellStyle name="Normal 4 7 3" xfId="4791" xr:uid="{00000000-0005-0000-0000-0000E5120000}"/>
    <cellStyle name="Normal 4 7 4" xfId="4792" xr:uid="{00000000-0005-0000-0000-0000E6120000}"/>
    <cellStyle name="Normal 4 7 4 2" xfId="4793" xr:uid="{00000000-0005-0000-0000-0000E7120000}"/>
    <cellStyle name="Normal 4 7 5" xfId="4794" xr:uid="{00000000-0005-0000-0000-0000E8120000}"/>
    <cellStyle name="Normal 4 7 5 2" xfId="4795" xr:uid="{00000000-0005-0000-0000-0000E9120000}"/>
    <cellStyle name="Normal 4 8" xfId="4796" xr:uid="{00000000-0005-0000-0000-0000EA120000}"/>
    <cellStyle name="Normal 4 8 2" xfId="4797" xr:uid="{00000000-0005-0000-0000-0000EB120000}"/>
    <cellStyle name="Normal 4 8 3" xfId="4798" xr:uid="{00000000-0005-0000-0000-0000EC120000}"/>
    <cellStyle name="Normal 4 8 4" xfId="4799" xr:uid="{00000000-0005-0000-0000-0000ED120000}"/>
    <cellStyle name="Normal 4 8 4 2" xfId="4800" xr:uid="{00000000-0005-0000-0000-0000EE120000}"/>
    <cellStyle name="Normal 4 8 5" xfId="4801" xr:uid="{00000000-0005-0000-0000-0000EF120000}"/>
    <cellStyle name="Normal 4 8 5 2" xfId="4802" xr:uid="{00000000-0005-0000-0000-0000F0120000}"/>
    <cellStyle name="Normal 4 9" xfId="4803" xr:uid="{00000000-0005-0000-0000-0000F1120000}"/>
    <cellStyle name="Normal 4 9 2" xfId="4804" xr:uid="{00000000-0005-0000-0000-0000F2120000}"/>
    <cellStyle name="Normal 4 9 3" xfId="4805" xr:uid="{00000000-0005-0000-0000-0000F3120000}"/>
    <cellStyle name="Normal 4_SUP" xfId="4806" xr:uid="{00000000-0005-0000-0000-0000F4120000}"/>
    <cellStyle name="Normal 40" xfId="4807" xr:uid="{00000000-0005-0000-0000-0000F5120000}"/>
    <cellStyle name="Normal 5" xfId="4808" xr:uid="{00000000-0005-0000-0000-0000F6120000}"/>
    <cellStyle name="Normal 5 10" xfId="4809" xr:uid="{00000000-0005-0000-0000-0000F7120000}"/>
    <cellStyle name="Normal 5 10 2" xfId="4810" xr:uid="{00000000-0005-0000-0000-0000F8120000}"/>
    <cellStyle name="Normal 5 10 3" xfId="4811" xr:uid="{00000000-0005-0000-0000-0000F9120000}"/>
    <cellStyle name="Normal 5 11" xfId="4812" xr:uid="{00000000-0005-0000-0000-0000FA120000}"/>
    <cellStyle name="Normal 5 11 2" xfId="4813" xr:uid="{00000000-0005-0000-0000-0000FB120000}"/>
    <cellStyle name="Normal 5 11 3" xfId="4814" xr:uid="{00000000-0005-0000-0000-0000FC120000}"/>
    <cellStyle name="Normal 5 12" xfId="4815" xr:uid="{00000000-0005-0000-0000-0000FD120000}"/>
    <cellStyle name="Normal 5 12 2" xfId="4816" xr:uid="{00000000-0005-0000-0000-0000FE120000}"/>
    <cellStyle name="Normal 5 12 3" xfId="4817" xr:uid="{00000000-0005-0000-0000-0000FF120000}"/>
    <cellStyle name="Normal 5 12 3 2" xfId="4818" xr:uid="{00000000-0005-0000-0000-000000130000}"/>
    <cellStyle name="Normal 5 12 4" xfId="4819" xr:uid="{00000000-0005-0000-0000-000001130000}"/>
    <cellStyle name="Normal 5 12 4 2" xfId="4820" xr:uid="{00000000-0005-0000-0000-000002130000}"/>
    <cellStyle name="Normal 5 13" xfId="4821" xr:uid="{00000000-0005-0000-0000-000003130000}"/>
    <cellStyle name="Normal 5 13 2" xfId="4822" xr:uid="{00000000-0005-0000-0000-000004130000}"/>
    <cellStyle name="Normal 5 13 2 2" xfId="4823" xr:uid="{00000000-0005-0000-0000-000005130000}"/>
    <cellStyle name="Normal 5 13 3" xfId="4824" xr:uid="{00000000-0005-0000-0000-000006130000}"/>
    <cellStyle name="Normal 5 13 4" xfId="4825" xr:uid="{00000000-0005-0000-0000-000007130000}"/>
    <cellStyle name="Normal 5 14" xfId="4826" xr:uid="{00000000-0005-0000-0000-000008130000}"/>
    <cellStyle name="Normal 5 15" xfId="4827" xr:uid="{00000000-0005-0000-0000-000009130000}"/>
    <cellStyle name="Normal 5 16" xfId="4828" xr:uid="{00000000-0005-0000-0000-00000A130000}"/>
    <cellStyle name="Normal 5 16 2" xfId="4829" xr:uid="{00000000-0005-0000-0000-00000B130000}"/>
    <cellStyle name="Normal 5 17" xfId="4830" xr:uid="{00000000-0005-0000-0000-00000C130000}"/>
    <cellStyle name="Normal 5 2" xfId="4831" xr:uid="{00000000-0005-0000-0000-00000D130000}"/>
    <cellStyle name="Normal 5 2 2" xfId="4832" xr:uid="{00000000-0005-0000-0000-00000E130000}"/>
    <cellStyle name="Normal 5 2 2 10" xfId="4833" xr:uid="{00000000-0005-0000-0000-00000F130000}"/>
    <cellStyle name="Normal 5 2 2 10 2" xfId="4834" xr:uid="{00000000-0005-0000-0000-000010130000}"/>
    <cellStyle name="Normal 5 2 2 10 2 2" xfId="4835" xr:uid="{00000000-0005-0000-0000-000011130000}"/>
    <cellStyle name="Normal 5 2 2 10 2 3" xfId="4836" xr:uid="{00000000-0005-0000-0000-000012130000}"/>
    <cellStyle name="Normal 5 2 2 10 3" xfId="4837" xr:uid="{00000000-0005-0000-0000-000013130000}"/>
    <cellStyle name="Normal 5 2 2 10 4" xfId="4838" xr:uid="{00000000-0005-0000-0000-000014130000}"/>
    <cellStyle name="Normal 5 2 2 11" xfId="4839" xr:uid="{00000000-0005-0000-0000-000015130000}"/>
    <cellStyle name="Normal 5 2 2 11 2" xfId="4840" xr:uid="{00000000-0005-0000-0000-000016130000}"/>
    <cellStyle name="Normal 5 2 2 11 2 2" xfId="4841" xr:uid="{00000000-0005-0000-0000-000017130000}"/>
    <cellStyle name="Normal 5 2 2 11 2 3" xfId="4842" xr:uid="{00000000-0005-0000-0000-000018130000}"/>
    <cellStyle name="Normal 5 2 2 11 3" xfId="4843" xr:uid="{00000000-0005-0000-0000-000019130000}"/>
    <cellStyle name="Normal 5 2 2 11 4" xfId="4844" xr:uid="{00000000-0005-0000-0000-00001A130000}"/>
    <cellStyle name="Normal 5 2 2 12" xfId="4845" xr:uid="{00000000-0005-0000-0000-00001B130000}"/>
    <cellStyle name="Normal 5 2 2 12 2" xfId="4846" xr:uid="{00000000-0005-0000-0000-00001C130000}"/>
    <cellStyle name="Normal 5 2 2 12 2 2" xfId="4847" xr:uid="{00000000-0005-0000-0000-00001D130000}"/>
    <cellStyle name="Normal 5 2 2 12 2 3" xfId="4848" xr:uid="{00000000-0005-0000-0000-00001E130000}"/>
    <cellStyle name="Normal 5 2 2 12 3" xfId="4849" xr:uid="{00000000-0005-0000-0000-00001F130000}"/>
    <cellStyle name="Normal 5 2 2 12 4" xfId="4850" xr:uid="{00000000-0005-0000-0000-000020130000}"/>
    <cellStyle name="Normal 5 2 2 13" xfId="4851" xr:uid="{00000000-0005-0000-0000-000021130000}"/>
    <cellStyle name="Normal 5 2 2 13 2" xfId="4852" xr:uid="{00000000-0005-0000-0000-000022130000}"/>
    <cellStyle name="Normal 5 2 2 13 2 2" xfId="4853" xr:uid="{00000000-0005-0000-0000-000023130000}"/>
    <cellStyle name="Normal 5 2 2 13 2 3" xfId="4854" xr:uid="{00000000-0005-0000-0000-000024130000}"/>
    <cellStyle name="Normal 5 2 2 13 3" xfId="4855" xr:uid="{00000000-0005-0000-0000-000025130000}"/>
    <cellStyle name="Normal 5 2 2 13 4" xfId="4856" xr:uid="{00000000-0005-0000-0000-000026130000}"/>
    <cellStyle name="Normal 5 2 2 14" xfId="4857" xr:uid="{00000000-0005-0000-0000-000027130000}"/>
    <cellStyle name="Normal 5 2 2 15" xfId="4858" xr:uid="{00000000-0005-0000-0000-000028130000}"/>
    <cellStyle name="Normal 5 2 2 2" xfId="4859" xr:uid="{00000000-0005-0000-0000-000029130000}"/>
    <cellStyle name="Normal 5 2 2 2 10" xfId="4860" xr:uid="{00000000-0005-0000-0000-00002A130000}"/>
    <cellStyle name="Normal 5 2 2 2 11" xfId="4861" xr:uid="{00000000-0005-0000-0000-00002B130000}"/>
    <cellStyle name="Normal 5 2 2 2 12" xfId="4862" xr:uid="{00000000-0005-0000-0000-00002C130000}"/>
    <cellStyle name="Normal 5 2 2 2 13" xfId="4863" xr:uid="{00000000-0005-0000-0000-00002D130000}"/>
    <cellStyle name="Normal 5 2 2 2 14" xfId="4864" xr:uid="{00000000-0005-0000-0000-00002E130000}"/>
    <cellStyle name="Normal 5 2 2 2 14 2" xfId="4865" xr:uid="{00000000-0005-0000-0000-00002F130000}"/>
    <cellStyle name="Normal 5 2 2 2 14 2 2" xfId="4866" xr:uid="{00000000-0005-0000-0000-000030130000}"/>
    <cellStyle name="Normal 5 2 2 2 14 3" xfId="4867" xr:uid="{00000000-0005-0000-0000-000031130000}"/>
    <cellStyle name="Normal 5 2 2 2 14 4" xfId="4868" xr:uid="{00000000-0005-0000-0000-000032130000}"/>
    <cellStyle name="Normal 5 2 2 2 15" xfId="4869" xr:uid="{00000000-0005-0000-0000-000033130000}"/>
    <cellStyle name="Normal 5 2 2 2 16" xfId="4870" xr:uid="{00000000-0005-0000-0000-000034130000}"/>
    <cellStyle name="Normal 5 2 2 2 17" xfId="4871" xr:uid="{00000000-0005-0000-0000-000035130000}"/>
    <cellStyle name="Normal 5 2 2 2 2" xfId="4872" xr:uid="{00000000-0005-0000-0000-000036130000}"/>
    <cellStyle name="Normal 5 2 2 2 3" xfId="4873" xr:uid="{00000000-0005-0000-0000-000037130000}"/>
    <cellStyle name="Normal 5 2 2 2 4" xfId="4874" xr:uid="{00000000-0005-0000-0000-000038130000}"/>
    <cellStyle name="Normal 5 2 2 2 5" xfId="4875" xr:uid="{00000000-0005-0000-0000-000039130000}"/>
    <cellStyle name="Normal 5 2 2 2 6" xfId="4876" xr:uid="{00000000-0005-0000-0000-00003A130000}"/>
    <cellStyle name="Normal 5 2 2 2 7" xfId="4877" xr:uid="{00000000-0005-0000-0000-00003B130000}"/>
    <cellStyle name="Normal 5 2 2 2 8" xfId="4878" xr:uid="{00000000-0005-0000-0000-00003C130000}"/>
    <cellStyle name="Normal 5 2 2 2 9" xfId="4879" xr:uid="{00000000-0005-0000-0000-00003D130000}"/>
    <cellStyle name="Normal 5 2 2 3" xfId="4880" xr:uid="{00000000-0005-0000-0000-00003E130000}"/>
    <cellStyle name="Normal 5 2 2 3 2" xfId="4881" xr:uid="{00000000-0005-0000-0000-00003F130000}"/>
    <cellStyle name="Normal 5 2 2 3 2 2" xfId="4882" xr:uid="{00000000-0005-0000-0000-000040130000}"/>
    <cellStyle name="Normal 5 2 2 3 2 2 2" xfId="4883" xr:uid="{00000000-0005-0000-0000-000041130000}"/>
    <cellStyle name="Normal 5 2 2 3 2 3" xfId="4884" xr:uid="{00000000-0005-0000-0000-000042130000}"/>
    <cellStyle name="Normal 5 2 2 3 2 4" xfId="4885" xr:uid="{00000000-0005-0000-0000-000043130000}"/>
    <cellStyle name="Normal 5 2 2 3 3" xfId="4886" xr:uid="{00000000-0005-0000-0000-000044130000}"/>
    <cellStyle name="Normal 5 2 2 3 3 2" xfId="4887" xr:uid="{00000000-0005-0000-0000-000045130000}"/>
    <cellStyle name="Normal 5 2 2 3 4" xfId="4888" xr:uid="{00000000-0005-0000-0000-000046130000}"/>
    <cellStyle name="Normal 5 2 2 3 5" xfId="4889" xr:uid="{00000000-0005-0000-0000-000047130000}"/>
    <cellStyle name="Normal 5 2 2 4" xfId="4890" xr:uid="{00000000-0005-0000-0000-000048130000}"/>
    <cellStyle name="Normal 5 2 2 4 2" xfId="4891" xr:uid="{00000000-0005-0000-0000-000049130000}"/>
    <cellStyle name="Normal 5 2 2 4 2 2" xfId="4892" xr:uid="{00000000-0005-0000-0000-00004A130000}"/>
    <cellStyle name="Normal 5 2 2 4 2 3" xfId="4893" xr:uid="{00000000-0005-0000-0000-00004B130000}"/>
    <cellStyle name="Normal 5 2 2 4 3" xfId="4894" xr:uid="{00000000-0005-0000-0000-00004C130000}"/>
    <cellStyle name="Normal 5 2 2 4 4" xfId="4895" xr:uid="{00000000-0005-0000-0000-00004D130000}"/>
    <cellStyle name="Normal 5 2 2 5" xfId="4896" xr:uid="{00000000-0005-0000-0000-00004E130000}"/>
    <cellStyle name="Normal 5 2 2 5 2" xfId="4897" xr:uid="{00000000-0005-0000-0000-00004F130000}"/>
    <cellStyle name="Normal 5 2 2 5 2 2" xfId="4898" xr:uid="{00000000-0005-0000-0000-000050130000}"/>
    <cellStyle name="Normal 5 2 2 5 2 3" xfId="4899" xr:uid="{00000000-0005-0000-0000-000051130000}"/>
    <cellStyle name="Normal 5 2 2 5 3" xfId="4900" xr:uid="{00000000-0005-0000-0000-000052130000}"/>
    <cellStyle name="Normal 5 2 2 5 4" xfId="4901" xr:uid="{00000000-0005-0000-0000-000053130000}"/>
    <cellStyle name="Normal 5 2 2 6" xfId="4902" xr:uid="{00000000-0005-0000-0000-000054130000}"/>
    <cellStyle name="Normal 5 2 2 6 2" xfId="4903" xr:uid="{00000000-0005-0000-0000-000055130000}"/>
    <cellStyle name="Normal 5 2 2 6 2 2" xfId="4904" xr:uid="{00000000-0005-0000-0000-000056130000}"/>
    <cellStyle name="Normal 5 2 2 6 2 3" xfId="4905" xr:uid="{00000000-0005-0000-0000-000057130000}"/>
    <cellStyle name="Normal 5 2 2 6 3" xfId="4906" xr:uid="{00000000-0005-0000-0000-000058130000}"/>
    <cellStyle name="Normal 5 2 2 6 4" xfId="4907" xr:uid="{00000000-0005-0000-0000-000059130000}"/>
    <cellStyle name="Normal 5 2 2 7" xfId="4908" xr:uid="{00000000-0005-0000-0000-00005A130000}"/>
    <cellStyle name="Normal 5 2 2 7 2" xfId="4909" xr:uid="{00000000-0005-0000-0000-00005B130000}"/>
    <cellStyle name="Normal 5 2 2 7 2 2" xfId="4910" xr:uid="{00000000-0005-0000-0000-00005C130000}"/>
    <cellStyle name="Normal 5 2 2 7 2 3" xfId="4911" xr:uid="{00000000-0005-0000-0000-00005D130000}"/>
    <cellStyle name="Normal 5 2 2 7 3" xfId="4912" xr:uid="{00000000-0005-0000-0000-00005E130000}"/>
    <cellStyle name="Normal 5 2 2 7 4" xfId="4913" xr:uid="{00000000-0005-0000-0000-00005F130000}"/>
    <cellStyle name="Normal 5 2 2 8" xfId="4914" xr:uid="{00000000-0005-0000-0000-000060130000}"/>
    <cellStyle name="Normal 5 2 2 8 2" xfId="4915" xr:uid="{00000000-0005-0000-0000-000061130000}"/>
    <cellStyle name="Normal 5 2 2 8 2 2" xfId="4916" xr:uid="{00000000-0005-0000-0000-000062130000}"/>
    <cellStyle name="Normal 5 2 2 8 2 3" xfId="4917" xr:uid="{00000000-0005-0000-0000-000063130000}"/>
    <cellStyle name="Normal 5 2 2 8 3" xfId="4918" xr:uid="{00000000-0005-0000-0000-000064130000}"/>
    <cellStyle name="Normal 5 2 2 8 4" xfId="4919" xr:uid="{00000000-0005-0000-0000-000065130000}"/>
    <cellStyle name="Normal 5 2 2 9" xfId="4920" xr:uid="{00000000-0005-0000-0000-000066130000}"/>
    <cellStyle name="Normal 5 2 2 9 2" xfId="4921" xr:uid="{00000000-0005-0000-0000-000067130000}"/>
    <cellStyle name="Normal 5 2 2 9 2 2" xfId="4922" xr:uid="{00000000-0005-0000-0000-000068130000}"/>
    <cellStyle name="Normal 5 2 2 9 2 3" xfId="4923" xr:uid="{00000000-0005-0000-0000-000069130000}"/>
    <cellStyle name="Normal 5 2 2 9 3" xfId="4924" xr:uid="{00000000-0005-0000-0000-00006A130000}"/>
    <cellStyle name="Normal 5 2 2 9 4" xfId="4925" xr:uid="{00000000-0005-0000-0000-00006B130000}"/>
    <cellStyle name="Normal 5 2 3" xfId="4926" xr:uid="{00000000-0005-0000-0000-00006C130000}"/>
    <cellStyle name="Normal 5 2 3 2" xfId="4927" xr:uid="{00000000-0005-0000-0000-00006D130000}"/>
    <cellStyle name="Normal 5 2 3 3" xfId="4928" xr:uid="{00000000-0005-0000-0000-00006E130000}"/>
    <cellStyle name="Normal 5 2 3 3 2" xfId="4929" xr:uid="{00000000-0005-0000-0000-00006F130000}"/>
    <cellStyle name="Normal 5 2 3 4" xfId="4930" xr:uid="{00000000-0005-0000-0000-000070130000}"/>
    <cellStyle name="Normal 5 2 3 4 2" xfId="4931" xr:uid="{00000000-0005-0000-0000-000071130000}"/>
    <cellStyle name="Normal 5 2 4" xfId="4932" xr:uid="{00000000-0005-0000-0000-000072130000}"/>
    <cellStyle name="Normal 5 2 5" xfId="4933" xr:uid="{00000000-0005-0000-0000-000073130000}"/>
    <cellStyle name="Normal 5 2 6" xfId="4934" xr:uid="{00000000-0005-0000-0000-000074130000}"/>
    <cellStyle name="Normal 5 2 7" xfId="4935" xr:uid="{00000000-0005-0000-0000-000075130000}"/>
    <cellStyle name="Normal 5 2 8" xfId="4936" xr:uid="{00000000-0005-0000-0000-000076130000}"/>
    <cellStyle name="Normal 5 3" xfId="4937" xr:uid="{00000000-0005-0000-0000-000077130000}"/>
    <cellStyle name="Normal 5 3 10" xfId="4938" xr:uid="{00000000-0005-0000-0000-000078130000}"/>
    <cellStyle name="Normal 5 3 2" xfId="4939" xr:uid="{00000000-0005-0000-0000-000079130000}"/>
    <cellStyle name="Normal 5 3 2 2" xfId="4940" xr:uid="{00000000-0005-0000-0000-00007A130000}"/>
    <cellStyle name="Normal 5 3 2 3" xfId="4941" xr:uid="{00000000-0005-0000-0000-00007B130000}"/>
    <cellStyle name="Normal 5 3 3" xfId="4942" xr:uid="{00000000-0005-0000-0000-00007C130000}"/>
    <cellStyle name="Normal 5 3 3 2" xfId="4943" xr:uid="{00000000-0005-0000-0000-00007D130000}"/>
    <cellStyle name="Normal 5 3 3 3" xfId="4944" xr:uid="{00000000-0005-0000-0000-00007E130000}"/>
    <cellStyle name="Normal 5 3 3 3 2" xfId="4945" xr:uid="{00000000-0005-0000-0000-00007F130000}"/>
    <cellStyle name="Normal 5 3 3 4" xfId="4946" xr:uid="{00000000-0005-0000-0000-000080130000}"/>
    <cellStyle name="Normal 5 3 3 4 2" xfId="4947" xr:uid="{00000000-0005-0000-0000-000081130000}"/>
    <cellStyle name="Normal 5 3 4" xfId="4948" xr:uid="{00000000-0005-0000-0000-000082130000}"/>
    <cellStyle name="Normal 5 3 5" xfId="4949" xr:uid="{00000000-0005-0000-0000-000083130000}"/>
    <cellStyle name="Normal 5 3 6" xfId="4950" xr:uid="{00000000-0005-0000-0000-000084130000}"/>
    <cellStyle name="Normal 5 3 7" xfId="4951" xr:uid="{00000000-0005-0000-0000-000085130000}"/>
    <cellStyle name="Normal 5 3 8" xfId="4952" xr:uid="{00000000-0005-0000-0000-000086130000}"/>
    <cellStyle name="Normal 5 3 9" xfId="4953" xr:uid="{00000000-0005-0000-0000-000087130000}"/>
    <cellStyle name="Normal 5 3 9 2" xfId="4954" xr:uid="{00000000-0005-0000-0000-000088130000}"/>
    <cellStyle name="Normal 5 4" xfId="4955" xr:uid="{00000000-0005-0000-0000-000089130000}"/>
    <cellStyle name="Normal 5 4 2" xfId="4956" xr:uid="{00000000-0005-0000-0000-00008A130000}"/>
    <cellStyle name="Normal 5 4 3" xfId="4957" xr:uid="{00000000-0005-0000-0000-00008B130000}"/>
    <cellStyle name="Normal 5 4 4" xfId="4958" xr:uid="{00000000-0005-0000-0000-00008C130000}"/>
    <cellStyle name="Normal 5 4 5" xfId="4959" xr:uid="{00000000-0005-0000-0000-00008D130000}"/>
    <cellStyle name="Normal 5 4 6" xfId="4960" xr:uid="{00000000-0005-0000-0000-00008E130000}"/>
    <cellStyle name="Normal 5 4 7" xfId="4961" xr:uid="{00000000-0005-0000-0000-00008F130000}"/>
    <cellStyle name="Normal 5 4 8" xfId="4962" xr:uid="{00000000-0005-0000-0000-000090130000}"/>
    <cellStyle name="Normal 5 5" xfId="4963" xr:uid="{00000000-0005-0000-0000-000091130000}"/>
    <cellStyle name="Normal 5 5 10" xfId="4964" xr:uid="{00000000-0005-0000-0000-000092130000}"/>
    <cellStyle name="Normal 5 5 10 2" xfId="4965" xr:uid="{00000000-0005-0000-0000-000093130000}"/>
    <cellStyle name="Normal 5 5 11" xfId="4966" xr:uid="{00000000-0005-0000-0000-000094130000}"/>
    <cellStyle name="Normal 5 5 11 2" xfId="4967" xr:uid="{00000000-0005-0000-0000-000095130000}"/>
    <cellStyle name="Normal 5 5 2" xfId="4968" xr:uid="{00000000-0005-0000-0000-000096130000}"/>
    <cellStyle name="Normal 5 5 2 2" xfId="4969" xr:uid="{00000000-0005-0000-0000-000097130000}"/>
    <cellStyle name="Normal 5 5 2 2 2" xfId="4970" xr:uid="{00000000-0005-0000-0000-000098130000}"/>
    <cellStyle name="Normal 5 5 2 2 2 2" xfId="4971" xr:uid="{00000000-0005-0000-0000-000099130000}"/>
    <cellStyle name="Normal 5 5 2 2 3" xfId="4972" xr:uid="{00000000-0005-0000-0000-00009A130000}"/>
    <cellStyle name="Normal 5 5 2 3" xfId="4973" xr:uid="{00000000-0005-0000-0000-00009B130000}"/>
    <cellStyle name="Normal 5 5 2 4" xfId="4974" xr:uid="{00000000-0005-0000-0000-00009C130000}"/>
    <cellStyle name="Normal 5 5 2 4 2" xfId="4975" xr:uid="{00000000-0005-0000-0000-00009D130000}"/>
    <cellStyle name="Normal 5 5 2 5" xfId="4976" xr:uid="{00000000-0005-0000-0000-00009E130000}"/>
    <cellStyle name="Normal 5 5 2 5 2" xfId="4977" xr:uid="{00000000-0005-0000-0000-00009F130000}"/>
    <cellStyle name="Normal 5 5 3" xfId="4978" xr:uid="{00000000-0005-0000-0000-0000A0130000}"/>
    <cellStyle name="Normal 5 5 3 2" xfId="4979" xr:uid="{00000000-0005-0000-0000-0000A1130000}"/>
    <cellStyle name="Normal 5 5 3 3" xfId="4980" xr:uid="{00000000-0005-0000-0000-0000A2130000}"/>
    <cellStyle name="Normal 5 5 3 3 2" xfId="4981" xr:uid="{00000000-0005-0000-0000-0000A3130000}"/>
    <cellStyle name="Normal 5 5 3 4" xfId="4982" xr:uid="{00000000-0005-0000-0000-0000A4130000}"/>
    <cellStyle name="Normal 5 5 3 4 2" xfId="4983" xr:uid="{00000000-0005-0000-0000-0000A5130000}"/>
    <cellStyle name="Normal 5 5 4" xfId="4984" xr:uid="{00000000-0005-0000-0000-0000A6130000}"/>
    <cellStyle name="Normal 5 5 4 2" xfId="4985" xr:uid="{00000000-0005-0000-0000-0000A7130000}"/>
    <cellStyle name="Normal 5 5 4 3" xfId="4986" xr:uid="{00000000-0005-0000-0000-0000A8130000}"/>
    <cellStyle name="Normal 5 5 4 3 2" xfId="4987" xr:uid="{00000000-0005-0000-0000-0000A9130000}"/>
    <cellStyle name="Normal 5 5 4 4" xfId="4988" xr:uid="{00000000-0005-0000-0000-0000AA130000}"/>
    <cellStyle name="Normal 5 5 4 4 2" xfId="4989" xr:uid="{00000000-0005-0000-0000-0000AB130000}"/>
    <cellStyle name="Normal 5 5 5" xfId="4990" xr:uid="{00000000-0005-0000-0000-0000AC130000}"/>
    <cellStyle name="Normal 5 5 6" xfId="4991" xr:uid="{00000000-0005-0000-0000-0000AD130000}"/>
    <cellStyle name="Normal 5 5 7" xfId="4992" xr:uid="{00000000-0005-0000-0000-0000AE130000}"/>
    <cellStyle name="Normal 5 5 8" xfId="4993" xr:uid="{00000000-0005-0000-0000-0000AF130000}"/>
    <cellStyle name="Normal 5 5 9" xfId="4994" xr:uid="{00000000-0005-0000-0000-0000B0130000}"/>
    <cellStyle name="Normal 5 5 9 2" xfId="4995" xr:uid="{00000000-0005-0000-0000-0000B1130000}"/>
    <cellStyle name="Normal 5 5 9 2 2" xfId="4996" xr:uid="{00000000-0005-0000-0000-0000B2130000}"/>
    <cellStyle name="Normal 5 5 9 3" xfId="4997" xr:uid="{00000000-0005-0000-0000-0000B3130000}"/>
    <cellStyle name="Normal 5 5 9 4" xfId="4998" xr:uid="{00000000-0005-0000-0000-0000B4130000}"/>
    <cellStyle name="Normal 5 6" xfId="4999" xr:uid="{00000000-0005-0000-0000-0000B5130000}"/>
    <cellStyle name="Normal 5 6 2" xfId="5000" xr:uid="{00000000-0005-0000-0000-0000B6130000}"/>
    <cellStyle name="Normal 5 6 3" xfId="5001" xr:uid="{00000000-0005-0000-0000-0000B7130000}"/>
    <cellStyle name="Normal 5 7" xfId="5002" xr:uid="{00000000-0005-0000-0000-0000B8130000}"/>
    <cellStyle name="Normal 5 8" xfId="5003" xr:uid="{00000000-0005-0000-0000-0000B9130000}"/>
    <cellStyle name="Normal 5 9" xfId="5004" xr:uid="{00000000-0005-0000-0000-0000BA130000}"/>
    <cellStyle name="Normal 50" xfId="5005" xr:uid="{00000000-0005-0000-0000-0000BB130000}"/>
    <cellStyle name="Normal 51" xfId="5006" xr:uid="{00000000-0005-0000-0000-0000BC130000}"/>
    <cellStyle name="Normal 52" xfId="5007" xr:uid="{00000000-0005-0000-0000-0000BD130000}"/>
    <cellStyle name="Normal 53" xfId="5008" xr:uid="{00000000-0005-0000-0000-0000BE130000}"/>
    <cellStyle name="Normal 54" xfId="5009" xr:uid="{00000000-0005-0000-0000-0000BF130000}"/>
    <cellStyle name="Normal 55" xfId="5010" xr:uid="{00000000-0005-0000-0000-0000C0130000}"/>
    <cellStyle name="Normal 6" xfId="5011" xr:uid="{00000000-0005-0000-0000-0000C1130000}"/>
    <cellStyle name="Normal 6 10" xfId="5012" xr:uid="{00000000-0005-0000-0000-0000C2130000}"/>
    <cellStyle name="Normal 6 10 2" xfId="5013" xr:uid="{00000000-0005-0000-0000-0000C3130000}"/>
    <cellStyle name="Normal 6 10 3" xfId="5014" xr:uid="{00000000-0005-0000-0000-0000C4130000}"/>
    <cellStyle name="Normal 6 11" xfId="5015" xr:uid="{00000000-0005-0000-0000-0000C5130000}"/>
    <cellStyle name="Normal 6 12" xfId="5016" xr:uid="{00000000-0005-0000-0000-0000C6130000}"/>
    <cellStyle name="Normal 6 12 2" xfId="5017" xr:uid="{00000000-0005-0000-0000-0000C7130000}"/>
    <cellStyle name="Normal 6 12 3" xfId="5018" xr:uid="{00000000-0005-0000-0000-0000C8130000}"/>
    <cellStyle name="Normal 6 13" xfId="5019" xr:uid="{00000000-0005-0000-0000-0000C9130000}"/>
    <cellStyle name="Normal 6 2" xfId="5020" xr:uid="{00000000-0005-0000-0000-0000CA130000}"/>
    <cellStyle name="Normal 6 2 10" xfId="5021" xr:uid="{00000000-0005-0000-0000-0000CB130000}"/>
    <cellStyle name="Normal 6 2 11" xfId="5022" xr:uid="{00000000-0005-0000-0000-0000CC130000}"/>
    <cellStyle name="Normal 6 2 12" xfId="5023" xr:uid="{00000000-0005-0000-0000-0000CD130000}"/>
    <cellStyle name="Normal 6 2 13" xfId="5024" xr:uid="{00000000-0005-0000-0000-0000CE130000}"/>
    <cellStyle name="Normal 6 2 14" xfId="5025" xr:uid="{00000000-0005-0000-0000-0000CF130000}"/>
    <cellStyle name="Normal 6 2 2" xfId="5026" xr:uid="{00000000-0005-0000-0000-0000D0130000}"/>
    <cellStyle name="Normal 6 2 2 10" xfId="5027" xr:uid="{00000000-0005-0000-0000-0000D1130000}"/>
    <cellStyle name="Normal 6 2 2 10 2" xfId="5028" xr:uid="{00000000-0005-0000-0000-0000D2130000}"/>
    <cellStyle name="Normal 6 2 2 10 2 2" xfId="5029" xr:uid="{00000000-0005-0000-0000-0000D3130000}"/>
    <cellStyle name="Normal 6 2 2 10 2 3" xfId="5030" xr:uid="{00000000-0005-0000-0000-0000D4130000}"/>
    <cellStyle name="Normal 6 2 2 10 3" xfId="5031" xr:uid="{00000000-0005-0000-0000-0000D5130000}"/>
    <cellStyle name="Normal 6 2 2 10 4" xfId="5032" xr:uid="{00000000-0005-0000-0000-0000D6130000}"/>
    <cellStyle name="Normal 6 2 2 11" xfId="5033" xr:uid="{00000000-0005-0000-0000-0000D7130000}"/>
    <cellStyle name="Normal 6 2 2 11 2" xfId="5034" xr:uid="{00000000-0005-0000-0000-0000D8130000}"/>
    <cellStyle name="Normal 6 2 2 11 2 2" xfId="5035" xr:uid="{00000000-0005-0000-0000-0000D9130000}"/>
    <cellStyle name="Normal 6 2 2 11 2 3" xfId="5036" xr:uid="{00000000-0005-0000-0000-0000DA130000}"/>
    <cellStyle name="Normal 6 2 2 11 3" xfId="5037" xr:uid="{00000000-0005-0000-0000-0000DB130000}"/>
    <cellStyle name="Normal 6 2 2 11 4" xfId="5038" xr:uid="{00000000-0005-0000-0000-0000DC130000}"/>
    <cellStyle name="Normal 6 2 2 12" xfId="5039" xr:uid="{00000000-0005-0000-0000-0000DD130000}"/>
    <cellStyle name="Normal 6 2 2 12 2" xfId="5040" xr:uid="{00000000-0005-0000-0000-0000DE130000}"/>
    <cellStyle name="Normal 6 2 2 12 2 2" xfId="5041" xr:uid="{00000000-0005-0000-0000-0000DF130000}"/>
    <cellStyle name="Normal 6 2 2 12 2 3" xfId="5042" xr:uid="{00000000-0005-0000-0000-0000E0130000}"/>
    <cellStyle name="Normal 6 2 2 12 3" xfId="5043" xr:uid="{00000000-0005-0000-0000-0000E1130000}"/>
    <cellStyle name="Normal 6 2 2 12 4" xfId="5044" xr:uid="{00000000-0005-0000-0000-0000E2130000}"/>
    <cellStyle name="Normal 6 2 2 13" xfId="5045" xr:uid="{00000000-0005-0000-0000-0000E3130000}"/>
    <cellStyle name="Normal 6 2 2 13 2" xfId="5046" xr:uid="{00000000-0005-0000-0000-0000E4130000}"/>
    <cellStyle name="Normal 6 2 2 13 2 2" xfId="5047" xr:uid="{00000000-0005-0000-0000-0000E5130000}"/>
    <cellStyle name="Normal 6 2 2 13 2 3" xfId="5048" xr:uid="{00000000-0005-0000-0000-0000E6130000}"/>
    <cellStyle name="Normal 6 2 2 13 3" xfId="5049" xr:uid="{00000000-0005-0000-0000-0000E7130000}"/>
    <cellStyle name="Normal 6 2 2 13 4" xfId="5050" xr:uid="{00000000-0005-0000-0000-0000E8130000}"/>
    <cellStyle name="Normal 6 2 2 2" xfId="5051" xr:uid="{00000000-0005-0000-0000-0000E9130000}"/>
    <cellStyle name="Normal 6 2 2 2 2" xfId="5052" xr:uid="{00000000-0005-0000-0000-0000EA130000}"/>
    <cellStyle name="Normal 6 2 2 2 2 2" xfId="5053" xr:uid="{00000000-0005-0000-0000-0000EB130000}"/>
    <cellStyle name="Normal 6 2 2 2 2 3" xfId="5054" xr:uid="{00000000-0005-0000-0000-0000EC130000}"/>
    <cellStyle name="Normal 6 2 2 2 3" xfId="5055" xr:uid="{00000000-0005-0000-0000-0000ED130000}"/>
    <cellStyle name="Normal 6 2 2 2 4" xfId="5056" xr:uid="{00000000-0005-0000-0000-0000EE130000}"/>
    <cellStyle name="Normal 6 2 2 3" xfId="5057" xr:uid="{00000000-0005-0000-0000-0000EF130000}"/>
    <cellStyle name="Normal 6 2 2 3 2" xfId="5058" xr:uid="{00000000-0005-0000-0000-0000F0130000}"/>
    <cellStyle name="Normal 6 2 2 3 2 2" xfId="5059" xr:uid="{00000000-0005-0000-0000-0000F1130000}"/>
    <cellStyle name="Normal 6 2 2 3 2 3" xfId="5060" xr:uid="{00000000-0005-0000-0000-0000F2130000}"/>
    <cellStyle name="Normal 6 2 2 3 3" xfId="5061" xr:uid="{00000000-0005-0000-0000-0000F3130000}"/>
    <cellStyle name="Normal 6 2 2 3 4" xfId="5062" xr:uid="{00000000-0005-0000-0000-0000F4130000}"/>
    <cellStyle name="Normal 6 2 2 4" xfId="5063" xr:uid="{00000000-0005-0000-0000-0000F5130000}"/>
    <cellStyle name="Normal 6 2 2 4 2" xfId="5064" xr:uid="{00000000-0005-0000-0000-0000F6130000}"/>
    <cellStyle name="Normal 6 2 2 4 2 2" xfId="5065" xr:uid="{00000000-0005-0000-0000-0000F7130000}"/>
    <cellStyle name="Normal 6 2 2 4 2 3" xfId="5066" xr:uid="{00000000-0005-0000-0000-0000F8130000}"/>
    <cellStyle name="Normal 6 2 2 4 3" xfId="5067" xr:uid="{00000000-0005-0000-0000-0000F9130000}"/>
    <cellStyle name="Normal 6 2 2 4 4" xfId="5068" xr:uid="{00000000-0005-0000-0000-0000FA130000}"/>
    <cellStyle name="Normal 6 2 2 5" xfId="5069" xr:uid="{00000000-0005-0000-0000-0000FB130000}"/>
    <cellStyle name="Normal 6 2 2 5 2" xfId="5070" xr:uid="{00000000-0005-0000-0000-0000FC130000}"/>
    <cellStyle name="Normal 6 2 2 5 2 2" xfId="5071" xr:uid="{00000000-0005-0000-0000-0000FD130000}"/>
    <cellStyle name="Normal 6 2 2 5 2 3" xfId="5072" xr:uid="{00000000-0005-0000-0000-0000FE130000}"/>
    <cellStyle name="Normal 6 2 2 5 3" xfId="5073" xr:uid="{00000000-0005-0000-0000-0000FF130000}"/>
    <cellStyle name="Normal 6 2 2 5 4" xfId="5074" xr:uid="{00000000-0005-0000-0000-000000140000}"/>
    <cellStyle name="Normal 6 2 2 6" xfId="5075" xr:uid="{00000000-0005-0000-0000-000001140000}"/>
    <cellStyle name="Normal 6 2 2 6 2" xfId="5076" xr:uid="{00000000-0005-0000-0000-000002140000}"/>
    <cellStyle name="Normal 6 2 2 6 2 2" xfId="5077" xr:uid="{00000000-0005-0000-0000-000003140000}"/>
    <cellStyle name="Normal 6 2 2 6 2 3" xfId="5078" xr:uid="{00000000-0005-0000-0000-000004140000}"/>
    <cellStyle name="Normal 6 2 2 6 3" xfId="5079" xr:uid="{00000000-0005-0000-0000-000005140000}"/>
    <cellStyle name="Normal 6 2 2 6 4" xfId="5080" xr:uid="{00000000-0005-0000-0000-000006140000}"/>
    <cellStyle name="Normal 6 2 2 7" xfId="5081" xr:uid="{00000000-0005-0000-0000-000007140000}"/>
    <cellStyle name="Normal 6 2 2 7 2" xfId="5082" xr:uid="{00000000-0005-0000-0000-000008140000}"/>
    <cellStyle name="Normal 6 2 2 7 2 2" xfId="5083" xr:uid="{00000000-0005-0000-0000-000009140000}"/>
    <cellStyle name="Normal 6 2 2 7 2 3" xfId="5084" xr:uid="{00000000-0005-0000-0000-00000A140000}"/>
    <cellStyle name="Normal 6 2 2 7 3" xfId="5085" xr:uid="{00000000-0005-0000-0000-00000B140000}"/>
    <cellStyle name="Normal 6 2 2 7 4" xfId="5086" xr:uid="{00000000-0005-0000-0000-00000C140000}"/>
    <cellStyle name="Normal 6 2 2 8" xfId="5087" xr:uid="{00000000-0005-0000-0000-00000D140000}"/>
    <cellStyle name="Normal 6 2 2 8 2" xfId="5088" xr:uid="{00000000-0005-0000-0000-00000E140000}"/>
    <cellStyle name="Normal 6 2 2 8 2 2" xfId="5089" xr:uid="{00000000-0005-0000-0000-00000F140000}"/>
    <cellStyle name="Normal 6 2 2 8 2 3" xfId="5090" xr:uid="{00000000-0005-0000-0000-000010140000}"/>
    <cellStyle name="Normal 6 2 2 8 3" xfId="5091" xr:uid="{00000000-0005-0000-0000-000011140000}"/>
    <cellStyle name="Normal 6 2 2 8 4" xfId="5092" xr:uid="{00000000-0005-0000-0000-000012140000}"/>
    <cellStyle name="Normal 6 2 2 9" xfId="5093" xr:uid="{00000000-0005-0000-0000-000013140000}"/>
    <cellStyle name="Normal 6 2 2 9 2" xfId="5094" xr:uid="{00000000-0005-0000-0000-000014140000}"/>
    <cellStyle name="Normal 6 2 2 9 2 2" xfId="5095" xr:uid="{00000000-0005-0000-0000-000015140000}"/>
    <cellStyle name="Normal 6 2 2 9 2 3" xfId="5096" xr:uid="{00000000-0005-0000-0000-000016140000}"/>
    <cellStyle name="Normal 6 2 2 9 3" xfId="5097" xr:uid="{00000000-0005-0000-0000-000017140000}"/>
    <cellStyle name="Normal 6 2 2 9 4" xfId="5098" xr:uid="{00000000-0005-0000-0000-000018140000}"/>
    <cellStyle name="Normal 6 2 3" xfId="5099" xr:uid="{00000000-0005-0000-0000-000019140000}"/>
    <cellStyle name="Normal 6 2 4" xfId="5100" xr:uid="{00000000-0005-0000-0000-00001A140000}"/>
    <cellStyle name="Normal 6 2 4 2" xfId="5101" xr:uid="{00000000-0005-0000-0000-00001B140000}"/>
    <cellStyle name="Normal 6 2 5" xfId="5102" xr:uid="{00000000-0005-0000-0000-00001C140000}"/>
    <cellStyle name="Normal 6 2 6" xfId="5103" xr:uid="{00000000-0005-0000-0000-00001D140000}"/>
    <cellStyle name="Normal 6 2 7" xfId="5104" xr:uid="{00000000-0005-0000-0000-00001E140000}"/>
    <cellStyle name="Normal 6 2 8" xfId="5105" xr:uid="{00000000-0005-0000-0000-00001F140000}"/>
    <cellStyle name="Normal 6 2 9" xfId="5106" xr:uid="{00000000-0005-0000-0000-000020140000}"/>
    <cellStyle name="Normal 6 3" xfId="5107" xr:uid="{00000000-0005-0000-0000-000021140000}"/>
    <cellStyle name="Normal 6 3 10" xfId="5108" xr:uid="{00000000-0005-0000-0000-000022140000}"/>
    <cellStyle name="Normal 6 3 11" xfId="5109" xr:uid="{00000000-0005-0000-0000-000023140000}"/>
    <cellStyle name="Normal 6 3 12" xfId="5110" xr:uid="{00000000-0005-0000-0000-000024140000}"/>
    <cellStyle name="Normal 6 3 13" xfId="5111" xr:uid="{00000000-0005-0000-0000-000025140000}"/>
    <cellStyle name="Normal 6 3 14" xfId="5112" xr:uid="{00000000-0005-0000-0000-000026140000}"/>
    <cellStyle name="Normal 6 3 15" xfId="5113" xr:uid="{00000000-0005-0000-0000-000027140000}"/>
    <cellStyle name="Normal 6 3 16" xfId="5114" xr:uid="{00000000-0005-0000-0000-000028140000}"/>
    <cellStyle name="Normal 6 3 17" xfId="5115" xr:uid="{00000000-0005-0000-0000-000029140000}"/>
    <cellStyle name="Normal 6 3 17 2" xfId="5116" xr:uid="{00000000-0005-0000-0000-00002A140000}"/>
    <cellStyle name="Normal 6 3 17 2 2" xfId="5117" xr:uid="{00000000-0005-0000-0000-00002B140000}"/>
    <cellStyle name="Normal 6 3 17 3" xfId="5118" xr:uid="{00000000-0005-0000-0000-00002C140000}"/>
    <cellStyle name="Normal 6 3 18" xfId="5119" xr:uid="{00000000-0005-0000-0000-00002D140000}"/>
    <cellStyle name="Normal 6 3 2" xfId="5120" xr:uid="{00000000-0005-0000-0000-00002E140000}"/>
    <cellStyle name="Normal 6 3 3" xfId="5121" xr:uid="{00000000-0005-0000-0000-00002F140000}"/>
    <cellStyle name="Normal 6 3 4" xfId="5122" xr:uid="{00000000-0005-0000-0000-000030140000}"/>
    <cellStyle name="Normal 6 3 5" xfId="5123" xr:uid="{00000000-0005-0000-0000-000031140000}"/>
    <cellStyle name="Normal 6 3 6" xfId="5124" xr:uid="{00000000-0005-0000-0000-000032140000}"/>
    <cellStyle name="Normal 6 3 7" xfId="5125" xr:uid="{00000000-0005-0000-0000-000033140000}"/>
    <cellStyle name="Normal 6 3 8" xfId="5126" xr:uid="{00000000-0005-0000-0000-000034140000}"/>
    <cellStyle name="Normal 6 3 9" xfId="5127" xr:uid="{00000000-0005-0000-0000-000035140000}"/>
    <cellStyle name="Normal 6 3 9 2" xfId="5128" xr:uid="{00000000-0005-0000-0000-000036140000}"/>
    <cellStyle name="Normal 6 4" xfId="5129" xr:uid="{00000000-0005-0000-0000-000037140000}"/>
    <cellStyle name="Normal 6 4 2" xfId="5130" xr:uid="{00000000-0005-0000-0000-000038140000}"/>
    <cellStyle name="Normal 6 4 3" xfId="5131" xr:uid="{00000000-0005-0000-0000-000039140000}"/>
    <cellStyle name="Normal 6 4 4" xfId="5132" xr:uid="{00000000-0005-0000-0000-00003A140000}"/>
    <cellStyle name="Normal 6 4 5" xfId="5133" xr:uid="{00000000-0005-0000-0000-00003B140000}"/>
    <cellStyle name="Normal 6 4 6" xfId="5134" xr:uid="{00000000-0005-0000-0000-00003C140000}"/>
    <cellStyle name="Normal 6 4 7" xfId="5135" xr:uid="{00000000-0005-0000-0000-00003D140000}"/>
    <cellStyle name="Normal 6 4 8" xfId="5136" xr:uid="{00000000-0005-0000-0000-00003E140000}"/>
    <cellStyle name="Normal 6 5" xfId="5137" xr:uid="{00000000-0005-0000-0000-00003F140000}"/>
    <cellStyle name="Normal 6 5 2" xfId="5138" xr:uid="{00000000-0005-0000-0000-000040140000}"/>
    <cellStyle name="Normal 6 5 3" xfId="5139" xr:uid="{00000000-0005-0000-0000-000041140000}"/>
    <cellStyle name="Normal 6 5 4" xfId="5140" xr:uid="{00000000-0005-0000-0000-000042140000}"/>
    <cellStyle name="Normal 6 5 5" xfId="5141" xr:uid="{00000000-0005-0000-0000-000043140000}"/>
    <cellStyle name="Normal 6 5 6" xfId="5142" xr:uid="{00000000-0005-0000-0000-000044140000}"/>
    <cellStyle name="Normal 6 5 7" xfId="5143" xr:uid="{00000000-0005-0000-0000-000045140000}"/>
    <cellStyle name="Normal 6 5 8" xfId="5144" xr:uid="{00000000-0005-0000-0000-000046140000}"/>
    <cellStyle name="Normal 6 6" xfId="5145" xr:uid="{00000000-0005-0000-0000-000047140000}"/>
    <cellStyle name="Normal 6 7" xfId="5146" xr:uid="{00000000-0005-0000-0000-000048140000}"/>
    <cellStyle name="Normal 6 8" xfId="5147" xr:uid="{00000000-0005-0000-0000-000049140000}"/>
    <cellStyle name="Normal 6 9" xfId="5148" xr:uid="{00000000-0005-0000-0000-00004A140000}"/>
    <cellStyle name="Normal 6_ELC" xfId="5149" xr:uid="{00000000-0005-0000-0000-00004B140000}"/>
    <cellStyle name="Normal 7" xfId="5150" xr:uid="{00000000-0005-0000-0000-00004C140000}"/>
    <cellStyle name="Normal 7 10" xfId="5151" xr:uid="{00000000-0005-0000-0000-00004D140000}"/>
    <cellStyle name="Normal 7 11" xfId="5152" xr:uid="{00000000-0005-0000-0000-00004E140000}"/>
    <cellStyle name="Normal 7 12" xfId="5153" xr:uid="{00000000-0005-0000-0000-00004F140000}"/>
    <cellStyle name="Normal 7 13" xfId="5154" xr:uid="{00000000-0005-0000-0000-000050140000}"/>
    <cellStyle name="Normal 7 14" xfId="5155" xr:uid="{00000000-0005-0000-0000-000051140000}"/>
    <cellStyle name="Normal 7 15" xfId="5156" xr:uid="{00000000-0005-0000-0000-000052140000}"/>
    <cellStyle name="Normal 7 2" xfId="5157" xr:uid="{00000000-0005-0000-0000-000053140000}"/>
    <cellStyle name="Normal 7 2 2" xfId="5158" xr:uid="{00000000-0005-0000-0000-000054140000}"/>
    <cellStyle name="Normal 7 2 3" xfId="5159" xr:uid="{00000000-0005-0000-0000-000055140000}"/>
    <cellStyle name="Normal 7 2 3 2" xfId="5160" xr:uid="{00000000-0005-0000-0000-000056140000}"/>
    <cellStyle name="Normal 7 2 3 3" xfId="5161" xr:uid="{00000000-0005-0000-0000-000057140000}"/>
    <cellStyle name="Normal 7 2 4" xfId="5162" xr:uid="{00000000-0005-0000-0000-000058140000}"/>
    <cellStyle name="Normal 7 2 5" xfId="5163" xr:uid="{00000000-0005-0000-0000-000059140000}"/>
    <cellStyle name="Normal 7 2 6" xfId="5164" xr:uid="{00000000-0005-0000-0000-00005A140000}"/>
    <cellStyle name="Normal 7 2 7" xfId="5165" xr:uid="{00000000-0005-0000-0000-00005B140000}"/>
    <cellStyle name="Normal 7 2 8" xfId="5166" xr:uid="{00000000-0005-0000-0000-00005C140000}"/>
    <cellStyle name="Normal 7 2 9" xfId="5167" xr:uid="{00000000-0005-0000-0000-00005D140000}"/>
    <cellStyle name="Normal 7 2_Scen_XBase" xfId="5168" xr:uid="{00000000-0005-0000-0000-00005E140000}"/>
    <cellStyle name="Normal 7 3" xfId="5169" xr:uid="{00000000-0005-0000-0000-00005F140000}"/>
    <cellStyle name="Normal 7 3 10" xfId="5170" xr:uid="{00000000-0005-0000-0000-000060140000}"/>
    <cellStyle name="Normal 7 3 10 2" xfId="5171" xr:uid="{00000000-0005-0000-0000-000061140000}"/>
    <cellStyle name="Normal 7 3 11" xfId="5172" xr:uid="{00000000-0005-0000-0000-000062140000}"/>
    <cellStyle name="Normal 7 3 11 2" xfId="5173" xr:uid="{00000000-0005-0000-0000-000063140000}"/>
    <cellStyle name="Normal 7 3 2" xfId="5174" xr:uid="{00000000-0005-0000-0000-000064140000}"/>
    <cellStyle name="Normal 7 3 3" xfId="5175" xr:uid="{00000000-0005-0000-0000-000065140000}"/>
    <cellStyle name="Normal 7 3 4" xfId="5176" xr:uid="{00000000-0005-0000-0000-000066140000}"/>
    <cellStyle name="Normal 7 3 5" xfId="5177" xr:uid="{00000000-0005-0000-0000-000067140000}"/>
    <cellStyle name="Normal 7 3 6" xfId="5178" xr:uid="{00000000-0005-0000-0000-000068140000}"/>
    <cellStyle name="Normal 7 3 7" xfId="5179" xr:uid="{00000000-0005-0000-0000-000069140000}"/>
    <cellStyle name="Normal 7 3 8" xfId="5180" xr:uid="{00000000-0005-0000-0000-00006A140000}"/>
    <cellStyle name="Normal 7 3 9" xfId="5181" xr:uid="{00000000-0005-0000-0000-00006B140000}"/>
    <cellStyle name="Normal 7 4" xfId="5182" xr:uid="{00000000-0005-0000-0000-00006C140000}"/>
    <cellStyle name="Normal 7 4 2" xfId="5183" xr:uid="{00000000-0005-0000-0000-00006D140000}"/>
    <cellStyle name="Normal 7 4 3" xfId="5184" xr:uid="{00000000-0005-0000-0000-00006E140000}"/>
    <cellStyle name="Normal 7 4 4" xfId="5185" xr:uid="{00000000-0005-0000-0000-00006F140000}"/>
    <cellStyle name="Normal 7 4 5" xfId="5186" xr:uid="{00000000-0005-0000-0000-000070140000}"/>
    <cellStyle name="Normal 7 4 6" xfId="5187" xr:uid="{00000000-0005-0000-0000-000071140000}"/>
    <cellStyle name="Normal 7 4 7" xfId="5188" xr:uid="{00000000-0005-0000-0000-000072140000}"/>
    <cellStyle name="Normal 7 4 8" xfId="5189" xr:uid="{00000000-0005-0000-0000-000073140000}"/>
    <cellStyle name="Normal 7 5" xfId="5190" xr:uid="{00000000-0005-0000-0000-000074140000}"/>
    <cellStyle name="Normal 7 5 2" xfId="5191" xr:uid="{00000000-0005-0000-0000-000075140000}"/>
    <cellStyle name="Normal 7 5 3" xfId="5192" xr:uid="{00000000-0005-0000-0000-000076140000}"/>
    <cellStyle name="Normal 7 5 4" xfId="5193" xr:uid="{00000000-0005-0000-0000-000077140000}"/>
    <cellStyle name="Normal 7 5 5" xfId="5194" xr:uid="{00000000-0005-0000-0000-000078140000}"/>
    <cellStyle name="Normal 7 5 6" xfId="5195" xr:uid="{00000000-0005-0000-0000-000079140000}"/>
    <cellStyle name="Normal 7 5 7" xfId="5196" xr:uid="{00000000-0005-0000-0000-00007A140000}"/>
    <cellStyle name="Normal 7 5 8" xfId="5197" xr:uid="{00000000-0005-0000-0000-00007B140000}"/>
    <cellStyle name="Normal 7 6" xfId="5198" xr:uid="{00000000-0005-0000-0000-00007C140000}"/>
    <cellStyle name="Normal 7 7" xfId="5199" xr:uid="{00000000-0005-0000-0000-00007D140000}"/>
    <cellStyle name="Normal 7 8" xfId="5200" xr:uid="{00000000-0005-0000-0000-00007E140000}"/>
    <cellStyle name="Normal 7 9" xfId="5201" xr:uid="{00000000-0005-0000-0000-00007F140000}"/>
    <cellStyle name="Normal 8" xfId="5202" xr:uid="{00000000-0005-0000-0000-000080140000}"/>
    <cellStyle name="Normal 8 10" xfId="5203" xr:uid="{00000000-0005-0000-0000-000081140000}"/>
    <cellStyle name="Normal 8 10 2" xfId="5204" xr:uid="{00000000-0005-0000-0000-000082140000}"/>
    <cellStyle name="Normal 8 10 3" xfId="5205" xr:uid="{00000000-0005-0000-0000-000083140000}"/>
    <cellStyle name="Normal 8 11" xfId="5206" xr:uid="{00000000-0005-0000-0000-000084140000}"/>
    <cellStyle name="Normal 8 11 2" xfId="5207" xr:uid="{00000000-0005-0000-0000-000085140000}"/>
    <cellStyle name="Normal 8 11 3" xfId="5208" xr:uid="{00000000-0005-0000-0000-000086140000}"/>
    <cellStyle name="Normal 8 11 3 2" xfId="5209" xr:uid="{00000000-0005-0000-0000-000087140000}"/>
    <cellStyle name="Normal 8 11 4" xfId="5210" xr:uid="{00000000-0005-0000-0000-000088140000}"/>
    <cellStyle name="Normal 8 11 4 2" xfId="5211" xr:uid="{00000000-0005-0000-0000-000089140000}"/>
    <cellStyle name="Normal 8 12" xfId="5212" xr:uid="{00000000-0005-0000-0000-00008A140000}"/>
    <cellStyle name="Normal 8 13" xfId="5213" xr:uid="{00000000-0005-0000-0000-00008B140000}"/>
    <cellStyle name="Normal 8 14" xfId="5214" xr:uid="{00000000-0005-0000-0000-00008C140000}"/>
    <cellStyle name="Normal 8 15" xfId="5215" xr:uid="{00000000-0005-0000-0000-00008D140000}"/>
    <cellStyle name="Normal 8 2" xfId="5216" xr:uid="{00000000-0005-0000-0000-00008E140000}"/>
    <cellStyle name="Normal 8 2 2" xfId="5217" xr:uid="{00000000-0005-0000-0000-00008F140000}"/>
    <cellStyle name="Normal 8 2 3" xfId="5218" xr:uid="{00000000-0005-0000-0000-000090140000}"/>
    <cellStyle name="Normal 8 2 4" xfId="5219" xr:uid="{00000000-0005-0000-0000-000091140000}"/>
    <cellStyle name="Normal 8 2 5" xfId="5220" xr:uid="{00000000-0005-0000-0000-000092140000}"/>
    <cellStyle name="Normal 8 2 6" xfId="5221" xr:uid="{00000000-0005-0000-0000-000093140000}"/>
    <cellStyle name="Normal 8 2 7" xfId="5222" xr:uid="{00000000-0005-0000-0000-000094140000}"/>
    <cellStyle name="Normal 8 2 8" xfId="5223" xr:uid="{00000000-0005-0000-0000-000095140000}"/>
    <cellStyle name="Normal 8 2 9" xfId="5224" xr:uid="{00000000-0005-0000-0000-000096140000}"/>
    <cellStyle name="Normal 8 3" xfId="5225" xr:uid="{00000000-0005-0000-0000-000097140000}"/>
    <cellStyle name="Normal 8 3 2" xfId="5226" xr:uid="{00000000-0005-0000-0000-000098140000}"/>
    <cellStyle name="Normal 8 3 3" xfId="5227" xr:uid="{00000000-0005-0000-0000-000099140000}"/>
    <cellStyle name="Normal 8 3 4" xfId="5228" xr:uid="{00000000-0005-0000-0000-00009A140000}"/>
    <cellStyle name="Normal 8 3 5" xfId="5229" xr:uid="{00000000-0005-0000-0000-00009B140000}"/>
    <cellStyle name="Normal 8 3 6" xfId="5230" xr:uid="{00000000-0005-0000-0000-00009C140000}"/>
    <cellStyle name="Normal 8 3 7" xfId="5231" xr:uid="{00000000-0005-0000-0000-00009D140000}"/>
    <cellStyle name="Normal 8 3 8" xfId="5232" xr:uid="{00000000-0005-0000-0000-00009E140000}"/>
    <cellStyle name="Normal 8 3 9" xfId="5233" xr:uid="{00000000-0005-0000-0000-00009F140000}"/>
    <cellStyle name="Normal 8 4" xfId="5234" xr:uid="{00000000-0005-0000-0000-0000A0140000}"/>
    <cellStyle name="Normal 8 4 2" xfId="5235" xr:uid="{00000000-0005-0000-0000-0000A1140000}"/>
    <cellStyle name="Normal 8 4 3" xfId="5236" xr:uid="{00000000-0005-0000-0000-0000A2140000}"/>
    <cellStyle name="Normal 8 4 4" xfId="5237" xr:uid="{00000000-0005-0000-0000-0000A3140000}"/>
    <cellStyle name="Normal 8 4 5" xfId="5238" xr:uid="{00000000-0005-0000-0000-0000A4140000}"/>
    <cellStyle name="Normal 8 4 6" xfId="5239" xr:uid="{00000000-0005-0000-0000-0000A5140000}"/>
    <cellStyle name="Normal 8 4 7" xfId="5240" xr:uid="{00000000-0005-0000-0000-0000A6140000}"/>
    <cellStyle name="Normal 8 4 8" xfId="5241" xr:uid="{00000000-0005-0000-0000-0000A7140000}"/>
    <cellStyle name="Normal 8 5" xfId="5242" xr:uid="{00000000-0005-0000-0000-0000A8140000}"/>
    <cellStyle name="Normal 8 5 2" xfId="5243" xr:uid="{00000000-0005-0000-0000-0000A9140000}"/>
    <cellStyle name="Normal 8 5 3" xfId="5244" xr:uid="{00000000-0005-0000-0000-0000AA140000}"/>
    <cellStyle name="Normal 8 5 4" xfId="5245" xr:uid="{00000000-0005-0000-0000-0000AB140000}"/>
    <cellStyle name="Normal 8 5 5" xfId="5246" xr:uid="{00000000-0005-0000-0000-0000AC140000}"/>
    <cellStyle name="Normal 8 5 6" xfId="5247" xr:uid="{00000000-0005-0000-0000-0000AD140000}"/>
    <cellStyle name="Normal 8 5 7" xfId="5248" xr:uid="{00000000-0005-0000-0000-0000AE140000}"/>
    <cellStyle name="Normal 8 5 8" xfId="5249" xr:uid="{00000000-0005-0000-0000-0000AF140000}"/>
    <cellStyle name="Normal 8 6" xfId="5250" xr:uid="{00000000-0005-0000-0000-0000B0140000}"/>
    <cellStyle name="Normal 8 7" xfId="5251" xr:uid="{00000000-0005-0000-0000-0000B1140000}"/>
    <cellStyle name="Normal 8 8" xfId="5252" xr:uid="{00000000-0005-0000-0000-0000B2140000}"/>
    <cellStyle name="Normal 8 9" xfId="5253" xr:uid="{00000000-0005-0000-0000-0000B3140000}"/>
    <cellStyle name="Normal 9" xfId="5254" xr:uid="{00000000-0005-0000-0000-0000B4140000}"/>
    <cellStyle name="Normal 9 10" xfId="5255" xr:uid="{00000000-0005-0000-0000-0000B5140000}"/>
    <cellStyle name="Normal 9 10 2" xfId="5256" xr:uid="{00000000-0005-0000-0000-0000B6140000}"/>
    <cellStyle name="Normal 9 10 2 2" xfId="5257" xr:uid="{00000000-0005-0000-0000-0000B7140000}"/>
    <cellStyle name="Normal 9 10 3" xfId="5258" xr:uid="{00000000-0005-0000-0000-0000B8140000}"/>
    <cellStyle name="Normal 9 11" xfId="5259" xr:uid="{00000000-0005-0000-0000-0000B9140000}"/>
    <cellStyle name="Normal 9 11 2" xfId="5260" xr:uid="{00000000-0005-0000-0000-0000BA140000}"/>
    <cellStyle name="Normal 9 11 2 2" xfId="5261" xr:uid="{00000000-0005-0000-0000-0000BB140000}"/>
    <cellStyle name="Normal 9 11 3" xfId="5262" xr:uid="{00000000-0005-0000-0000-0000BC140000}"/>
    <cellStyle name="Normal 9 12" xfId="5263" xr:uid="{00000000-0005-0000-0000-0000BD140000}"/>
    <cellStyle name="Normal 9 12 2" xfId="5264" xr:uid="{00000000-0005-0000-0000-0000BE140000}"/>
    <cellStyle name="Normal 9 13" xfId="5265" xr:uid="{00000000-0005-0000-0000-0000BF140000}"/>
    <cellStyle name="Normal 9 13 2" xfId="5266" xr:uid="{00000000-0005-0000-0000-0000C0140000}"/>
    <cellStyle name="Normal 9 2" xfId="5267" xr:uid="{00000000-0005-0000-0000-0000C1140000}"/>
    <cellStyle name="Normal 9 2 2" xfId="5268" xr:uid="{00000000-0005-0000-0000-0000C2140000}"/>
    <cellStyle name="Normal 9 2 2 2" xfId="5269" xr:uid="{00000000-0005-0000-0000-0000C3140000}"/>
    <cellStyle name="Normal 9 2 2 3" xfId="5270" xr:uid="{00000000-0005-0000-0000-0000C4140000}"/>
    <cellStyle name="Normal 9 2 2 3 2" xfId="5271" xr:uid="{00000000-0005-0000-0000-0000C5140000}"/>
    <cellStyle name="Normal 9 2 2 4" xfId="5272" xr:uid="{00000000-0005-0000-0000-0000C6140000}"/>
    <cellStyle name="Normal 9 2 3" xfId="5273" xr:uid="{00000000-0005-0000-0000-0000C7140000}"/>
    <cellStyle name="Normal 9 2 3 2" xfId="5274" xr:uid="{00000000-0005-0000-0000-0000C8140000}"/>
    <cellStyle name="Normal 9 2 3 2 2" xfId="5275" xr:uid="{00000000-0005-0000-0000-0000C9140000}"/>
    <cellStyle name="Normal 9 2 3 3" xfId="5276" xr:uid="{00000000-0005-0000-0000-0000CA140000}"/>
    <cellStyle name="Normal 9 2 4" xfId="5277" xr:uid="{00000000-0005-0000-0000-0000CB140000}"/>
    <cellStyle name="Normal 9 2 4 2" xfId="5278" xr:uid="{00000000-0005-0000-0000-0000CC140000}"/>
    <cellStyle name="Normal 9 2 4 2 2" xfId="5279" xr:uid="{00000000-0005-0000-0000-0000CD140000}"/>
    <cellStyle name="Normal 9 2 4 3" xfId="5280" xr:uid="{00000000-0005-0000-0000-0000CE140000}"/>
    <cellStyle name="Normal 9 2 5" xfId="5281" xr:uid="{00000000-0005-0000-0000-0000CF140000}"/>
    <cellStyle name="Normal 9 2 5 2" xfId="5282" xr:uid="{00000000-0005-0000-0000-0000D0140000}"/>
    <cellStyle name="Normal 9 2 6" xfId="5283" xr:uid="{00000000-0005-0000-0000-0000D1140000}"/>
    <cellStyle name="Normal 9 2 6 2" xfId="5284" xr:uid="{00000000-0005-0000-0000-0000D2140000}"/>
    <cellStyle name="Normal 9 3" xfId="5285" xr:uid="{00000000-0005-0000-0000-0000D3140000}"/>
    <cellStyle name="Normal 9 3 2" xfId="5286" xr:uid="{00000000-0005-0000-0000-0000D4140000}"/>
    <cellStyle name="Normal 9 3 3" xfId="5287" xr:uid="{00000000-0005-0000-0000-0000D5140000}"/>
    <cellStyle name="Normal 9 3 3 2" xfId="5288" xr:uid="{00000000-0005-0000-0000-0000D6140000}"/>
    <cellStyle name="Normal 9 3 4" xfId="5289" xr:uid="{00000000-0005-0000-0000-0000D7140000}"/>
    <cellStyle name="Normal 9 3 4 2" xfId="5290" xr:uid="{00000000-0005-0000-0000-0000D8140000}"/>
    <cellStyle name="Normal 9 4" xfId="5291" xr:uid="{00000000-0005-0000-0000-0000D9140000}"/>
    <cellStyle name="Normal 9 5" xfId="5292" xr:uid="{00000000-0005-0000-0000-0000DA140000}"/>
    <cellStyle name="Normal 9 6" xfId="5293" xr:uid="{00000000-0005-0000-0000-0000DB140000}"/>
    <cellStyle name="Normal 9 7" xfId="5294" xr:uid="{00000000-0005-0000-0000-0000DC140000}"/>
    <cellStyle name="Normal 9 8" xfId="5295" xr:uid="{00000000-0005-0000-0000-0000DD140000}"/>
    <cellStyle name="Normal 9 9" xfId="5296" xr:uid="{00000000-0005-0000-0000-0000DE140000}"/>
    <cellStyle name="Normal 9 9 2" xfId="5297" xr:uid="{00000000-0005-0000-0000-0000DF140000}"/>
    <cellStyle name="Normal GHG Numbers (0.00)" xfId="5298" xr:uid="{00000000-0005-0000-0000-0000E0140000}"/>
    <cellStyle name="Normal GHG Textfiels Bold" xfId="5299" xr:uid="{00000000-0005-0000-0000-0000E1140000}"/>
    <cellStyle name="Normal GHG whole table" xfId="5300" xr:uid="{00000000-0005-0000-0000-0000E2140000}"/>
    <cellStyle name="Normal GHG-Shade" xfId="5301" xr:uid="{00000000-0005-0000-0000-0000E3140000}"/>
    <cellStyle name="Normale 2" xfId="5302" xr:uid="{00000000-0005-0000-0000-0000E4140000}"/>
    <cellStyle name="Normale_B2020" xfId="5303" xr:uid="{00000000-0005-0000-0000-0000E5140000}"/>
    <cellStyle name="Note 10" xfId="5304" xr:uid="{00000000-0005-0000-0000-0000E6140000}"/>
    <cellStyle name="Note 10 2" xfId="5305" xr:uid="{00000000-0005-0000-0000-0000E7140000}"/>
    <cellStyle name="Note 10 3" xfId="5306" xr:uid="{00000000-0005-0000-0000-0000E8140000}"/>
    <cellStyle name="Note 10 3 2" xfId="5307" xr:uid="{00000000-0005-0000-0000-0000E9140000}"/>
    <cellStyle name="Note 10 3_ELC_final" xfId="5308" xr:uid="{00000000-0005-0000-0000-0000EA140000}"/>
    <cellStyle name="Note 10_ELC_final" xfId="5309" xr:uid="{00000000-0005-0000-0000-0000EB140000}"/>
    <cellStyle name="Note 11" xfId="5310" xr:uid="{00000000-0005-0000-0000-0000EC140000}"/>
    <cellStyle name="Note 11 2" xfId="5311" xr:uid="{00000000-0005-0000-0000-0000ED140000}"/>
    <cellStyle name="Note 11_ELC_final" xfId="5312" xr:uid="{00000000-0005-0000-0000-0000EE140000}"/>
    <cellStyle name="Note 12" xfId="5313" xr:uid="{00000000-0005-0000-0000-0000EF140000}"/>
    <cellStyle name="Note 12 2" xfId="5314" xr:uid="{00000000-0005-0000-0000-0000F0140000}"/>
    <cellStyle name="Note 12_ELC_final" xfId="5315" xr:uid="{00000000-0005-0000-0000-0000F1140000}"/>
    <cellStyle name="Note 13" xfId="5316" xr:uid="{00000000-0005-0000-0000-0000F2140000}"/>
    <cellStyle name="Note 13 2" xfId="5317" xr:uid="{00000000-0005-0000-0000-0000F3140000}"/>
    <cellStyle name="Note 13_ELC_final" xfId="5318" xr:uid="{00000000-0005-0000-0000-0000F4140000}"/>
    <cellStyle name="Note 14" xfId="5319" xr:uid="{00000000-0005-0000-0000-0000F5140000}"/>
    <cellStyle name="Note 14 2" xfId="5320" xr:uid="{00000000-0005-0000-0000-0000F6140000}"/>
    <cellStyle name="Note 14_ELC_final" xfId="5321" xr:uid="{00000000-0005-0000-0000-0000F7140000}"/>
    <cellStyle name="Note 15" xfId="5322" xr:uid="{00000000-0005-0000-0000-0000F8140000}"/>
    <cellStyle name="Note 15 2" xfId="5323" xr:uid="{00000000-0005-0000-0000-0000F9140000}"/>
    <cellStyle name="Note 15_ELC_final" xfId="5324" xr:uid="{00000000-0005-0000-0000-0000FA140000}"/>
    <cellStyle name="Note 16" xfId="5325" xr:uid="{00000000-0005-0000-0000-0000FB140000}"/>
    <cellStyle name="Note 16 2" xfId="5326" xr:uid="{00000000-0005-0000-0000-0000FC140000}"/>
    <cellStyle name="Note 16_ELC_final" xfId="5327" xr:uid="{00000000-0005-0000-0000-0000FD140000}"/>
    <cellStyle name="Note 17" xfId="5328" xr:uid="{00000000-0005-0000-0000-0000FE140000}"/>
    <cellStyle name="Note 17 2" xfId="5329" xr:uid="{00000000-0005-0000-0000-0000FF140000}"/>
    <cellStyle name="Note 17_ELC_final" xfId="5330" xr:uid="{00000000-0005-0000-0000-000000150000}"/>
    <cellStyle name="Note 18" xfId="5331" xr:uid="{00000000-0005-0000-0000-000001150000}"/>
    <cellStyle name="Note 18 2" xfId="5332" xr:uid="{00000000-0005-0000-0000-000002150000}"/>
    <cellStyle name="Note 18_ELC_final" xfId="5333" xr:uid="{00000000-0005-0000-0000-000003150000}"/>
    <cellStyle name="Note 19" xfId="5334" xr:uid="{00000000-0005-0000-0000-000004150000}"/>
    <cellStyle name="Note 2" xfId="5335" xr:uid="{00000000-0005-0000-0000-000005150000}"/>
    <cellStyle name="Note 2 10" xfId="5336" xr:uid="{00000000-0005-0000-0000-000006150000}"/>
    <cellStyle name="Note 2 11" xfId="5337" xr:uid="{00000000-0005-0000-0000-000007150000}"/>
    <cellStyle name="Note 2 12" xfId="5338" xr:uid="{00000000-0005-0000-0000-000008150000}"/>
    <cellStyle name="Note 2 13" xfId="5339" xr:uid="{00000000-0005-0000-0000-000009150000}"/>
    <cellStyle name="Note 2 14" xfId="5340" xr:uid="{00000000-0005-0000-0000-00000A150000}"/>
    <cellStyle name="Note 2 15" xfId="5341" xr:uid="{00000000-0005-0000-0000-00000B150000}"/>
    <cellStyle name="Note 2 16" xfId="5342" xr:uid="{00000000-0005-0000-0000-00000C150000}"/>
    <cellStyle name="Note 2 17" xfId="5343" xr:uid="{00000000-0005-0000-0000-00000D150000}"/>
    <cellStyle name="Note 2 18" xfId="5344" xr:uid="{00000000-0005-0000-0000-00000E150000}"/>
    <cellStyle name="Note 2 2" xfId="5345" xr:uid="{00000000-0005-0000-0000-00000F150000}"/>
    <cellStyle name="Note 2 2 2" xfId="5346" xr:uid="{00000000-0005-0000-0000-000010150000}"/>
    <cellStyle name="Note 2 3" xfId="5347" xr:uid="{00000000-0005-0000-0000-000011150000}"/>
    <cellStyle name="Note 2 3 2" xfId="5348" xr:uid="{00000000-0005-0000-0000-000012150000}"/>
    <cellStyle name="Note 2 4" xfId="5349" xr:uid="{00000000-0005-0000-0000-000013150000}"/>
    <cellStyle name="Note 2 5" xfId="5350" xr:uid="{00000000-0005-0000-0000-000014150000}"/>
    <cellStyle name="Note 2 6" xfId="5351" xr:uid="{00000000-0005-0000-0000-000015150000}"/>
    <cellStyle name="Note 2 7" xfId="5352" xr:uid="{00000000-0005-0000-0000-000016150000}"/>
    <cellStyle name="Note 2 8" xfId="5353" xr:uid="{00000000-0005-0000-0000-000017150000}"/>
    <cellStyle name="Note 2 9" xfId="5354" xr:uid="{00000000-0005-0000-0000-000018150000}"/>
    <cellStyle name="Note 2_PrimaryEnergyPrices_TIMES" xfId="5355" xr:uid="{00000000-0005-0000-0000-000019150000}"/>
    <cellStyle name="Note 20" xfId="5356" xr:uid="{00000000-0005-0000-0000-00001A150000}"/>
    <cellStyle name="Note 21" xfId="5357" xr:uid="{00000000-0005-0000-0000-00001B150000}"/>
    <cellStyle name="Note 22" xfId="5358" xr:uid="{00000000-0005-0000-0000-00001C150000}"/>
    <cellStyle name="Note 23" xfId="5359" xr:uid="{00000000-0005-0000-0000-00001D150000}"/>
    <cellStyle name="Note 24" xfId="5360" xr:uid="{00000000-0005-0000-0000-00001E150000}"/>
    <cellStyle name="Note 25" xfId="5361" xr:uid="{00000000-0005-0000-0000-00001F150000}"/>
    <cellStyle name="Note 26" xfId="5362" xr:uid="{00000000-0005-0000-0000-000020150000}"/>
    <cellStyle name="Note 27" xfId="5363" xr:uid="{00000000-0005-0000-0000-000021150000}"/>
    <cellStyle name="Note 28" xfId="5364" xr:uid="{00000000-0005-0000-0000-000022150000}"/>
    <cellStyle name="Note 29" xfId="5365" xr:uid="{00000000-0005-0000-0000-000023150000}"/>
    <cellStyle name="Note 3" xfId="5366" xr:uid="{00000000-0005-0000-0000-000024150000}"/>
    <cellStyle name="Note 3 2" xfId="5367" xr:uid="{00000000-0005-0000-0000-000025150000}"/>
    <cellStyle name="Note 3 2 2" xfId="5368" xr:uid="{00000000-0005-0000-0000-000026150000}"/>
    <cellStyle name="Note 3 3" xfId="5369" xr:uid="{00000000-0005-0000-0000-000027150000}"/>
    <cellStyle name="Note 3 4" xfId="5370" xr:uid="{00000000-0005-0000-0000-000028150000}"/>
    <cellStyle name="Note 3 4 2" xfId="5371" xr:uid="{00000000-0005-0000-0000-000029150000}"/>
    <cellStyle name="Note 3 4 3" xfId="5372" xr:uid="{00000000-0005-0000-0000-00002A150000}"/>
    <cellStyle name="Note 3 5" xfId="5373" xr:uid="{00000000-0005-0000-0000-00002B150000}"/>
    <cellStyle name="Note 3 6" xfId="5374" xr:uid="{00000000-0005-0000-0000-00002C150000}"/>
    <cellStyle name="Note 3 7" xfId="5375" xr:uid="{00000000-0005-0000-0000-00002D150000}"/>
    <cellStyle name="Note 30" xfId="5376" xr:uid="{00000000-0005-0000-0000-00002E150000}"/>
    <cellStyle name="Note 31" xfId="5377" xr:uid="{00000000-0005-0000-0000-00002F150000}"/>
    <cellStyle name="Note 32" xfId="5378" xr:uid="{00000000-0005-0000-0000-000030150000}"/>
    <cellStyle name="Note 33" xfId="5379" xr:uid="{00000000-0005-0000-0000-000031150000}"/>
    <cellStyle name="Note 34" xfId="5380" xr:uid="{00000000-0005-0000-0000-000032150000}"/>
    <cellStyle name="Note 35" xfId="5381" xr:uid="{00000000-0005-0000-0000-000033150000}"/>
    <cellStyle name="Note 36" xfId="5382" xr:uid="{00000000-0005-0000-0000-000034150000}"/>
    <cellStyle name="Note 37" xfId="5383" xr:uid="{00000000-0005-0000-0000-000035150000}"/>
    <cellStyle name="Note 38" xfId="5384" xr:uid="{00000000-0005-0000-0000-000036150000}"/>
    <cellStyle name="Note 39" xfId="5385" xr:uid="{00000000-0005-0000-0000-000037150000}"/>
    <cellStyle name="Note 4" xfId="5386" xr:uid="{00000000-0005-0000-0000-000038150000}"/>
    <cellStyle name="Note 4 2" xfId="5387" xr:uid="{00000000-0005-0000-0000-000039150000}"/>
    <cellStyle name="Note 4 3" xfId="5388" xr:uid="{00000000-0005-0000-0000-00003A150000}"/>
    <cellStyle name="Note 4 3 2" xfId="5389" xr:uid="{00000000-0005-0000-0000-00003B150000}"/>
    <cellStyle name="Note 4 3_ELC_final" xfId="5390" xr:uid="{00000000-0005-0000-0000-00003C150000}"/>
    <cellStyle name="Note 4 4" xfId="5391" xr:uid="{00000000-0005-0000-0000-00003D150000}"/>
    <cellStyle name="Note 4_ELC_final" xfId="5392" xr:uid="{00000000-0005-0000-0000-00003E150000}"/>
    <cellStyle name="Note 40" xfId="5393" xr:uid="{00000000-0005-0000-0000-00003F150000}"/>
    <cellStyle name="Note 41" xfId="5394" xr:uid="{00000000-0005-0000-0000-000040150000}"/>
    <cellStyle name="Note 5" xfId="5395" xr:uid="{00000000-0005-0000-0000-000041150000}"/>
    <cellStyle name="Note 5 2" xfId="5396" xr:uid="{00000000-0005-0000-0000-000042150000}"/>
    <cellStyle name="Note 5 3" xfId="5397" xr:uid="{00000000-0005-0000-0000-000043150000}"/>
    <cellStyle name="Note 5 3 2" xfId="5398" xr:uid="{00000000-0005-0000-0000-000044150000}"/>
    <cellStyle name="Note 5 3_ELC_final" xfId="5399" xr:uid="{00000000-0005-0000-0000-000045150000}"/>
    <cellStyle name="Note 5 4" xfId="5400" xr:uid="{00000000-0005-0000-0000-000046150000}"/>
    <cellStyle name="Note 5_ELC_final" xfId="5401" xr:uid="{00000000-0005-0000-0000-000047150000}"/>
    <cellStyle name="Note 6" xfId="5402" xr:uid="{00000000-0005-0000-0000-000048150000}"/>
    <cellStyle name="Note 6 2" xfId="5403" xr:uid="{00000000-0005-0000-0000-000049150000}"/>
    <cellStyle name="Note 6 3" xfId="5404" xr:uid="{00000000-0005-0000-0000-00004A150000}"/>
    <cellStyle name="Note 6 3 2" xfId="5405" xr:uid="{00000000-0005-0000-0000-00004B150000}"/>
    <cellStyle name="Note 6 3_ELC_final" xfId="5406" xr:uid="{00000000-0005-0000-0000-00004C150000}"/>
    <cellStyle name="Note 6 4" xfId="5407" xr:uid="{00000000-0005-0000-0000-00004D150000}"/>
    <cellStyle name="Note 6_ELC_final" xfId="5408" xr:uid="{00000000-0005-0000-0000-00004E150000}"/>
    <cellStyle name="Note 7" xfId="5409" xr:uid="{00000000-0005-0000-0000-00004F150000}"/>
    <cellStyle name="Note 7 2" xfId="5410" xr:uid="{00000000-0005-0000-0000-000050150000}"/>
    <cellStyle name="Note 7 2 2" xfId="5411" xr:uid="{00000000-0005-0000-0000-000051150000}"/>
    <cellStyle name="Note 7 3" xfId="5412" xr:uid="{00000000-0005-0000-0000-000052150000}"/>
    <cellStyle name="Note 7 3 2" xfId="5413" xr:uid="{00000000-0005-0000-0000-000053150000}"/>
    <cellStyle name="Note 7 3_ELC_final" xfId="5414" xr:uid="{00000000-0005-0000-0000-000054150000}"/>
    <cellStyle name="Note 7 4" xfId="5415" xr:uid="{00000000-0005-0000-0000-000055150000}"/>
    <cellStyle name="Note 7_ELC_final" xfId="5416" xr:uid="{00000000-0005-0000-0000-000056150000}"/>
    <cellStyle name="Note 8" xfId="5417" xr:uid="{00000000-0005-0000-0000-000057150000}"/>
    <cellStyle name="Note 8 2" xfId="5418" xr:uid="{00000000-0005-0000-0000-000058150000}"/>
    <cellStyle name="Note 8 2 2" xfId="5419" xr:uid="{00000000-0005-0000-0000-000059150000}"/>
    <cellStyle name="Note 8 3" xfId="5420" xr:uid="{00000000-0005-0000-0000-00005A150000}"/>
    <cellStyle name="Note 8 3 2" xfId="5421" xr:uid="{00000000-0005-0000-0000-00005B150000}"/>
    <cellStyle name="Note 8 3_ELC_final" xfId="5422" xr:uid="{00000000-0005-0000-0000-00005C150000}"/>
    <cellStyle name="Note 8 4" xfId="5423" xr:uid="{00000000-0005-0000-0000-00005D150000}"/>
    <cellStyle name="Note 8_ELC_final" xfId="5424" xr:uid="{00000000-0005-0000-0000-00005E150000}"/>
    <cellStyle name="Note 9" xfId="5425" xr:uid="{00000000-0005-0000-0000-00005F150000}"/>
    <cellStyle name="Note 9 2" xfId="5426" xr:uid="{00000000-0005-0000-0000-000060150000}"/>
    <cellStyle name="Note 9 3" xfId="5427" xr:uid="{00000000-0005-0000-0000-000061150000}"/>
    <cellStyle name="Note 9 3 2" xfId="5428" xr:uid="{00000000-0005-0000-0000-000062150000}"/>
    <cellStyle name="Note 9 3_ELC_final" xfId="5429" xr:uid="{00000000-0005-0000-0000-000063150000}"/>
    <cellStyle name="Note 9 4" xfId="5430" xr:uid="{00000000-0005-0000-0000-000064150000}"/>
    <cellStyle name="Note 9_ELC_final" xfId="5431" xr:uid="{00000000-0005-0000-0000-000065150000}"/>
    <cellStyle name="Notiz" xfId="5432" xr:uid="{00000000-0005-0000-0000-000066150000}"/>
    <cellStyle name="Notiz 2" xfId="5433" xr:uid="{00000000-0005-0000-0000-000067150000}"/>
    <cellStyle name="Notiz 3" xfId="5434" xr:uid="{00000000-0005-0000-0000-000068150000}"/>
    <cellStyle name="num_note" xfId="5435" xr:uid="{00000000-0005-0000-0000-000069150000}"/>
    <cellStyle name="Nuovo" xfId="5436" xr:uid="{00000000-0005-0000-0000-00006A150000}"/>
    <cellStyle name="Nuovo 10" xfId="5437" xr:uid="{00000000-0005-0000-0000-00006B150000}"/>
    <cellStyle name="Nuovo 11" xfId="5438" xr:uid="{00000000-0005-0000-0000-00006C150000}"/>
    <cellStyle name="Nuovo 12" xfId="5439" xr:uid="{00000000-0005-0000-0000-00006D150000}"/>
    <cellStyle name="Nuovo 13" xfId="5440" xr:uid="{00000000-0005-0000-0000-00006E150000}"/>
    <cellStyle name="Nuovo 14" xfId="5441" xr:uid="{00000000-0005-0000-0000-00006F150000}"/>
    <cellStyle name="Nuovo 15" xfId="5442" xr:uid="{00000000-0005-0000-0000-000070150000}"/>
    <cellStyle name="Nuovo 16" xfId="5443" xr:uid="{00000000-0005-0000-0000-000071150000}"/>
    <cellStyle name="Nuovo 17" xfId="5444" xr:uid="{00000000-0005-0000-0000-000072150000}"/>
    <cellStyle name="Nuovo 18" xfId="5445" xr:uid="{00000000-0005-0000-0000-000073150000}"/>
    <cellStyle name="Nuovo 19" xfId="5446" xr:uid="{00000000-0005-0000-0000-000074150000}"/>
    <cellStyle name="Nuovo 2" xfId="5447" xr:uid="{00000000-0005-0000-0000-000075150000}"/>
    <cellStyle name="Nuovo 2 2" xfId="5448" xr:uid="{00000000-0005-0000-0000-000076150000}"/>
    <cellStyle name="Nuovo 2 3" xfId="5449" xr:uid="{00000000-0005-0000-0000-000077150000}"/>
    <cellStyle name="Nuovo 20" xfId="5450" xr:uid="{00000000-0005-0000-0000-000078150000}"/>
    <cellStyle name="Nuovo 21" xfId="5451" xr:uid="{00000000-0005-0000-0000-000079150000}"/>
    <cellStyle name="Nuovo 22" xfId="5452" xr:uid="{00000000-0005-0000-0000-00007A150000}"/>
    <cellStyle name="Nuovo 23" xfId="5453" xr:uid="{00000000-0005-0000-0000-00007B150000}"/>
    <cellStyle name="Nuovo 24" xfId="5454" xr:uid="{00000000-0005-0000-0000-00007C150000}"/>
    <cellStyle name="Nuovo 25" xfId="5455" xr:uid="{00000000-0005-0000-0000-00007D150000}"/>
    <cellStyle name="Nuovo 26" xfId="5456" xr:uid="{00000000-0005-0000-0000-00007E150000}"/>
    <cellStyle name="Nuovo 27" xfId="5457" xr:uid="{00000000-0005-0000-0000-00007F150000}"/>
    <cellStyle name="Nuovo 28" xfId="5458" xr:uid="{00000000-0005-0000-0000-000080150000}"/>
    <cellStyle name="Nuovo 29" xfId="5459" xr:uid="{00000000-0005-0000-0000-000081150000}"/>
    <cellStyle name="Nuovo 3" xfId="5460" xr:uid="{00000000-0005-0000-0000-000082150000}"/>
    <cellStyle name="Nuovo 30" xfId="5461" xr:uid="{00000000-0005-0000-0000-000083150000}"/>
    <cellStyle name="Nuovo 31" xfId="5462" xr:uid="{00000000-0005-0000-0000-000084150000}"/>
    <cellStyle name="Nuovo 32" xfId="5463" xr:uid="{00000000-0005-0000-0000-000085150000}"/>
    <cellStyle name="Nuovo 33" xfId="5464" xr:uid="{00000000-0005-0000-0000-000086150000}"/>
    <cellStyle name="Nuovo 34" xfId="5465" xr:uid="{00000000-0005-0000-0000-000087150000}"/>
    <cellStyle name="Nuovo 35" xfId="5466" xr:uid="{00000000-0005-0000-0000-000088150000}"/>
    <cellStyle name="Nuovo 36" xfId="5467" xr:uid="{00000000-0005-0000-0000-000089150000}"/>
    <cellStyle name="Nuovo 37" xfId="5468" xr:uid="{00000000-0005-0000-0000-00008A150000}"/>
    <cellStyle name="Nuovo 38" xfId="5469" xr:uid="{00000000-0005-0000-0000-00008B150000}"/>
    <cellStyle name="Nuovo 4" xfId="5470" xr:uid="{00000000-0005-0000-0000-00008C150000}"/>
    <cellStyle name="Nuovo 4 2" xfId="5471" xr:uid="{00000000-0005-0000-0000-00008D150000}"/>
    <cellStyle name="Nuovo 5" xfId="5472" xr:uid="{00000000-0005-0000-0000-00008E150000}"/>
    <cellStyle name="Nuovo 6" xfId="5473" xr:uid="{00000000-0005-0000-0000-00008F150000}"/>
    <cellStyle name="Nuovo 7" xfId="5474" xr:uid="{00000000-0005-0000-0000-000090150000}"/>
    <cellStyle name="Nuovo 8" xfId="5475" xr:uid="{00000000-0005-0000-0000-000091150000}"/>
    <cellStyle name="Nuovo 9" xfId="5476" xr:uid="{00000000-0005-0000-0000-000092150000}"/>
    <cellStyle name="Output 10" xfId="5477" xr:uid="{00000000-0005-0000-0000-000093150000}"/>
    <cellStyle name="Output 11" xfId="5478" xr:uid="{00000000-0005-0000-0000-000094150000}"/>
    <cellStyle name="Output 12" xfId="5479" xr:uid="{00000000-0005-0000-0000-000095150000}"/>
    <cellStyle name="Output 13" xfId="5480" xr:uid="{00000000-0005-0000-0000-000096150000}"/>
    <cellStyle name="Output 14" xfId="5481" xr:uid="{00000000-0005-0000-0000-000097150000}"/>
    <cellStyle name="Output 15" xfId="5482" xr:uid="{00000000-0005-0000-0000-000098150000}"/>
    <cellStyle name="Output 16" xfId="5483" xr:uid="{00000000-0005-0000-0000-000099150000}"/>
    <cellStyle name="Output 17" xfId="5484" xr:uid="{00000000-0005-0000-0000-00009A150000}"/>
    <cellStyle name="Output 18" xfId="5485" xr:uid="{00000000-0005-0000-0000-00009B150000}"/>
    <cellStyle name="Output 19" xfId="5486" xr:uid="{00000000-0005-0000-0000-00009C150000}"/>
    <cellStyle name="Output 2" xfId="5487" xr:uid="{00000000-0005-0000-0000-00009D150000}"/>
    <cellStyle name="Output 2 10" xfId="5488" xr:uid="{00000000-0005-0000-0000-00009E150000}"/>
    <cellStyle name="Output 2 2" xfId="5489" xr:uid="{00000000-0005-0000-0000-00009F150000}"/>
    <cellStyle name="Output 2 3" xfId="5490" xr:uid="{00000000-0005-0000-0000-0000A0150000}"/>
    <cellStyle name="Output 2 4" xfId="5491" xr:uid="{00000000-0005-0000-0000-0000A1150000}"/>
    <cellStyle name="Output 2 5" xfId="5492" xr:uid="{00000000-0005-0000-0000-0000A2150000}"/>
    <cellStyle name="Output 2 6" xfId="5493" xr:uid="{00000000-0005-0000-0000-0000A3150000}"/>
    <cellStyle name="Output 2 7" xfId="5494" xr:uid="{00000000-0005-0000-0000-0000A4150000}"/>
    <cellStyle name="Output 2 8" xfId="5495" xr:uid="{00000000-0005-0000-0000-0000A5150000}"/>
    <cellStyle name="Output 2 9" xfId="5496" xr:uid="{00000000-0005-0000-0000-0000A6150000}"/>
    <cellStyle name="Output 20" xfId="5497" xr:uid="{00000000-0005-0000-0000-0000A7150000}"/>
    <cellStyle name="Output 21" xfId="5498" xr:uid="{00000000-0005-0000-0000-0000A8150000}"/>
    <cellStyle name="Output 22" xfId="5499" xr:uid="{00000000-0005-0000-0000-0000A9150000}"/>
    <cellStyle name="Output 23" xfId="5500" xr:uid="{00000000-0005-0000-0000-0000AA150000}"/>
    <cellStyle name="Output 24" xfId="5501" xr:uid="{00000000-0005-0000-0000-0000AB150000}"/>
    <cellStyle name="Output 25" xfId="5502" xr:uid="{00000000-0005-0000-0000-0000AC150000}"/>
    <cellStyle name="Output 26" xfId="5503" xr:uid="{00000000-0005-0000-0000-0000AD150000}"/>
    <cellStyle name="Output 27" xfId="5504" xr:uid="{00000000-0005-0000-0000-0000AE150000}"/>
    <cellStyle name="Output 28" xfId="5505" xr:uid="{00000000-0005-0000-0000-0000AF150000}"/>
    <cellStyle name="Output 29" xfId="5506" xr:uid="{00000000-0005-0000-0000-0000B0150000}"/>
    <cellStyle name="Output 3" xfId="5507" xr:uid="{00000000-0005-0000-0000-0000B1150000}"/>
    <cellStyle name="Output 3 2" xfId="5508" xr:uid="{00000000-0005-0000-0000-0000B2150000}"/>
    <cellStyle name="Output 3 3" xfId="5509" xr:uid="{00000000-0005-0000-0000-0000B3150000}"/>
    <cellStyle name="Output 3 4" xfId="5510" xr:uid="{00000000-0005-0000-0000-0000B4150000}"/>
    <cellStyle name="Output 30" xfId="5511" xr:uid="{00000000-0005-0000-0000-0000B5150000}"/>
    <cellStyle name="Output 31" xfId="5512" xr:uid="{00000000-0005-0000-0000-0000B6150000}"/>
    <cellStyle name="Output 32" xfId="5513" xr:uid="{00000000-0005-0000-0000-0000B7150000}"/>
    <cellStyle name="Output 33" xfId="5514" xr:uid="{00000000-0005-0000-0000-0000B8150000}"/>
    <cellStyle name="Output 34" xfId="5515" xr:uid="{00000000-0005-0000-0000-0000B9150000}"/>
    <cellStyle name="Output 35" xfId="5516" xr:uid="{00000000-0005-0000-0000-0000BA150000}"/>
    <cellStyle name="Output 36" xfId="5517" xr:uid="{00000000-0005-0000-0000-0000BB150000}"/>
    <cellStyle name="Output 37" xfId="5518" xr:uid="{00000000-0005-0000-0000-0000BC150000}"/>
    <cellStyle name="Output 38" xfId="5519" xr:uid="{00000000-0005-0000-0000-0000BD150000}"/>
    <cellStyle name="Output 39" xfId="5520" xr:uid="{00000000-0005-0000-0000-0000BE150000}"/>
    <cellStyle name="Output 4" xfId="5521" xr:uid="{00000000-0005-0000-0000-0000BF150000}"/>
    <cellStyle name="Output 40" xfId="5522" xr:uid="{00000000-0005-0000-0000-0000C0150000}"/>
    <cellStyle name="Output 41" xfId="5523" xr:uid="{00000000-0005-0000-0000-0000C1150000}"/>
    <cellStyle name="Output 42" xfId="5524" xr:uid="{00000000-0005-0000-0000-0000C2150000}"/>
    <cellStyle name="Output 43" xfId="5525" xr:uid="{00000000-0005-0000-0000-0000C3150000}"/>
    <cellStyle name="Output 5" xfId="5526" xr:uid="{00000000-0005-0000-0000-0000C4150000}"/>
    <cellStyle name="Output 6" xfId="5527" xr:uid="{00000000-0005-0000-0000-0000C5150000}"/>
    <cellStyle name="Output 7" xfId="5528" xr:uid="{00000000-0005-0000-0000-0000C6150000}"/>
    <cellStyle name="Output 8" xfId="5529" xr:uid="{00000000-0005-0000-0000-0000C7150000}"/>
    <cellStyle name="Output 9" xfId="5530" xr:uid="{00000000-0005-0000-0000-0000C8150000}"/>
    <cellStyle name="Pattern" xfId="5531" xr:uid="{00000000-0005-0000-0000-0000C9150000}"/>
    <cellStyle name="Percent 10" xfId="5532" xr:uid="{00000000-0005-0000-0000-0000CA150000}"/>
    <cellStyle name="Percent 10 10" xfId="5533" xr:uid="{00000000-0005-0000-0000-0000CB150000}"/>
    <cellStyle name="Percent 10 11" xfId="5534" xr:uid="{00000000-0005-0000-0000-0000CC150000}"/>
    <cellStyle name="Percent 10 12" xfId="5535" xr:uid="{00000000-0005-0000-0000-0000CD150000}"/>
    <cellStyle name="Percent 10 12 2" xfId="5536" xr:uid="{00000000-0005-0000-0000-0000CE150000}"/>
    <cellStyle name="Percent 10 13" xfId="5537" xr:uid="{00000000-0005-0000-0000-0000CF150000}"/>
    <cellStyle name="Percent 10 13 2" xfId="5538" xr:uid="{00000000-0005-0000-0000-0000D0150000}"/>
    <cellStyle name="Percent 10 14" xfId="5539" xr:uid="{00000000-0005-0000-0000-0000D1150000}"/>
    <cellStyle name="Percent 10 14 2" xfId="5540" xr:uid="{00000000-0005-0000-0000-0000D2150000}"/>
    <cellStyle name="Percent 10 15" xfId="5541" xr:uid="{00000000-0005-0000-0000-0000D3150000}"/>
    <cellStyle name="Percent 10 15 2" xfId="5542" xr:uid="{00000000-0005-0000-0000-0000D4150000}"/>
    <cellStyle name="Percent 10 16" xfId="5543" xr:uid="{00000000-0005-0000-0000-0000D5150000}"/>
    <cellStyle name="Percent 10 16 2" xfId="5544" xr:uid="{00000000-0005-0000-0000-0000D6150000}"/>
    <cellStyle name="Percent 10 17" xfId="5545" xr:uid="{00000000-0005-0000-0000-0000D7150000}"/>
    <cellStyle name="Percent 10 17 2" xfId="5546" xr:uid="{00000000-0005-0000-0000-0000D8150000}"/>
    <cellStyle name="Percent 10 18" xfId="5547" xr:uid="{00000000-0005-0000-0000-0000D9150000}"/>
    <cellStyle name="Percent 10 18 2" xfId="5548" xr:uid="{00000000-0005-0000-0000-0000DA150000}"/>
    <cellStyle name="Percent 10 19" xfId="5549" xr:uid="{00000000-0005-0000-0000-0000DB150000}"/>
    <cellStyle name="Percent 10 19 2" xfId="5550" xr:uid="{00000000-0005-0000-0000-0000DC150000}"/>
    <cellStyle name="Percent 10 2" xfId="5551" xr:uid="{00000000-0005-0000-0000-0000DD150000}"/>
    <cellStyle name="Percent 10 2 2" xfId="5552" xr:uid="{00000000-0005-0000-0000-0000DE150000}"/>
    <cellStyle name="Percent 10 2 2 2" xfId="5553" xr:uid="{00000000-0005-0000-0000-0000DF150000}"/>
    <cellStyle name="Percent 10 2 3" xfId="5554" xr:uid="{00000000-0005-0000-0000-0000E0150000}"/>
    <cellStyle name="Percent 10 2 3 2" xfId="5555" xr:uid="{00000000-0005-0000-0000-0000E1150000}"/>
    <cellStyle name="Percent 10 2 4" xfId="5556" xr:uid="{00000000-0005-0000-0000-0000E2150000}"/>
    <cellStyle name="Percent 10 2 5" xfId="5557" xr:uid="{00000000-0005-0000-0000-0000E3150000}"/>
    <cellStyle name="Percent 10 20" xfId="5558" xr:uid="{00000000-0005-0000-0000-0000E4150000}"/>
    <cellStyle name="Percent 10 20 2" xfId="5559" xr:uid="{00000000-0005-0000-0000-0000E5150000}"/>
    <cellStyle name="Percent 10 3" xfId="5560" xr:uid="{00000000-0005-0000-0000-0000E6150000}"/>
    <cellStyle name="Percent 10 3 2" xfId="5561" xr:uid="{00000000-0005-0000-0000-0000E7150000}"/>
    <cellStyle name="Percent 10 3 2 2" xfId="5562" xr:uid="{00000000-0005-0000-0000-0000E8150000}"/>
    <cellStyle name="Percent 10 3 3" xfId="5563" xr:uid="{00000000-0005-0000-0000-0000E9150000}"/>
    <cellStyle name="Percent 10 3 3 2" xfId="5564" xr:uid="{00000000-0005-0000-0000-0000EA150000}"/>
    <cellStyle name="Percent 10 3 4" xfId="5565" xr:uid="{00000000-0005-0000-0000-0000EB150000}"/>
    <cellStyle name="Percent 10 3 5" xfId="5566" xr:uid="{00000000-0005-0000-0000-0000EC150000}"/>
    <cellStyle name="Percent 10 4" xfId="5567" xr:uid="{00000000-0005-0000-0000-0000ED150000}"/>
    <cellStyle name="Percent 10 4 2" xfId="5568" xr:uid="{00000000-0005-0000-0000-0000EE150000}"/>
    <cellStyle name="Percent 10 4 2 2" xfId="5569" xr:uid="{00000000-0005-0000-0000-0000EF150000}"/>
    <cellStyle name="Percent 10 4 3" xfId="5570" xr:uid="{00000000-0005-0000-0000-0000F0150000}"/>
    <cellStyle name="Percent 10 4 3 2" xfId="5571" xr:uid="{00000000-0005-0000-0000-0000F1150000}"/>
    <cellStyle name="Percent 10 4 4" xfId="5572" xr:uid="{00000000-0005-0000-0000-0000F2150000}"/>
    <cellStyle name="Percent 10 4 5" xfId="5573" xr:uid="{00000000-0005-0000-0000-0000F3150000}"/>
    <cellStyle name="Percent 10 5" xfId="5574" xr:uid="{00000000-0005-0000-0000-0000F4150000}"/>
    <cellStyle name="Percent 10 5 2" xfId="5575" xr:uid="{00000000-0005-0000-0000-0000F5150000}"/>
    <cellStyle name="Percent 10 5 2 2" xfId="5576" xr:uid="{00000000-0005-0000-0000-0000F6150000}"/>
    <cellStyle name="Percent 10 5 3" xfId="5577" xr:uid="{00000000-0005-0000-0000-0000F7150000}"/>
    <cellStyle name="Percent 10 5 3 2" xfId="5578" xr:uid="{00000000-0005-0000-0000-0000F8150000}"/>
    <cellStyle name="Percent 10 5 4" xfId="5579" xr:uid="{00000000-0005-0000-0000-0000F9150000}"/>
    <cellStyle name="Percent 10 5 5" xfId="5580" xr:uid="{00000000-0005-0000-0000-0000FA150000}"/>
    <cellStyle name="Percent 10 6" xfId="5581" xr:uid="{00000000-0005-0000-0000-0000FB150000}"/>
    <cellStyle name="Percent 10 6 2" xfId="5582" xr:uid="{00000000-0005-0000-0000-0000FC150000}"/>
    <cellStyle name="Percent 10 6 2 2" xfId="5583" xr:uid="{00000000-0005-0000-0000-0000FD150000}"/>
    <cellStyle name="Percent 10 6 3" xfId="5584" xr:uid="{00000000-0005-0000-0000-0000FE150000}"/>
    <cellStyle name="Percent 10 6 3 2" xfId="5585" xr:uid="{00000000-0005-0000-0000-0000FF150000}"/>
    <cellStyle name="Percent 10 6 4" xfId="5586" xr:uid="{00000000-0005-0000-0000-000000160000}"/>
    <cellStyle name="Percent 10 6 5" xfId="5587" xr:uid="{00000000-0005-0000-0000-000001160000}"/>
    <cellStyle name="Percent 10 7" xfId="5588" xr:uid="{00000000-0005-0000-0000-000002160000}"/>
    <cellStyle name="Percent 10 7 2" xfId="5589" xr:uid="{00000000-0005-0000-0000-000003160000}"/>
    <cellStyle name="Percent 10 7 2 2" xfId="5590" xr:uid="{00000000-0005-0000-0000-000004160000}"/>
    <cellStyle name="Percent 10 7 3" xfId="5591" xr:uid="{00000000-0005-0000-0000-000005160000}"/>
    <cellStyle name="Percent 10 7 3 2" xfId="5592" xr:uid="{00000000-0005-0000-0000-000006160000}"/>
    <cellStyle name="Percent 10 7 4" xfId="5593" xr:uid="{00000000-0005-0000-0000-000007160000}"/>
    <cellStyle name="Percent 10 7 4 2" xfId="5594" xr:uid="{00000000-0005-0000-0000-000008160000}"/>
    <cellStyle name="Percent 10 7 5" xfId="5595" xr:uid="{00000000-0005-0000-0000-000009160000}"/>
    <cellStyle name="Percent 10 7 5 2" xfId="5596" xr:uid="{00000000-0005-0000-0000-00000A160000}"/>
    <cellStyle name="Percent 10 7 6" xfId="5597" xr:uid="{00000000-0005-0000-0000-00000B160000}"/>
    <cellStyle name="Percent 10 7 7" xfId="5598" xr:uid="{00000000-0005-0000-0000-00000C160000}"/>
    <cellStyle name="Percent 10 8" xfId="5599" xr:uid="{00000000-0005-0000-0000-00000D160000}"/>
    <cellStyle name="Percent 10 8 2" xfId="5600" xr:uid="{00000000-0005-0000-0000-00000E160000}"/>
    <cellStyle name="Percent 10 8 2 2" xfId="5601" xr:uid="{00000000-0005-0000-0000-00000F160000}"/>
    <cellStyle name="Percent 10 8 3" xfId="5602" xr:uid="{00000000-0005-0000-0000-000010160000}"/>
    <cellStyle name="Percent 10 8 3 2" xfId="5603" xr:uid="{00000000-0005-0000-0000-000011160000}"/>
    <cellStyle name="Percent 10 8 4" xfId="5604" xr:uid="{00000000-0005-0000-0000-000012160000}"/>
    <cellStyle name="Percent 10 8 5" xfId="5605" xr:uid="{00000000-0005-0000-0000-000013160000}"/>
    <cellStyle name="Percent 10 9" xfId="5606" xr:uid="{00000000-0005-0000-0000-000014160000}"/>
    <cellStyle name="Percent 10 9 2" xfId="5607" xr:uid="{00000000-0005-0000-0000-000015160000}"/>
    <cellStyle name="Percent 11" xfId="5608" xr:uid="{00000000-0005-0000-0000-000016160000}"/>
    <cellStyle name="Percent 11 10" xfId="5609" xr:uid="{00000000-0005-0000-0000-000017160000}"/>
    <cellStyle name="Percent 11 10 2" xfId="5610" xr:uid="{00000000-0005-0000-0000-000018160000}"/>
    <cellStyle name="Percent 11 11" xfId="5611" xr:uid="{00000000-0005-0000-0000-000019160000}"/>
    <cellStyle name="Percent 11 12" xfId="5612" xr:uid="{00000000-0005-0000-0000-00001A160000}"/>
    <cellStyle name="Percent 11 2" xfId="5613" xr:uid="{00000000-0005-0000-0000-00001B160000}"/>
    <cellStyle name="Percent 11 2 2" xfId="5614" xr:uid="{00000000-0005-0000-0000-00001C160000}"/>
    <cellStyle name="Percent 11 2 2 2" xfId="5615" xr:uid="{00000000-0005-0000-0000-00001D160000}"/>
    <cellStyle name="Percent 11 2 3" xfId="5616" xr:uid="{00000000-0005-0000-0000-00001E160000}"/>
    <cellStyle name="Percent 11 2 3 2" xfId="5617" xr:uid="{00000000-0005-0000-0000-00001F160000}"/>
    <cellStyle name="Percent 11 2 4" xfId="5618" xr:uid="{00000000-0005-0000-0000-000020160000}"/>
    <cellStyle name="Percent 11 2 5" xfId="5619" xr:uid="{00000000-0005-0000-0000-000021160000}"/>
    <cellStyle name="Percent 11 3" xfId="5620" xr:uid="{00000000-0005-0000-0000-000022160000}"/>
    <cellStyle name="Percent 11 3 2" xfId="5621" xr:uid="{00000000-0005-0000-0000-000023160000}"/>
    <cellStyle name="Percent 11 3 2 2" xfId="5622" xr:uid="{00000000-0005-0000-0000-000024160000}"/>
    <cellStyle name="Percent 11 3 3" xfId="5623" xr:uid="{00000000-0005-0000-0000-000025160000}"/>
    <cellStyle name="Percent 11 3 3 2" xfId="5624" xr:uid="{00000000-0005-0000-0000-000026160000}"/>
    <cellStyle name="Percent 11 3 4" xfId="5625" xr:uid="{00000000-0005-0000-0000-000027160000}"/>
    <cellStyle name="Percent 11 3 5" xfId="5626" xr:uid="{00000000-0005-0000-0000-000028160000}"/>
    <cellStyle name="Percent 11 4" xfId="5627" xr:uid="{00000000-0005-0000-0000-000029160000}"/>
    <cellStyle name="Percent 11 4 2" xfId="5628" xr:uid="{00000000-0005-0000-0000-00002A160000}"/>
    <cellStyle name="Percent 11 4 2 2" xfId="5629" xr:uid="{00000000-0005-0000-0000-00002B160000}"/>
    <cellStyle name="Percent 11 4 3" xfId="5630" xr:uid="{00000000-0005-0000-0000-00002C160000}"/>
    <cellStyle name="Percent 11 4 3 2" xfId="5631" xr:uid="{00000000-0005-0000-0000-00002D160000}"/>
    <cellStyle name="Percent 11 4 4" xfId="5632" xr:uid="{00000000-0005-0000-0000-00002E160000}"/>
    <cellStyle name="Percent 11 4 5" xfId="5633" xr:uid="{00000000-0005-0000-0000-00002F160000}"/>
    <cellStyle name="Percent 11 5" xfId="5634" xr:uid="{00000000-0005-0000-0000-000030160000}"/>
    <cellStyle name="Percent 11 5 2" xfId="5635" xr:uid="{00000000-0005-0000-0000-000031160000}"/>
    <cellStyle name="Percent 11 5 2 2" xfId="5636" xr:uid="{00000000-0005-0000-0000-000032160000}"/>
    <cellStyle name="Percent 11 5 3" xfId="5637" xr:uid="{00000000-0005-0000-0000-000033160000}"/>
    <cellStyle name="Percent 11 5 3 2" xfId="5638" xr:uid="{00000000-0005-0000-0000-000034160000}"/>
    <cellStyle name="Percent 11 5 4" xfId="5639" xr:uid="{00000000-0005-0000-0000-000035160000}"/>
    <cellStyle name="Percent 11 5 5" xfId="5640" xr:uid="{00000000-0005-0000-0000-000036160000}"/>
    <cellStyle name="Percent 11 6" xfId="5641" xr:uid="{00000000-0005-0000-0000-000037160000}"/>
    <cellStyle name="Percent 11 6 2" xfId="5642" xr:uid="{00000000-0005-0000-0000-000038160000}"/>
    <cellStyle name="Percent 11 6 2 2" xfId="5643" xr:uid="{00000000-0005-0000-0000-000039160000}"/>
    <cellStyle name="Percent 11 6 3" xfId="5644" xr:uid="{00000000-0005-0000-0000-00003A160000}"/>
    <cellStyle name="Percent 11 6 3 2" xfId="5645" xr:uid="{00000000-0005-0000-0000-00003B160000}"/>
    <cellStyle name="Percent 11 6 4" xfId="5646" xr:uid="{00000000-0005-0000-0000-00003C160000}"/>
    <cellStyle name="Percent 11 6 5" xfId="5647" xr:uid="{00000000-0005-0000-0000-00003D160000}"/>
    <cellStyle name="Percent 11 7" xfId="5648" xr:uid="{00000000-0005-0000-0000-00003E160000}"/>
    <cellStyle name="Percent 11 7 2" xfId="5649" xr:uid="{00000000-0005-0000-0000-00003F160000}"/>
    <cellStyle name="Percent 11 7 2 2" xfId="5650" xr:uid="{00000000-0005-0000-0000-000040160000}"/>
    <cellStyle name="Percent 11 7 3" xfId="5651" xr:uid="{00000000-0005-0000-0000-000041160000}"/>
    <cellStyle name="Percent 11 7 3 2" xfId="5652" xr:uid="{00000000-0005-0000-0000-000042160000}"/>
    <cellStyle name="Percent 11 7 4" xfId="5653" xr:uid="{00000000-0005-0000-0000-000043160000}"/>
    <cellStyle name="Percent 11 7 4 2" xfId="5654" xr:uid="{00000000-0005-0000-0000-000044160000}"/>
    <cellStyle name="Percent 11 7 5" xfId="5655" xr:uid="{00000000-0005-0000-0000-000045160000}"/>
    <cellStyle name="Percent 11 7 5 2" xfId="5656" xr:uid="{00000000-0005-0000-0000-000046160000}"/>
    <cellStyle name="Percent 11 7 6" xfId="5657" xr:uid="{00000000-0005-0000-0000-000047160000}"/>
    <cellStyle name="Percent 11 7 7" xfId="5658" xr:uid="{00000000-0005-0000-0000-000048160000}"/>
    <cellStyle name="Percent 11 8" xfId="5659" xr:uid="{00000000-0005-0000-0000-000049160000}"/>
    <cellStyle name="Percent 11 8 2" xfId="5660" xr:uid="{00000000-0005-0000-0000-00004A160000}"/>
    <cellStyle name="Percent 11 8 2 2" xfId="5661" xr:uid="{00000000-0005-0000-0000-00004B160000}"/>
    <cellStyle name="Percent 11 8 3" xfId="5662" xr:uid="{00000000-0005-0000-0000-00004C160000}"/>
    <cellStyle name="Percent 11 8 3 2" xfId="5663" xr:uid="{00000000-0005-0000-0000-00004D160000}"/>
    <cellStyle name="Percent 11 8 4" xfId="5664" xr:uid="{00000000-0005-0000-0000-00004E160000}"/>
    <cellStyle name="Percent 11 8 5" xfId="5665" xr:uid="{00000000-0005-0000-0000-00004F160000}"/>
    <cellStyle name="Percent 11 9" xfId="5666" xr:uid="{00000000-0005-0000-0000-000050160000}"/>
    <cellStyle name="Percent 11 9 2" xfId="5667" xr:uid="{00000000-0005-0000-0000-000051160000}"/>
    <cellStyle name="Percent 12" xfId="5668" xr:uid="{00000000-0005-0000-0000-000052160000}"/>
    <cellStyle name="Percent 12 10" xfId="5669" xr:uid="{00000000-0005-0000-0000-000053160000}"/>
    <cellStyle name="Percent 12 10 2" xfId="5670" xr:uid="{00000000-0005-0000-0000-000054160000}"/>
    <cellStyle name="Percent 12 11" xfId="5671" xr:uid="{00000000-0005-0000-0000-000055160000}"/>
    <cellStyle name="Percent 12 12" xfId="5672" xr:uid="{00000000-0005-0000-0000-000056160000}"/>
    <cellStyle name="Percent 12 2" xfId="5673" xr:uid="{00000000-0005-0000-0000-000057160000}"/>
    <cellStyle name="Percent 12 2 2" xfId="5674" xr:uid="{00000000-0005-0000-0000-000058160000}"/>
    <cellStyle name="Percent 12 2 2 2" xfId="5675" xr:uid="{00000000-0005-0000-0000-000059160000}"/>
    <cellStyle name="Percent 12 2 3" xfId="5676" xr:uid="{00000000-0005-0000-0000-00005A160000}"/>
    <cellStyle name="Percent 12 2 3 2" xfId="5677" xr:uid="{00000000-0005-0000-0000-00005B160000}"/>
    <cellStyle name="Percent 12 2 4" xfId="5678" xr:uid="{00000000-0005-0000-0000-00005C160000}"/>
    <cellStyle name="Percent 12 2 5" xfId="5679" xr:uid="{00000000-0005-0000-0000-00005D160000}"/>
    <cellStyle name="Percent 12 3" xfId="5680" xr:uid="{00000000-0005-0000-0000-00005E160000}"/>
    <cellStyle name="Percent 12 3 2" xfId="5681" xr:uid="{00000000-0005-0000-0000-00005F160000}"/>
    <cellStyle name="Percent 12 3 2 2" xfId="5682" xr:uid="{00000000-0005-0000-0000-000060160000}"/>
    <cellStyle name="Percent 12 3 3" xfId="5683" xr:uid="{00000000-0005-0000-0000-000061160000}"/>
    <cellStyle name="Percent 12 3 3 2" xfId="5684" xr:uid="{00000000-0005-0000-0000-000062160000}"/>
    <cellStyle name="Percent 12 3 4" xfId="5685" xr:uid="{00000000-0005-0000-0000-000063160000}"/>
    <cellStyle name="Percent 12 3 5" xfId="5686" xr:uid="{00000000-0005-0000-0000-000064160000}"/>
    <cellStyle name="Percent 12 4" xfId="5687" xr:uid="{00000000-0005-0000-0000-000065160000}"/>
    <cellStyle name="Percent 12 4 2" xfId="5688" xr:uid="{00000000-0005-0000-0000-000066160000}"/>
    <cellStyle name="Percent 12 4 2 2" xfId="5689" xr:uid="{00000000-0005-0000-0000-000067160000}"/>
    <cellStyle name="Percent 12 4 3" xfId="5690" xr:uid="{00000000-0005-0000-0000-000068160000}"/>
    <cellStyle name="Percent 12 4 3 2" xfId="5691" xr:uid="{00000000-0005-0000-0000-000069160000}"/>
    <cellStyle name="Percent 12 4 4" xfId="5692" xr:uid="{00000000-0005-0000-0000-00006A160000}"/>
    <cellStyle name="Percent 12 4 5" xfId="5693" xr:uid="{00000000-0005-0000-0000-00006B160000}"/>
    <cellStyle name="Percent 12 5" xfId="5694" xr:uid="{00000000-0005-0000-0000-00006C160000}"/>
    <cellStyle name="Percent 12 5 2" xfId="5695" xr:uid="{00000000-0005-0000-0000-00006D160000}"/>
    <cellStyle name="Percent 12 5 2 2" xfId="5696" xr:uid="{00000000-0005-0000-0000-00006E160000}"/>
    <cellStyle name="Percent 12 5 3" xfId="5697" xr:uid="{00000000-0005-0000-0000-00006F160000}"/>
    <cellStyle name="Percent 12 5 3 2" xfId="5698" xr:uid="{00000000-0005-0000-0000-000070160000}"/>
    <cellStyle name="Percent 12 5 4" xfId="5699" xr:uid="{00000000-0005-0000-0000-000071160000}"/>
    <cellStyle name="Percent 12 5 5" xfId="5700" xr:uid="{00000000-0005-0000-0000-000072160000}"/>
    <cellStyle name="Percent 12 6" xfId="5701" xr:uid="{00000000-0005-0000-0000-000073160000}"/>
    <cellStyle name="Percent 12 6 2" xfId="5702" xr:uid="{00000000-0005-0000-0000-000074160000}"/>
    <cellStyle name="Percent 12 6 2 2" xfId="5703" xr:uid="{00000000-0005-0000-0000-000075160000}"/>
    <cellStyle name="Percent 12 6 3" xfId="5704" xr:uid="{00000000-0005-0000-0000-000076160000}"/>
    <cellStyle name="Percent 12 6 3 2" xfId="5705" xr:uid="{00000000-0005-0000-0000-000077160000}"/>
    <cellStyle name="Percent 12 6 4" xfId="5706" xr:uid="{00000000-0005-0000-0000-000078160000}"/>
    <cellStyle name="Percent 12 6 5" xfId="5707" xr:uid="{00000000-0005-0000-0000-000079160000}"/>
    <cellStyle name="Percent 12 7" xfId="5708" xr:uid="{00000000-0005-0000-0000-00007A160000}"/>
    <cellStyle name="Percent 12 7 2" xfId="5709" xr:uid="{00000000-0005-0000-0000-00007B160000}"/>
    <cellStyle name="Percent 12 7 2 2" xfId="5710" xr:uid="{00000000-0005-0000-0000-00007C160000}"/>
    <cellStyle name="Percent 12 7 3" xfId="5711" xr:uid="{00000000-0005-0000-0000-00007D160000}"/>
    <cellStyle name="Percent 12 7 3 2" xfId="5712" xr:uid="{00000000-0005-0000-0000-00007E160000}"/>
    <cellStyle name="Percent 12 7 4" xfId="5713" xr:uid="{00000000-0005-0000-0000-00007F160000}"/>
    <cellStyle name="Percent 12 7 4 2" xfId="5714" xr:uid="{00000000-0005-0000-0000-000080160000}"/>
    <cellStyle name="Percent 12 7 5" xfId="5715" xr:uid="{00000000-0005-0000-0000-000081160000}"/>
    <cellStyle name="Percent 12 7 5 2" xfId="5716" xr:uid="{00000000-0005-0000-0000-000082160000}"/>
    <cellStyle name="Percent 12 7 6" xfId="5717" xr:uid="{00000000-0005-0000-0000-000083160000}"/>
    <cellStyle name="Percent 12 7 7" xfId="5718" xr:uid="{00000000-0005-0000-0000-000084160000}"/>
    <cellStyle name="Percent 12 8" xfId="5719" xr:uid="{00000000-0005-0000-0000-000085160000}"/>
    <cellStyle name="Percent 12 8 2" xfId="5720" xr:uid="{00000000-0005-0000-0000-000086160000}"/>
    <cellStyle name="Percent 12 8 2 2" xfId="5721" xr:uid="{00000000-0005-0000-0000-000087160000}"/>
    <cellStyle name="Percent 12 8 3" xfId="5722" xr:uid="{00000000-0005-0000-0000-000088160000}"/>
    <cellStyle name="Percent 12 8 3 2" xfId="5723" xr:uid="{00000000-0005-0000-0000-000089160000}"/>
    <cellStyle name="Percent 12 8 4" xfId="5724" xr:uid="{00000000-0005-0000-0000-00008A160000}"/>
    <cellStyle name="Percent 12 8 5" xfId="5725" xr:uid="{00000000-0005-0000-0000-00008B160000}"/>
    <cellStyle name="Percent 12 9" xfId="5726" xr:uid="{00000000-0005-0000-0000-00008C160000}"/>
    <cellStyle name="Percent 12 9 2" xfId="5727" xr:uid="{00000000-0005-0000-0000-00008D160000}"/>
    <cellStyle name="Percent 13" xfId="5728" xr:uid="{00000000-0005-0000-0000-00008E160000}"/>
    <cellStyle name="Percent 13 10" xfId="5729" xr:uid="{00000000-0005-0000-0000-00008F160000}"/>
    <cellStyle name="Percent 13 10 2" xfId="5730" xr:uid="{00000000-0005-0000-0000-000090160000}"/>
    <cellStyle name="Percent 13 11" xfId="5731" xr:uid="{00000000-0005-0000-0000-000091160000}"/>
    <cellStyle name="Percent 13 12" xfId="5732" xr:uid="{00000000-0005-0000-0000-000092160000}"/>
    <cellStyle name="Percent 13 2" xfId="5733" xr:uid="{00000000-0005-0000-0000-000093160000}"/>
    <cellStyle name="Percent 13 2 2" xfId="5734" xr:uid="{00000000-0005-0000-0000-000094160000}"/>
    <cellStyle name="Percent 13 2 2 2" xfId="5735" xr:uid="{00000000-0005-0000-0000-000095160000}"/>
    <cellStyle name="Percent 13 2 3" xfId="5736" xr:uid="{00000000-0005-0000-0000-000096160000}"/>
    <cellStyle name="Percent 13 2 3 2" xfId="5737" xr:uid="{00000000-0005-0000-0000-000097160000}"/>
    <cellStyle name="Percent 13 2 4" xfId="5738" xr:uid="{00000000-0005-0000-0000-000098160000}"/>
    <cellStyle name="Percent 13 2 5" xfId="5739" xr:uid="{00000000-0005-0000-0000-000099160000}"/>
    <cellStyle name="Percent 13 3" xfId="5740" xr:uid="{00000000-0005-0000-0000-00009A160000}"/>
    <cellStyle name="Percent 13 3 2" xfId="5741" xr:uid="{00000000-0005-0000-0000-00009B160000}"/>
    <cellStyle name="Percent 13 3 2 2" xfId="5742" xr:uid="{00000000-0005-0000-0000-00009C160000}"/>
    <cellStyle name="Percent 13 3 3" xfId="5743" xr:uid="{00000000-0005-0000-0000-00009D160000}"/>
    <cellStyle name="Percent 13 3 3 2" xfId="5744" xr:uid="{00000000-0005-0000-0000-00009E160000}"/>
    <cellStyle name="Percent 13 3 4" xfId="5745" xr:uid="{00000000-0005-0000-0000-00009F160000}"/>
    <cellStyle name="Percent 13 3 5" xfId="5746" xr:uid="{00000000-0005-0000-0000-0000A0160000}"/>
    <cellStyle name="Percent 13 4" xfId="5747" xr:uid="{00000000-0005-0000-0000-0000A1160000}"/>
    <cellStyle name="Percent 13 4 2" xfId="5748" xr:uid="{00000000-0005-0000-0000-0000A2160000}"/>
    <cellStyle name="Percent 13 4 2 2" xfId="5749" xr:uid="{00000000-0005-0000-0000-0000A3160000}"/>
    <cellStyle name="Percent 13 4 3" xfId="5750" xr:uid="{00000000-0005-0000-0000-0000A4160000}"/>
    <cellStyle name="Percent 13 4 3 2" xfId="5751" xr:uid="{00000000-0005-0000-0000-0000A5160000}"/>
    <cellStyle name="Percent 13 4 4" xfId="5752" xr:uid="{00000000-0005-0000-0000-0000A6160000}"/>
    <cellStyle name="Percent 13 4 5" xfId="5753" xr:uid="{00000000-0005-0000-0000-0000A7160000}"/>
    <cellStyle name="Percent 13 5" xfId="5754" xr:uid="{00000000-0005-0000-0000-0000A8160000}"/>
    <cellStyle name="Percent 13 5 2" xfId="5755" xr:uid="{00000000-0005-0000-0000-0000A9160000}"/>
    <cellStyle name="Percent 13 5 2 2" xfId="5756" xr:uid="{00000000-0005-0000-0000-0000AA160000}"/>
    <cellStyle name="Percent 13 5 3" xfId="5757" xr:uid="{00000000-0005-0000-0000-0000AB160000}"/>
    <cellStyle name="Percent 13 5 3 2" xfId="5758" xr:uid="{00000000-0005-0000-0000-0000AC160000}"/>
    <cellStyle name="Percent 13 5 4" xfId="5759" xr:uid="{00000000-0005-0000-0000-0000AD160000}"/>
    <cellStyle name="Percent 13 5 5" xfId="5760" xr:uid="{00000000-0005-0000-0000-0000AE160000}"/>
    <cellStyle name="Percent 13 6" xfId="5761" xr:uid="{00000000-0005-0000-0000-0000AF160000}"/>
    <cellStyle name="Percent 13 6 2" xfId="5762" xr:uid="{00000000-0005-0000-0000-0000B0160000}"/>
    <cellStyle name="Percent 13 6 2 2" xfId="5763" xr:uid="{00000000-0005-0000-0000-0000B1160000}"/>
    <cellStyle name="Percent 13 6 3" xfId="5764" xr:uid="{00000000-0005-0000-0000-0000B2160000}"/>
    <cellStyle name="Percent 13 6 3 2" xfId="5765" xr:uid="{00000000-0005-0000-0000-0000B3160000}"/>
    <cellStyle name="Percent 13 6 4" xfId="5766" xr:uid="{00000000-0005-0000-0000-0000B4160000}"/>
    <cellStyle name="Percent 13 6 5" xfId="5767" xr:uid="{00000000-0005-0000-0000-0000B5160000}"/>
    <cellStyle name="Percent 13 7" xfId="5768" xr:uid="{00000000-0005-0000-0000-0000B6160000}"/>
    <cellStyle name="Percent 13 7 2" xfId="5769" xr:uid="{00000000-0005-0000-0000-0000B7160000}"/>
    <cellStyle name="Percent 13 7 2 2" xfId="5770" xr:uid="{00000000-0005-0000-0000-0000B8160000}"/>
    <cellStyle name="Percent 13 7 3" xfId="5771" xr:uid="{00000000-0005-0000-0000-0000B9160000}"/>
    <cellStyle name="Percent 13 7 3 2" xfId="5772" xr:uid="{00000000-0005-0000-0000-0000BA160000}"/>
    <cellStyle name="Percent 13 7 4" xfId="5773" xr:uid="{00000000-0005-0000-0000-0000BB160000}"/>
    <cellStyle name="Percent 13 7 4 2" xfId="5774" xr:uid="{00000000-0005-0000-0000-0000BC160000}"/>
    <cellStyle name="Percent 13 7 5" xfId="5775" xr:uid="{00000000-0005-0000-0000-0000BD160000}"/>
    <cellStyle name="Percent 13 7 5 2" xfId="5776" xr:uid="{00000000-0005-0000-0000-0000BE160000}"/>
    <cellStyle name="Percent 13 7 6" xfId="5777" xr:uid="{00000000-0005-0000-0000-0000BF160000}"/>
    <cellStyle name="Percent 13 7 7" xfId="5778" xr:uid="{00000000-0005-0000-0000-0000C0160000}"/>
    <cellStyle name="Percent 13 8" xfId="5779" xr:uid="{00000000-0005-0000-0000-0000C1160000}"/>
    <cellStyle name="Percent 13 8 2" xfId="5780" xr:uid="{00000000-0005-0000-0000-0000C2160000}"/>
    <cellStyle name="Percent 13 8 2 2" xfId="5781" xr:uid="{00000000-0005-0000-0000-0000C3160000}"/>
    <cellStyle name="Percent 13 8 3" xfId="5782" xr:uid="{00000000-0005-0000-0000-0000C4160000}"/>
    <cellStyle name="Percent 13 8 3 2" xfId="5783" xr:uid="{00000000-0005-0000-0000-0000C5160000}"/>
    <cellStyle name="Percent 13 8 4" xfId="5784" xr:uid="{00000000-0005-0000-0000-0000C6160000}"/>
    <cellStyle name="Percent 13 8 5" xfId="5785" xr:uid="{00000000-0005-0000-0000-0000C7160000}"/>
    <cellStyle name="Percent 13 9" xfId="5786" xr:uid="{00000000-0005-0000-0000-0000C8160000}"/>
    <cellStyle name="Percent 13 9 2" xfId="5787" xr:uid="{00000000-0005-0000-0000-0000C9160000}"/>
    <cellStyle name="Percent 14" xfId="5788" xr:uid="{00000000-0005-0000-0000-0000CA160000}"/>
    <cellStyle name="Percent 14 10" xfId="5789" xr:uid="{00000000-0005-0000-0000-0000CB160000}"/>
    <cellStyle name="Percent 14 10 2" xfId="5790" xr:uid="{00000000-0005-0000-0000-0000CC160000}"/>
    <cellStyle name="Percent 14 11" xfId="5791" xr:uid="{00000000-0005-0000-0000-0000CD160000}"/>
    <cellStyle name="Percent 14 12" xfId="5792" xr:uid="{00000000-0005-0000-0000-0000CE160000}"/>
    <cellStyle name="Percent 14 2" xfId="5793" xr:uid="{00000000-0005-0000-0000-0000CF160000}"/>
    <cellStyle name="Percent 14 2 2" xfId="5794" xr:uid="{00000000-0005-0000-0000-0000D0160000}"/>
    <cellStyle name="Percent 14 2 2 2" xfId="5795" xr:uid="{00000000-0005-0000-0000-0000D1160000}"/>
    <cellStyle name="Percent 14 2 3" xfId="5796" xr:uid="{00000000-0005-0000-0000-0000D2160000}"/>
    <cellStyle name="Percent 14 2 3 2" xfId="5797" xr:uid="{00000000-0005-0000-0000-0000D3160000}"/>
    <cellStyle name="Percent 14 2 4" xfId="5798" xr:uid="{00000000-0005-0000-0000-0000D4160000}"/>
    <cellStyle name="Percent 14 2 5" xfId="5799" xr:uid="{00000000-0005-0000-0000-0000D5160000}"/>
    <cellStyle name="Percent 14 3" xfId="5800" xr:uid="{00000000-0005-0000-0000-0000D6160000}"/>
    <cellStyle name="Percent 14 3 2" xfId="5801" xr:uid="{00000000-0005-0000-0000-0000D7160000}"/>
    <cellStyle name="Percent 14 3 2 2" xfId="5802" xr:uid="{00000000-0005-0000-0000-0000D8160000}"/>
    <cellStyle name="Percent 14 3 3" xfId="5803" xr:uid="{00000000-0005-0000-0000-0000D9160000}"/>
    <cellStyle name="Percent 14 3 3 2" xfId="5804" xr:uid="{00000000-0005-0000-0000-0000DA160000}"/>
    <cellStyle name="Percent 14 3 4" xfId="5805" xr:uid="{00000000-0005-0000-0000-0000DB160000}"/>
    <cellStyle name="Percent 14 3 5" xfId="5806" xr:uid="{00000000-0005-0000-0000-0000DC160000}"/>
    <cellStyle name="Percent 14 4" xfId="5807" xr:uid="{00000000-0005-0000-0000-0000DD160000}"/>
    <cellStyle name="Percent 14 4 2" xfId="5808" xr:uid="{00000000-0005-0000-0000-0000DE160000}"/>
    <cellStyle name="Percent 14 4 2 2" xfId="5809" xr:uid="{00000000-0005-0000-0000-0000DF160000}"/>
    <cellStyle name="Percent 14 4 3" xfId="5810" xr:uid="{00000000-0005-0000-0000-0000E0160000}"/>
    <cellStyle name="Percent 14 4 3 2" xfId="5811" xr:uid="{00000000-0005-0000-0000-0000E1160000}"/>
    <cellStyle name="Percent 14 4 4" xfId="5812" xr:uid="{00000000-0005-0000-0000-0000E2160000}"/>
    <cellStyle name="Percent 14 4 5" xfId="5813" xr:uid="{00000000-0005-0000-0000-0000E3160000}"/>
    <cellStyle name="Percent 14 5" xfId="5814" xr:uid="{00000000-0005-0000-0000-0000E4160000}"/>
    <cellStyle name="Percent 14 5 2" xfId="5815" xr:uid="{00000000-0005-0000-0000-0000E5160000}"/>
    <cellStyle name="Percent 14 5 2 2" xfId="5816" xr:uid="{00000000-0005-0000-0000-0000E6160000}"/>
    <cellStyle name="Percent 14 5 3" xfId="5817" xr:uid="{00000000-0005-0000-0000-0000E7160000}"/>
    <cellStyle name="Percent 14 5 3 2" xfId="5818" xr:uid="{00000000-0005-0000-0000-0000E8160000}"/>
    <cellStyle name="Percent 14 5 4" xfId="5819" xr:uid="{00000000-0005-0000-0000-0000E9160000}"/>
    <cellStyle name="Percent 14 5 5" xfId="5820" xr:uid="{00000000-0005-0000-0000-0000EA160000}"/>
    <cellStyle name="Percent 14 6" xfId="5821" xr:uid="{00000000-0005-0000-0000-0000EB160000}"/>
    <cellStyle name="Percent 14 6 2" xfId="5822" xr:uid="{00000000-0005-0000-0000-0000EC160000}"/>
    <cellStyle name="Percent 14 6 2 2" xfId="5823" xr:uid="{00000000-0005-0000-0000-0000ED160000}"/>
    <cellStyle name="Percent 14 6 3" xfId="5824" xr:uid="{00000000-0005-0000-0000-0000EE160000}"/>
    <cellStyle name="Percent 14 6 3 2" xfId="5825" xr:uid="{00000000-0005-0000-0000-0000EF160000}"/>
    <cellStyle name="Percent 14 6 4" xfId="5826" xr:uid="{00000000-0005-0000-0000-0000F0160000}"/>
    <cellStyle name="Percent 14 6 5" xfId="5827" xr:uid="{00000000-0005-0000-0000-0000F1160000}"/>
    <cellStyle name="Percent 14 7" xfId="5828" xr:uid="{00000000-0005-0000-0000-0000F2160000}"/>
    <cellStyle name="Percent 14 7 2" xfId="5829" xr:uid="{00000000-0005-0000-0000-0000F3160000}"/>
    <cellStyle name="Percent 14 7 2 2" xfId="5830" xr:uid="{00000000-0005-0000-0000-0000F4160000}"/>
    <cellStyle name="Percent 14 7 3" xfId="5831" xr:uid="{00000000-0005-0000-0000-0000F5160000}"/>
    <cellStyle name="Percent 14 7 3 2" xfId="5832" xr:uid="{00000000-0005-0000-0000-0000F6160000}"/>
    <cellStyle name="Percent 14 7 4" xfId="5833" xr:uid="{00000000-0005-0000-0000-0000F7160000}"/>
    <cellStyle name="Percent 14 7 4 2" xfId="5834" xr:uid="{00000000-0005-0000-0000-0000F8160000}"/>
    <cellStyle name="Percent 14 7 5" xfId="5835" xr:uid="{00000000-0005-0000-0000-0000F9160000}"/>
    <cellStyle name="Percent 14 7 5 2" xfId="5836" xr:uid="{00000000-0005-0000-0000-0000FA160000}"/>
    <cellStyle name="Percent 14 7 6" xfId="5837" xr:uid="{00000000-0005-0000-0000-0000FB160000}"/>
    <cellStyle name="Percent 14 7 7" xfId="5838" xr:uid="{00000000-0005-0000-0000-0000FC160000}"/>
    <cellStyle name="Percent 14 8" xfId="5839" xr:uid="{00000000-0005-0000-0000-0000FD160000}"/>
    <cellStyle name="Percent 14 8 2" xfId="5840" xr:uid="{00000000-0005-0000-0000-0000FE160000}"/>
    <cellStyle name="Percent 14 8 2 2" xfId="5841" xr:uid="{00000000-0005-0000-0000-0000FF160000}"/>
    <cellStyle name="Percent 14 8 3" xfId="5842" xr:uid="{00000000-0005-0000-0000-000000170000}"/>
    <cellStyle name="Percent 14 8 3 2" xfId="5843" xr:uid="{00000000-0005-0000-0000-000001170000}"/>
    <cellStyle name="Percent 14 8 4" xfId="5844" xr:uid="{00000000-0005-0000-0000-000002170000}"/>
    <cellStyle name="Percent 14 8 5" xfId="5845" xr:uid="{00000000-0005-0000-0000-000003170000}"/>
    <cellStyle name="Percent 14 9" xfId="5846" xr:uid="{00000000-0005-0000-0000-000004170000}"/>
    <cellStyle name="Percent 14 9 2" xfId="5847" xr:uid="{00000000-0005-0000-0000-000005170000}"/>
    <cellStyle name="Percent 15" xfId="5848" xr:uid="{00000000-0005-0000-0000-000006170000}"/>
    <cellStyle name="Percent 15 10" xfId="5849" xr:uid="{00000000-0005-0000-0000-000007170000}"/>
    <cellStyle name="Percent 15 10 2" xfId="5850" xr:uid="{00000000-0005-0000-0000-000008170000}"/>
    <cellStyle name="Percent 15 10 3" xfId="5851" xr:uid="{00000000-0005-0000-0000-000009170000}"/>
    <cellStyle name="Percent 15 11" xfId="5852" xr:uid="{00000000-0005-0000-0000-00000A170000}"/>
    <cellStyle name="Percent 15 11 2" xfId="5853" xr:uid="{00000000-0005-0000-0000-00000B170000}"/>
    <cellStyle name="Percent 15 11 3" xfId="5854" xr:uid="{00000000-0005-0000-0000-00000C170000}"/>
    <cellStyle name="Percent 15 12" xfId="5855" xr:uid="{00000000-0005-0000-0000-00000D170000}"/>
    <cellStyle name="Percent 15 12 2" xfId="5856" xr:uid="{00000000-0005-0000-0000-00000E170000}"/>
    <cellStyle name="Percent 15 12 3" xfId="5857" xr:uid="{00000000-0005-0000-0000-00000F170000}"/>
    <cellStyle name="Percent 15 13" xfId="5858" xr:uid="{00000000-0005-0000-0000-000010170000}"/>
    <cellStyle name="Percent 15 13 2" xfId="5859" xr:uid="{00000000-0005-0000-0000-000011170000}"/>
    <cellStyle name="Percent 15 13 3" xfId="5860" xr:uid="{00000000-0005-0000-0000-000012170000}"/>
    <cellStyle name="Percent 15 14" xfId="5861" xr:uid="{00000000-0005-0000-0000-000013170000}"/>
    <cellStyle name="Percent 15 14 2" xfId="5862" xr:uid="{00000000-0005-0000-0000-000014170000}"/>
    <cellStyle name="Percent 15 14 3" xfId="5863" xr:uid="{00000000-0005-0000-0000-000015170000}"/>
    <cellStyle name="Percent 15 15" xfId="5864" xr:uid="{00000000-0005-0000-0000-000016170000}"/>
    <cellStyle name="Percent 15 15 2" xfId="5865" xr:uid="{00000000-0005-0000-0000-000017170000}"/>
    <cellStyle name="Percent 15 16" xfId="5866" xr:uid="{00000000-0005-0000-0000-000018170000}"/>
    <cellStyle name="Percent 15 17" xfId="5867" xr:uid="{00000000-0005-0000-0000-000019170000}"/>
    <cellStyle name="Percent 15 2" xfId="5868" xr:uid="{00000000-0005-0000-0000-00001A170000}"/>
    <cellStyle name="Percent 15 2 10" xfId="5869" xr:uid="{00000000-0005-0000-0000-00001B170000}"/>
    <cellStyle name="Percent 15 2 2" xfId="5870" xr:uid="{00000000-0005-0000-0000-00001C170000}"/>
    <cellStyle name="Percent 15 2 2 2" xfId="5871" xr:uid="{00000000-0005-0000-0000-00001D170000}"/>
    <cellStyle name="Percent 15 2 2 3" xfId="5872" xr:uid="{00000000-0005-0000-0000-00001E170000}"/>
    <cellStyle name="Percent 15 2 2 4" xfId="5873" xr:uid="{00000000-0005-0000-0000-00001F170000}"/>
    <cellStyle name="Percent 15 2 3" xfId="5874" xr:uid="{00000000-0005-0000-0000-000020170000}"/>
    <cellStyle name="Percent 15 2 3 2" xfId="5875" xr:uid="{00000000-0005-0000-0000-000021170000}"/>
    <cellStyle name="Percent 15 2 3 3" xfId="5876" xr:uid="{00000000-0005-0000-0000-000022170000}"/>
    <cellStyle name="Percent 15 2 3 4" xfId="5877" xr:uid="{00000000-0005-0000-0000-000023170000}"/>
    <cellStyle name="Percent 15 2 4" xfId="5878" xr:uid="{00000000-0005-0000-0000-000024170000}"/>
    <cellStyle name="Percent 15 2 4 2" xfId="5879" xr:uid="{00000000-0005-0000-0000-000025170000}"/>
    <cellStyle name="Percent 15 2 4 3" xfId="5880" xr:uid="{00000000-0005-0000-0000-000026170000}"/>
    <cellStyle name="Percent 15 2 4 4" xfId="5881" xr:uid="{00000000-0005-0000-0000-000027170000}"/>
    <cellStyle name="Percent 15 2 5" xfId="5882" xr:uid="{00000000-0005-0000-0000-000028170000}"/>
    <cellStyle name="Percent 15 2 5 2" xfId="5883" xr:uid="{00000000-0005-0000-0000-000029170000}"/>
    <cellStyle name="Percent 15 2 5 3" xfId="5884" xr:uid="{00000000-0005-0000-0000-00002A170000}"/>
    <cellStyle name="Percent 15 2 5 4" xfId="5885" xr:uid="{00000000-0005-0000-0000-00002B170000}"/>
    <cellStyle name="Percent 15 2 6" xfId="5886" xr:uid="{00000000-0005-0000-0000-00002C170000}"/>
    <cellStyle name="Percent 15 2 6 2" xfId="5887" xr:uid="{00000000-0005-0000-0000-00002D170000}"/>
    <cellStyle name="Percent 15 2 6 3" xfId="5888" xr:uid="{00000000-0005-0000-0000-00002E170000}"/>
    <cellStyle name="Percent 15 2 6 4" xfId="5889" xr:uid="{00000000-0005-0000-0000-00002F170000}"/>
    <cellStyle name="Percent 15 2 7" xfId="5890" xr:uid="{00000000-0005-0000-0000-000030170000}"/>
    <cellStyle name="Percent 15 2 7 2" xfId="5891" xr:uid="{00000000-0005-0000-0000-000031170000}"/>
    <cellStyle name="Percent 15 2 7 3" xfId="5892" xr:uid="{00000000-0005-0000-0000-000032170000}"/>
    <cellStyle name="Percent 15 2 7 4" xfId="5893" xr:uid="{00000000-0005-0000-0000-000033170000}"/>
    <cellStyle name="Percent 15 2 8" xfId="5894" xr:uid="{00000000-0005-0000-0000-000034170000}"/>
    <cellStyle name="Percent 15 2 8 2" xfId="5895" xr:uid="{00000000-0005-0000-0000-000035170000}"/>
    <cellStyle name="Percent 15 2 9" xfId="5896" xr:uid="{00000000-0005-0000-0000-000036170000}"/>
    <cellStyle name="Percent 15 3" xfId="5897" xr:uid="{00000000-0005-0000-0000-000037170000}"/>
    <cellStyle name="Percent 15 3 2" xfId="5898" xr:uid="{00000000-0005-0000-0000-000038170000}"/>
    <cellStyle name="Percent 15 3 3" xfId="5899" xr:uid="{00000000-0005-0000-0000-000039170000}"/>
    <cellStyle name="Percent 15 3 4" xfId="5900" xr:uid="{00000000-0005-0000-0000-00003A170000}"/>
    <cellStyle name="Percent 15 4" xfId="5901" xr:uid="{00000000-0005-0000-0000-00003B170000}"/>
    <cellStyle name="Percent 15 4 2" xfId="5902" xr:uid="{00000000-0005-0000-0000-00003C170000}"/>
    <cellStyle name="Percent 15 4 2 2" xfId="5903" xr:uid="{00000000-0005-0000-0000-00003D170000}"/>
    <cellStyle name="Percent 15 4 3" xfId="5904" xr:uid="{00000000-0005-0000-0000-00003E170000}"/>
    <cellStyle name="Percent 15 4 3 2" xfId="5905" xr:uid="{00000000-0005-0000-0000-00003F170000}"/>
    <cellStyle name="Percent 15 4 4" xfId="5906" xr:uid="{00000000-0005-0000-0000-000040170000}"/>
    <cellStyle name="Percent 15 4 5" xfId="5907" xr:uid="{00000000-0005-0000-0000-000041170000}"/>
    <cellStyle name="Percent 15 5" xfId="5908" xr:uid="{00000000-0005-0000-0000-000042170000}"/>
    <cellStyle name="Percent 15 5 2" xfId="5909" xr:uid="{00000000-0005-0000-0000-000043170000}"/>
    <cellStyle name="Percent 15 5 3" xfId="5910" xr:uid="{00000000-0005-0000-0000-000044170000}"/>
    <cellStyle name="Percent 15 5 4" xfId="5911" xr:uid="{00000000-0005-0000-0000-000045170000}"/>
    <cellStyle name="Percent 15 6" xfId="5912" xr:uid="{00000000-0005-0000-0000-000046170000}"/>
    <cellStyle name="Percent 15 6 2" xfId="5913" xr:uid="{00000000-0005-0000-0000-000047170000}"/>
    <cellStyle name="Percent 15 6 3" xfId="5914" xr:uid="{00000000-0005-0000-0000-000048170000}"/>
    <cellStyle name="Percent 15 6 4" xfId="5915" xr:uid="{00000000-0005-0000-0000-000049170000}"/>
    <cellStyle name="Percent 15 7" xfId="5916" xr:uid="{00000000-0005-0000-0000-00004A170000}"/>
    <cellStyle name="Percent 15 7 2" xfId="5917" xr:uid="{00000000-0005-0000-0000-00004B170000}"/>
    <cellStyle name="Percent 15 7 2 2" xfId="5918" xr:uid="{00000000-0005-0000-0000-00004C170000}"/>
    <cellStyle name="Percent 15 7 2 3" xfId="5919" xr:uid="{00000000-0005-0000-0000-00004D170000}"/>
    <cellStyle name="Percent 15 7 3" xfId="5920" xr:uid="{00000000-0005-0000-0000-00004E170000}"/>
    <cellStyle name="Percent 15 7 3 2" xfId="5921" xr:uid="{00000000-0005-0000-0000-00004F170000}"/>
    <cellStyle name="Percent 15 7 4" xfId="5922" xr:uid="{00000000-0005-0000-0000-000050170000}"/>
    <cellStyle name="Percent 15 7 5" xfId="5923" xr:uid="{00000000-0005-0000-0000-000051170000}"/>
    <cellStyle name="Percent 15 8" xfId="5924" xr:uid="{00000000-0005-0000-0000-000052170000}"/>
    <cellStyle name="Percent 15 8 2" xfId="5925" xr:uid="{00000000-0005-0000-0000-000053170000}"/>
    <cellStyle name="Percent 15 8 3" xfId="5926" xr:uid="{00000000-0005-0000-0000-000054170000}"/>
    <cellStyle name="Percent 15 8 4" xfId="5927" xr:uid="{00000000-0005-0000-0000-000055170000}"/>
    <cellStyle name="Percent 15 9" xfId="5928" xr:uid="{00000000-0005-0000-0000-000056170000}"/>
    <cellStyle name="Percent 15 9 2" xfId="5929" xr:uid="{00000000-0005-0000-0000-000057170000}"/>
    <cellStyle name="Percent 15 9 3" xfId="5930" xr:uid="{00000000-0005-0000-0000-000058170000}"/>
    <cellStyle name="Percent 16" xfId="5931" xr:uid="{00000000-0005-0000-0000-000059170000}"/>
    <cellStyle name="Percent 16 10" xfId="5932" xr:uid="{00000000-0005-0000-0000-00005A170000}"/>
    <cellStyle name="Percent 16 11" xfId="5933" xr:uid="{00000000-0005-0000-0000-00005B170000}"/>
    <cellStyle name="Percent 16 2" xfId="5934" xr:uid="{00000000-0005-0000-0000-00005C170000}"/>
    <cellStyle name="Percent 16 2 2" xfId="5935" xr:uid="{00000000-0005-0000-0000-00005D170000}"/>
    <cellStyle name="Percent 16 2 2 2" xfId="5936" xr:uid="{00000000-0005-0000-0000-00005E170000}"/>
    <cellStyle name="Percent 16 2 3" xfId="5937" xr:uid="{00000000-0005-0000-0000-00005F170000}"/>
    <cellStyle name="Percent 16 2 3 2" xfId="5938" xr:uid="{00000000-0005-0000-0000-000060170000}"/>
    <cellStyle name="Percent 16 2 4" xfId="5939" xr:uid="{00000000-0005-0000-0000-000061170000}"/>
    <cellStyle name="Percent 16 2 5" xfId="5940" xr:uid="{00000000-0005-0000-0000-000062170000}"/>
    <cellStyle name="Percent 16 3" xfId="5941" xr:uid="{00000000-0005-0000-0000-000063170000}"/>
    <cellStyle name="Percent 16 3 10" xfId="5942" xr:uid="{00000000-0005-0000-0000-000064170000}"/>
    <cellStyle name="Percent 16 3 10 2" xfId="5943" xr:uid="{00000000-0005-0000-0000-000065170000}"/>
    <cellStyle name="Percent 16 3 10 3" xfId="5944" xr:uid="{00000000-0005-0000-0000-000066170000}"/>
    <cellStyle name="Percent 16 3 11" xfId="5945" xr:uid="{00000000-0005-0000-0000-000067170000}"/>
    <cellStyle name="Percent 16 3 11 2" xfId="5946" xr:uid="{00000000-0005-0000-0000-000068170000}"/>
    <cellStyle name="Percent 16 3 11 3" xfId="5947" xr:uid="{00000000-0005-0000-0000-000069170000}"/>
    <cellStyle name="Percent 16 3 12" xfId="5948" xr:uid="{00000000-0005-0000-0000-00006A170000}"/>
    <cellStyle name="Percent 16 3 12 2" xfId="5949" xr:uid="{00000000-0005-0000-0000-00006B170000}"/>
    <cellStyle name="Percent 16 3 12 3" xfId="5950" xr:uid="{00000000-0005-0000-0000-00006C170000}"/>
    <cellStyle name="Percent 16 3 13" xfId="5951" xr:uid="{00000000-0005-0000-0000-00006D170000}"/>
    <cellStyle name="Percent 16 3 13 2" xfId="5952" xr:uid="{00000000-0005-0000-0000-00006E170000}"/>
    <cellStyle name="Percent 16 3 13 3" xfId="5953" xr:uid="{00000000-0005-0000-0000-00006F170000}"/>
    <cellStyle name="Percent 16 3 14" xfId="5954" xr:uid="{00000000-0005-0000-0000-000070170000}"/>
    <cellStyle name="Percent 16 3 14 2" xfId="5955" xr:uid="{00000000-0005-0000-0000-000071170000}"/>
    <cellStyle name="Percent 16 3 14 3" xfId="5956" xr:uid="{00000000-0005-0000-0000-000072170000}"/>
    <cellStyle name="Percent 16 3 15" xfId="5957" xr:uid="{00000000-0005-0000-0000-000073170000}"/>
    <cellStyle name="Percent 16 3 15 2" xfId="5958" xr:uid="{00000000-0005-0000-0000-000074170000}"/>
    <cellStyle name="Percent 16 3 15 3" xfId="5959" xr:uid="{00000000-0005-0000-0000-000075170000}"/>
    <cellStyle name="Percent 16 3 16" xfId="5960" xr:uid="{00000000-0005-0000-0000-000076170000}"/>
    <cellStyle name="Percent 16 3 16 2" xfId="5961" xr:uid="{00000000-0005-0000-0000-000077170000}"/>
    <cellStyle name="Percent 16 3 16 3" xfId="5962" xr:uid="{00000000-0005-0000-0000-000078170000}"/>
    <cellStyle name="Percent 16 3 17" xfId="5963" xr:uid="{00000000-0005-0000-0000-000079170000}"/>
    <cellStyle name="Percent 16 3 17 2" xfId="5964" xr:uid="{00000000-0005-0000-0000-00007A170000}"/>
    <cellStyle name="Percent 16 3 17 3" xfId="5965" xr:uid="{00000000-0005-0000-0000-00007B170000}"/>
    <cellStyle name="Percent 16 3 18" xfId="5966" xr:uid="{00000000-0005-0000-0000-00007C170000}"/>
    <cellStyle name="Percent 16 3 18 2" xfId="5967" xr:uid="{00000000-0005-0000-0000-00007D170000}"/>
    <cellStyle name="Percent 16 3 19" xfId="5968" xr:uid="{00000000-0005-0000-0000-00007E170000}"/>
    <cellStyle name="Percent 16 3 19 2" xfId="5969" xr:uid="{00000000-0005-0000-0000-00007F170000}"/>
    <cellStyle name="Percent 16 3 2" xfId="5970" xr:uid="{00000000-0005-0000-0000-000080170000}"/>
    <cellStyle name="Percent 16 3 2 2" xfId="5971" xr:uid="{00000000-0005-0000-0000-000081170000}"/>
    <cellStyle name="Percent 16 3 2 3" xfId="5972" xr:uid="{00000000-0005-0000-0000-000082170000}"/>
    <cellStyle name="Percent 16 3 20" xfId="5973" xr:uid="{00000000-0005-0000-0000-000083170000}"/>
    <cellStyle name="Percent 16 3 21" xfId="5974" xr:uid="{00000000-0005-0000-0000-000084170000}"/>
    <cellStyle name="Percent 16 3 3" xfId="5975" xr:uid="{00000000-0005-0000-0000-000085170000}"/>
    <cellStyle name="Percent 16 3 3 2" xfId="5976" xr:uid="{00000000-0005-0000-0000-000086170000}"/>
    <cellStyle name="Percent 16 3 3 3" xfId="5977" xr:uid="{00000000-0005-0000-0000-000087170000}"/>
    <cellStyle name="Percent 16 3 4" xfId="5978" xr:uid="{00000000-0005-0000-0000-000088170000}"/>
    <cellStyle name="Percent 16 3 4 2" xfId="5979" xr:uid="{00000000-0005-0000-0000-000089170000}"/>
    <cellStyle name="Percent 16 3 4 3" xfId="5980" xr:uid="{00000000-0005-0000-0000-00008A170000}"/>
    <cellStyle name="Percent 16 3 5" xfId="5981" xr:uid="{00000000-0005-0000-0000-00008B170000}"/>
    <cellStyle name="Percent 16 3 5 2" xfId="5982" xr:uid="{00000000-0005-0000-0000-00008C170000}"/>
    <cellStyle name="Percent 16 3 5 3" xfId="5983" xr:uid="{00000000-0005-0000-0000-00008D170000}"/>
    <cellStyle name="Percent 16 3 6" xfId="5984" xr:uid="{00000000-0005-0000-0000-00008E170000}"/>
    <cellStyle name="Percent 16 3 6 2" xfId="5985" xr:uid="{00000000-0005-0000-0000-00008F170000}"/>
    <cellStyle name="Percent 16 3 6 3" xfId="5986" xr:uid="{00000000-0005-0000-0000-000090170000}"/>
    <cellStyle name="Percent 16 3 7" xfId="5987" xr:uid="{00000000-0005-0000-0000-000091170000}"/>
    <cellStyle name="Percent 16 3 7 2" xfId="5988" xr:uid="{00000000-0005-0000-0000-000092170000}"/>
    <cellStyle name="Percent 16 3 7 3" xfId="5989" xr:uid="{00000000-0005-0000-0000-000093170000}"/>
    <cellStyle name="Percent 16 3 8" xfId="5990" xr:uid="{00000000-0005-0000-0000-000094170000}"/>
    <cellStyle name="Percent 16 3 8 2" xfId="5991" xr:uid="{00000000-0005-0000-0000-000095170000}"/>
    <cellStyle name="Percent 16 3 8 3" xfId="5992" xr:uid="{00000000-0005-0000-0000-000096170000}"/>
    <cellStyle name="Percent 16 3 9" xfId="5993" xr:uid="{00000000-0005-0000-0000-000097170000}"/>
    <cellStyle name="Percent 16 3 9 2" xfId="5994" xr:uid="{00000000-0005-0000-0000-000098170000}"/>
    <cellStyle name="Percent 16 3 9 3" xfId="5995" xr:uid="{00000000-0005-0000-0000-000099170000}"/>
    <cellStyle name="Percent 16 4" xfId="5996" xr:uid="{00000000-0005-0000-0000-00009A170000}"/>
    <cellStyle name="Percent 16 4 10" xfId="5997" xr:uid="{00000000-0005-0000-0000-00009B170000}"/>
    <cellStyle name="Percent 16 4 10 2" xfId="5998" xr:uid="{00000000-0005-0000-0000-00009C170000}"/>
    <cellStyle name="Percent 16 4 10 3" xfId="5999" xr:uid="{00000000-0005-0000-0000-00009D170000}"/>
    <cellStyle name="Percent 16 4 11" xfId="6000" xr:uid="{00000000-0005-0000-0000-00009E170000}"/>
    <cellStyle name="Percent 16 4 11 2" xfId="6001" xr:uid="{00000000-0005-0000-0000-00009F170000}"/>
    <cellStyle name="Percent 16 4 11 3" xfId="6002" xr:uid="{00000000-0005-0000-0000-0000A0170000}"/>
    <cellStyle name="Percent 16 4 12" xfId="6003" xr:uid="{00000000-0005-0000-0000-0000A1170000}"/>
    <cellStyle name="Percent 16 4 12 2" xfId="6004" xr:uid="{00000000-0005-0000-0000-0000A2170000}"/>
    <cellStyle name="Percent 16 4 12 3" xfId="6005" xr:uid="{00000000-0005-0000-0000-0000A3170000}"/>
    <cellStyle name="Percent 16 4 13" xfId="6006" xr:uid="{00000000-0005-0000-0000-0000A4170000}"/>
    <cellStyle name="Percent 16 4 13 2" xfId="6007" xr:uid="{00000000-0005-0000-0000-0000A5170000}"/>
    <cellStyle name="Percent 16 4 13 3" xfId="6008" xr:uid="{00000000-0005-0000-0000-0000A6170000}"/>
    <cellStyle name="Percent 16 4 14" xfId="6009" xr:uid="{00000000-0005-0000-0000-0000A7170000}"/>
    <cellStyle name="Percent 16 4 14 2" xfId="6010" xr:uid="{00000000-0005-0000-0000-0000A8170000}"/>
    <cellStyle name="Percent 16 4 14 3" xfId="6011" xr:uid="{00000000-0005-0000-0000-0000A9170000}"/>
    <cellStyle name="Percent 16 4 15" xfId="6012" xr:uid="{00000000-0005-0000-0000-0000AA170000}"/>
    <cellStyle name="Percent 16 4 15 2" xfId="6013" xr:uid="{00000000-0005-0000-0000-0000AB170000}"/>
    <cellStyle name="Percent 16 4 15 3" xfId="6014" xr:uid="{00000000-0005-0000-0000-0000AC170000}"/>
    <cellStyle name="Percent 16 4 16" xfId="6015" xr:uid="{00000000-0005-0000-0000-0000AD170000}"/>
    <cellStyle name="Percent 16 4 16 2" xfId="6016" xr:uid="{00000000-0005-0000-0000-0000AE170000}"/>
    <cellStyle name="Percent 16 4 16 3" xfId="6017" xr:uid="{00000000-0005-0000-0000-0000AF170000}"/>
    <cellStyle name="Percent 16 4 17" xfId="6018" xr:uid="{00000000-0005-0000-0000-0000B0170000}"/>
    <cellStyle name="Percent 16 4 17 2" xfId="6019" xr:uid="{00000000-0005-0000-0000-0000B1170000}"/>
    <cellStyle name="Percent 16 4 17 3" xfId="6020" xr:uid="{00000000-0005-0000-0000-0000B2170000}"/>
    <cellStyle name="Percent 16 4 18" xfId="6021" xr:uid="{00000000-0005-0000-0000-0000B3170000}"/>
    <cellStyle name="Percent 16 4 18 2" xfId="6022" xr:uid="{00000000-0005-0000-0000-0000B4170000}"/>
    <cellStyle name="Percent 16 4 19" xfId="6023" xr:uid="{00000000-0005-0000-0000-0000B5170000}"/>
    <cellStyle name="Percent 16 4 19 2" xfId="6024" xr:uid="{00000000-0005-0000-0000-0000B6170000}"/>
    <cellStyle name="Percent 16 4 2" xfId="6025" xr:uid="{00000000-0005-0000-0000-0000B7170000}"/>
    <cellStyle name="Percent 16 4 2 2" xfId="6026" xr:uid="{00000000-0005-0000-0000-0000B8170000}"/>
    <cellStyle name="Percent 16 4 2 3" xfId="6027" xr:uid="{00000000-0005-0000-0000-0000B9170000}"/>
    <cellStyle name="Percent 16 4 20" xfId="6028" xr:uid="{00000000-0005-0000-0000-0000BA170000}"/>
    <cellStyle name="Percent 16 4 21" xfId="6029" xr:uid="{00000000-0005-0000-0000-0000BB170000}"/>
    <cellStyle name="Percent 16 4 3" xfId="6030" xr:uid="{00000000-0005-0000-0000-0000BC170000}"/>
    <cellStyle name="Percent 16 4 3 2" xfId="6031" xr:uid="{00000000-0005-0000-0000-0000BD170000}"/>
    <cellStyle name="Percent 16 4 3 3" xfId="6032" xr:uid="{00000000-0005-0000-0000-0000BE170000}"/>
    <cellStyle name="Percent 16 4 4" xfId="6033" xr:uid="{00000000-0005-0000-0000-0000BF170000}"/>
    <cellStyle name="Percent 16 4 4 2" xfId="6034" xr:uid="{00000000-0005-0000-0000-0000C0170000}"/>
    <cellStyle name="Percent 16 4 4 3" xfId="6035" xr:uid="{00000000-0005-0000-0000-0000C1170000}"/>
    <cellStyle name="Percent 16 4 5" xfId="6036" xr:uid="{00000000-0005-0000-0000-0000C2170000}"/>
    <cellStyle name="Percent 16 4 5 2" xfId="6037" xr:uid="{00000000-0005-0000-0000-0000C3170000}"/>
    <cellStyle name="Percent 16 4 5 3" xfId="6038" xr:uid="{00000000-0005-0000-0000-0000C4170000}"/>
    <cellStyle name="Percent 16 4 6" xfId="6039" xr:uid="{00000000-0005-0000-0000-0000C5170000}"/>
    <cellStyle name="Percent 16 4 6 2" xfId="6040" xr:uid="{00000000-0005-0000-0000-0000C6170000}"/>
    <cellStyle name="Percent 16 4 6 3" xfId="6041" xr:uid="{00000000-0005-0000-0000-0000C7170000}"/>
    <cellStyle name="Percent 16 4 7" xfId="6042" xr:uid="{00000000-0005-0000-0000-0000C8170000}"/>
    <cellStyle name="Percent 16 4 7 2" xfId="6043" xr:uid="{00000000-0005-0000-0000-0000C9170000}"/>
    <cellStyle name="Percent 16 4 7 3" xfId="6044" xr:uid="{00000000-0005-0000-0000-0000CA170000}"/>
    <cellStyle name="Percent 16 4 8" xfId="6045" xr:uid="{00000000-0005-0000-0000-0000CB170000}"/>
    <cellStyle name="Percent 16 4 8 2" xfId="6046" xr:uid="{00000000-0005-0000-0000-0000CC170000}"/>
    <cellStyle name="Percent 16 4 8 3" xfId="6047" xr:uid="{00000000-0005-0000-0000-0000CD170000}"/>
    <cellStyle name="Percent 16 4 9" xfId="6048" xr:uid="{00000000-0005-0000-0000-0000CE170000}"/>
    <cellStyle name="Percent 16 4 9 2" xfId="6049" xr:uid="{00000000-0005-0000-0000-0000CF170000}"/>
    <cellStyle name="Percent 16 4 9 3" xfId="6050" xr:uid="{00000000-0005-0000-0000-0000D0170000}"/>
    <cellStyle name="Percent 16 5" xfId="6051" xr:uid="{00000000-0005-0000-0000-0000D1170000}"/>
    <cellStyle name="Percent 16 5 10" xfId="6052" xr:uid="{00000000-0005-0000-0000-0000D2170000}"/>
    <cellStyle name="Percent 16 5 10 2" xfId="6053" xr:uid="{00000000-0005-0000-0000-0000D3170000}"/>
    <cellStyle name="Percent 16 5 10 3" xfId="6054" xr:uid="{00000000-0005-0000-0000-0000D4170000}"/>
    <cellStyle name="Percent 16 5 11" xfId="6055" xr:uid="{00000000-0005-0000-0000-0000D5170000}"/>
    <cellStyle name="Percent 16 5 11 2" xfId="6056" xr:uid="{00000000-0005-0000-0000-0000D6170000}"/>
    <cellStyle name="Percent 16 5 11 3" xfId="6057" xr:uid="{00000000-0005-0000-0000-0000D7170000}"/>
    <cellStyle name="Percent 16 5 12" xfId="6058" xr:uid="{00000000-0005-0000-0000-0000D8170000}"/>
    <cellStyle name="Percent 16 5 12 2" xfId="6059" xr:uid="{00000000-0005-0000-0000-0000D9170000}"/>
    <cellStyle name="Percent 16 5 12 3" xfId="6060" xr:uid="{00000000-0005-0000-0000-0000DA170000}"/>
    <cellStyle name="Percent 16 5 13" xfId="6061" xr:uid="{00000000-0005-0000-0000-0000DB170000}"/>
    <cellStyle name="Percent 16 5 13 2" xfId="6062" xr:uid="{00000000-0005-0000-0000-0000DC170000}"/>
    <cellStyle name="Percent 16 5 13 3" xfId="6063" xr:uid="{00000000-0005-0000-0000-0000DD170000}"/>
    <cellStyle name="Percent 16 5 14" xfId="6064" xr:uid="{00000000-0005-0000-0000-0000DE170000}"/>
    <cellStyle name="Percent 16 5 14 2" xfId="6065" xr:uid="{00000000-0005-0000-0000-0000DF170000}"/>
    <cellStyle name="Percent 16 5 14 3" xfId="6066" xr:uid="{00000000-0005-0000-0000-0000E0170000}"/>
    <cellStyle name="Percent 16 5 15" xfId="6067" xr:uid="{00000000-0005-0000-0000-0000E1170000}"/>
    <cellStyle name="Percent 16 5 15 2" xfId="6068" xr:uid="{00000000-0005-0000-0000-0000E2170000}"/>
    <cellStyle name="Percent 16 5 15 3" xfId="6069" xr:uid="{00000000-0005-0000-0000-0000E3170000}"/>
    <cellStyle name="Percent 16 5 16" xfId="6070" xr:uid="{00000000-0005-0000-0000-0000E4170000}"/>
    <cellStyle name="Percent 16 5 16 2" xfId="6071" xr:uid="{00000000-0005-0000-0000-0000E5170000}"/>
    <cellStyle name="Percent 16 5 16 3" xfId="6072" xr:uid="{00000000-0005-0000-0000-0000E6170000}"/>
    <cellStyle name="Percent 16 5 17" xfId="6073" xr:uid="{00000000-0005-0000-0000-0000E7170000}"/>
    <cellStyle name="Percent 16 5 17 2" xfId="6074" xr:uid="{00000000-0005-0000-0000-0000E8170000}"/>
    <cellStyle name="Percent 16 5 17 3" xfId="6075" xr:uid="{00000000-0005-0000-0000-0000E9170000}"/>
    <cellStyle name="Percent 16 5 18" xfId="6076" xr:uid="{00000000-0005-0000-0000-0000EA170000}"/>
    <cellStyle name="Percent 16 5 18 2" xfId="6077" xr:uid="{00000000-0005-0000-0000-0000EB170000}"/>
    <cellStyle name="Percent 16 5 19" xfId="6078" xr:uid="{00000000-0005-0000-0000-0000EC170000}"/>
    <cellStyle name="Percent 16 5 19 2" xfId="6079" xr:uid="{00000000-0005-0000-0000-0000ED170000}"/>
    <cellStyle name="Percent 16 5 2" xfId="6080" xr:uid="{00000000-0005-0000-0000-0000EE170000}"/>
    <cellStyle name="Percent 16 5 2 2" xfId="6081" xr:uid="{00000000-0005-0000-0000-0000EF170000}"/>
    <cellStyle name="Percent 16 5 2 3" xfId="6082" xr:uid="{00000000-0005-0000-0000-0000F0170000}"/>
    <cellStyle name="Percent 16 5 20" xfId="6083" xr:uid="{00000000-0005-0000-0000-0000F1170000}"/>
    <cellStyle name="Percent 16 5 21" xfId="6084" xr:uid="{00000000-0005-0000-0000-0000F2170000}"/>
    <cellStyle name="Percent 16 5 3" xfId="6085" xr:uid="{00000000-0005-0000-0000-0000F3170000}"/>
    <cellStyle name="Percent 16 5 3 2" xfId="6086" xr:uid="{00000000-0005-0000-0000-0000F4170000}"/>
    <cellStyle name="Percent 16 5 3 3" xfId="6087" xr:uid="{00000000-0005-0000-0000-0000F5170000}"/>
    <cellStyle name="Percent 16 5 4" xfId="6088" xr:uid="{00000000-0005-0000-0000-0000F6170000}"/>
    <cellStyle name="Percent 16 5 4 2" xfId="6089" xr:uid="{00000000-0005-0000-0000-0000F7170000}"/>
    <cellStyle name="Percent 16 5 4 3" xfId="6090" xr:uid="{00000000-0005-0000-0000-0000F8170000}"/>
    <cellStyle name="Percent 16 5 5" xfId="6091" xr:uid="{00000000-0005-0000-0000-0000F9170000}"/>
    <cellStyle name="Percent 16 5 5 2" xfId="6092" xr:uid="{00000000-0005-0000-0000-0000FA170000}"/>
    <cellStyle name="Percent 16 5 5 3" xfId="6093" xr:uid="{00000000-0005-0000-0000-0000FB170000}"/>
    <cellStyle name="Percent 16 5 6" xfId="6094" xr:uid="{00000000-0005-0000-0000-0000FC170000}"/>
    <cellStyle name="Percent 16 5 6 2" xfId="6095" xr:uid="{00000000-0005-0000-0000-0000FD170000}"/>
    <cellStyle name="Percent 16 5 6 3" xfId="6096" xr:uid="{00000000-0005-0000-0000-0000FE170000}"/>
    <cellStyle name="Percent 16 5 7" xfId="6097" xr:uid="{00000000-0005-0000-0000-0000FF170000}"/>
    <cellStyle name="Percent 16 5 7 2" xfId="6098" xr:uid="{00000000-0005-0000-0000-000000180000}"/>
    <cellStyle name="Percent 16 5 7 3" xfId="6099" xr:uid="{00000000-0005-0000-0000-000001180000}"/>
    <cellStyle name="Percent 16 5 8" xfId="6100" xr:uid="{00000000-0005-0000-0000-000002180000}"/>
    <cellStyle name="Percent 16 5 8 2" xfId="6101" xr:uid="{00000000-0005-0000-0000-000003180000}"/>
    <cellStyle name="Percent 16 5 8 3" xfId="6102" xr:uid="{00000000-0005-0000-0000-000004180000}"/>
    <cellStyle name="Percent 16 5 9" xfId="6103" xr:uid="{00000000-0005-0000-0000-000005180000}"/>
    <cellStyle name="Percent 16 5 9 2" xfId="6104" xr:uid="{00000000-0005-0000-0000-000006180000}"/>
    <cellStyle name="Percent 16 5 9 3" xfId="6105" xr:uid="{00000000-0005-0000-0000-000007180000}"/>
    <cellStyle name="Percent 16 6" xfId="6106" xr:uid="{00000000-0005-0000-0000-000008180000}"/>
    <cellStyle name="Percent 16 6 10" xfId="6107" xr:uid="{00000000-0005-0000-0000-000009180000}"/>
    <cellStyle name="Percent 16 6 10 2" xfId="6108" xr:uid="{00000000-0005-0000-0000-00000A180000}"/>
    <cellStyle name="Percent 16 6 10 3" xfId="6109" xr:uid="{00000000-0005-0000-0000-00000B180000}"/>
    <cellStyle name="Percent 16 6 11" xfId="6110" xr:uid="{00000000-0005-0000-0000-00000C180000}"/>
    <cellStyle name="Percent 16 6 11 2" xfId="6111" xr:uid="{00000000-0005-0000-0000-00000D180000}"/>
    <cellStyle name="Percent 16 6 11 3" xfId="6112" xr:uid="{00000000-0005-0000-0000-00000E180000}"/>
    <cellStyle name="Percent 16 6 12" xfId="6113" xr:uid="{00000000-0005-0000-0000-00000F180000}"/>
    <cellStyle name="Percent 16 6 12 2" xfId="6114" xr:uid="{00000000-0005-0000-0000-000010180000}"/>
    <cellStyle name="Percent 16 6 12 3" xfId="6115" xr:uid="{00000000-0005-0000-0000-000011180000}"/>
    <cellStyle name="Percent 16 6 13" xfId="6116" xr:uid="{00000000-0005-0000-0000-000012180000}"/>
    <cellStyle name="Percent 16 6 13 2" xfId="6117" xr:uid="{00000000-0005-0000-0000-000013180000}"/>
    <cellStyle name="Percent 16 6 13 3" xfId="6118" xr:uid="{00000000-0005-0000-0000-000014180000}"/>
    <cellStyle name="Percent 16 6 14" xfId="6119" xr:uid="{00000000-0005-0000-0000-000015180000}"/>
    <cellStyle name="Percent 16 6 14 2" xfId="6120" xr:uid="{00000000-0005-0000-0000-000016180000}"/>
    <cellStyle name="Percent 16 6 14 3" xfId="6121" xr:uid="{00000000-0005-0000-0000-000017180000}"/>
    <cellStyle name="Percent 16 6 15" xfId="6122" xr:uid="{00000000-0005-0000-0000-000018180000}"/>
    <cellStyle name="Percent 16 6 15 2" xfId="6123" xr:uid="{00000000-0005-0000-0000-000019180000}"/>
    <cellStyle name="Percent 16 6 15 3" xfId="6124" xr:uid="{00000000-0005-0000-0000-00001A180000}"/>
    <cellStyle name="Percent 16 6 16" xfId="6125" xr:uid="{00000000-0005-0000-0000-00001B180000}"/>
    <cellStyle name="Percent 16 6 16 2" xfId="6126" xr:uid="{00000000-0005-0000-0000-00001C180000}"/>
    <cellStyle name="Percent 16 6 16 3" xfId="6127" xr:uid="{00000000-0005-0000-0000-00001D180000}"/>
    <cellStyle name="Percent 16 6 17" xfId="6128" xr:uid="{00000000-0005-0000-0000-00001E180000}"/>
    <cellStyle name="Percent 16 6 17 2" xfId="6129" xr:uid="{00000000-0005-0000-0000-00001F180000}"/>
    <cellStyle name="Percent 16 6 17 3" xfId="6130" xr:uid="{00000000-0005-0000-0000-000020180000}"/>
    <cellStyle name="Percent 16 6 18" xfId="6131" xr:uid="{00000000-0005-0000-0000-000021180000}"/>
    <cellStyle name="Percent 16 6 18 2" xfId="6132" xr:uid="{00000000-0005-0000-0000-000022180000}"/>
    <cellStyle name="Percent 16 6 19" xfId="6133" xr:uid="{00000000-0005-0000-0000-000023180000}"/>
    <cellStyle name="Percent 16 6 19 2" xfId="6134" xr:uid="{00000000-0005-0000-0000-000024180000}"/>
    <cellStyle name="Percent 16 6 2" xfId="6135" xr:uid="{00000000-0005-0000-0000-000025180000}"/>
    <cellStyle name="Percent 16 6 2 2" xfId="6136" xr:uid="{00000000-0005-0000-0000-000026180000}"/>
    <cellStyle name="Percent 16 6 2 3" xfId="6137" xr:uid="{00000000-0005-0000-0000-000027180000}"/>
    <cellStyle name="Percent 16 6 20" xfId="6138" xr:uid="{00000000-0005-0000-0000-000028180000}"/>
    <cellStyle name="Percent 16 6 21" xfId="6139" xr:uid="{00000000-0005-0000-0000-000029180000}"/>
    <cellStyle name="Percent 16 6 3" xfId="6140" xr:uid="{00000000-0005-0000-0000-00002A180000}"/>
    <cellStyle name="Percent 16 6 3 2" xfId="6141" xr:uid="{00000000-0005-0000-0000-00002B180000}"/>
    <cellStyle name="Percent 16 6 3 3" xfId="6142" xr:uid="{00000000-0005-0000-0000-00002C180000}"/>
    <cellStyle name="Percent 16 6 4" xfId="6143" xr:uid="{00000000-0005-0000-0000-00002D180000}"/>
    <cellStyle name="Percent 16 6 4 2" xfId="6144" xr:uid="{00000000-0005-0000-0000-00002E180000}"/>
    <cellStyle name="Percent 16 6 4 3" xfId="6145" xr:uid="{00000000-0005-0000-0000-00002F180000}"/>
    <cellStyle name="Percent 16 6 5" xfId="6146" xr:uid="{00000000-0005-0000-0000-000030180000}"/>
    <cellStyle name="Percent 16 6 5 2" xfId="6147" xr:uid="{00000000-0005-0000-0000-000031180000}"/>
    <cellStyle name="Percent 16 6 5 3" xfId="6148" xr:uid="{00000000-0005-0000-0000-000032180000}"/>
    <cellStyle name="Percent 16 6 6" xfId="6149" xr:uid="{00000000-0005-0000-0000-000033180000}"/>
    <cellStyle name="Percent 16 6 6 2" xfId="6150" xr:uid="{00000000-0005-0000-0000-000034180000}"/>
    <cellStyle name="Percent 16 6 6 3" xfId="6151" xr:uid="{00000000-0005-0000-0000-000035180000}"/>
    <cellStyle name="Percent 16 6 7" xfId="6152" xr:uid="{00000000-0005-0000-0000-000036180000}"/>
    <cellStyle name="Percent 16 6 7 2" xfId="6153" xr:uid="{00000000-0005-0000-0000-000037180000}"/>
    <cellStyle name="Percent 16 6 7 3" xfId="6154" xr:uid="{00000000-0005-0000-0000-000038180000}"/>
    <cellStyle name="Percent 16 6 8" xfId="6155" xr:uid="{00000000-0005-0000-0000-000039180000}"/>
    <cellStyle name="Percent 16 6 8 2" xfId="6156" xr:uid="{00000000-0005-0000-0000-00003A180000}"/>
    <cellStyle name="Percent 16 6 8 3" xfId="6157" xr:uid="{00000000-0005-0000-0000-00003B180000}"/>
    <cellStyle name="Percent 16 6 9" xfId="6158" xr:uid="{00000000-0005-0000-0000-00003C180000}"/>
    <cellStyle name="Percent 16 6 9 2" xfId="6159" xr:uid="{00000000-0005-0000-0000-00003D180000}"/>
    <cellStyle name="Percent 16 6 9 3" xfId="6160" xr:uid="{00000000-0005-0000-0000-00003E180000}"/>
    <cellStyle name="Percent 16 7" xfId="6161" xr:uid="{00000000-0005-0000-0000-00003F180000}"/>
    <cellStyle name="Percent 16 7 10" xfId="6162" xr:uid="{00000000-0005-0000-0000-000040180000}"/>
    <cellStyle name="Percent 16 7 10 2" xfId="6163" xr:uid="{00000000-0005-0000-0000-000041180000}"/>
    <cellStyle name="Percent 16 7 10 3" xfId="6164" xr:uid="{00000000-0005-0000-0000-000042180000}"/>
    <cellStyle name="Percent 16 7 11" xfId="6165" xr:uid="{00000000-0005-0000-0000-000043180000}"/>
    <cellStyle name="Percent 16 7 11 2" xfId="6166" xr:uid="{00000000-0005-0000-0000-000044180000}"/>
    <cellStyle name="Percent 16 7 11 3" xfId="6167" xr:uid="{00000000-0005-0000-0000-000045180000}"/>
    <cellStyle name="Percent 16 7 12" xfId="6168" xr:uid="{00000000-0005-0000-0000-000046180000}"/>
    <cellStyle name="Percent 16 7 12 2" xfId="6169" xr:uid="{00000000-0005-0000-0000-000047180000}"/>
    <cellStyle name="Percent 16 7 12 3" xfId="6170" xr:uid="{00000000-0005-0000-0000-000048180000}"/>
    <cellStyle name="Percent 16 7 13" xfId="6171" xr:uid="{00000000-0005-0000-0000-000049180000}"/>
    <cellStyle name="Percent 16 7 13 2" xfId="6172" xr:uid="{00000000-0005-0000-0000-00004A180000}"/>
    <cellStyle name="Percent 16 7 13 3" xfId="6173" xr:uid="{00000000-0005-0000-0000-00004B180000}"/>
    <cellStyle name="Percent 16 7 14" xfId="6174" xr:uid="{00000000-0005-0000-0000-00004C180000}"/>
    <cellStyle name="Percent 16 7 14 2" xfId="6175" xr:uid="{00000000-0005-0000-0000-00004D180000}"/>
    <cellStyle name="Percent 16 7 14 3" xfId="6176" xr:uid="{00000000-0005-0000-0000-00004E180000}"/>
    <cellStyle name="Percent 16 7 15" xfId="6177" xr:uid="{00000000-0005-0000-0000-00004F180000}"/>
    <cellStyle name="Percent 16 7 15 2" xfId="6178" xr:uid="{00000000-0005-0000-0000-000050180000}"/>
    <cellStyle name="Percent 16 7 15 3" xfId="6179" xr:uid="{00000000-0005-0000-0000-000051180000}"/>
    <cellStyle name="Percent 16 7 16" xfId="6180" xr:uid="{00000000-0005-0000-0000-000052180000}"/>
    <cellStyle name="Percent 16 7 16 2" xfId="6181" xr:uid="{00000000-0005-0000-0000-000053180000}"/>
    <cellStyle name="Percent 16 7 16 3" xfId="6182" xr:uid="{00000000-0005-0000-0000-000054180000}"/>
    <cellStyle name="Percent 16 7 17" xfId="6183" xr:uid="{00000000-0005-0000-0000-000055180000}"/>
    <cellStyle name="Percent 16 7 17 2" xfId="6184" xr:uid="{00000000-0005-0000-0000-000056180000}"/>
    <cellStyle name="Percent 16 7 17 3" xfId="6185" xr:uid="{00000000-0005-0000-0000-000057180000}"/>
    <cellStyle name="Percent 16 7 18" xfId="6186" xr:uid="{00000000-0005-0000-0000-000058180000}"/>
    <cellStyle name="Percent 16 7 18 2" xfId="6187" xr:uid="{00000000-0005-0000-0000-000059180000}"/>
    <cellStyle name="Percent 16 7 19" xfId="6188" xr:uid="{00000000-0005-0000-0000-00005A180000}"/>
    <cellStyle name="Percent 16 7 19 2" xfId="6189" xr:uid="{00000000-0005-0000-0000-00005B180000}"/>
    <cellStyle name="Percent 16 7 2" xfId="6190" xr:uid="{00000000-0005-0000-0000-00005C180000}"/>
    <cellStyle name="Percent 16 7 2 2" xfId="6191" xr:uid="{00000000-0005-0000-0000-00005D180000}"/>
    <cellStyle name="Percent 16 7 2 2 2" xfId="6192" xr:uid="{00000000-0005-0000-0000-00005E180000}"/>
    <cellStyle name="Percent 16 7 2 3" xfId="6193" xr:uid="{00000000-0005-0000-0000-00005F180000}"/>
    <cellStyle name="Percent 16 7 2 3 2" xfId="6194" xr:uid="{00000000-0005-0000-0000-000060180000}"/>
    <cellStyle name="Percent 16 7 2 4" xfId="6195" xr:uid="{00000000-0005-0000-0000-000061180000}"/>
    <cellStyle name="Percent 16 7 2 5" xfId="6196" xr:uid="{00000000-0005-0000-0000-000062180000}"/>
    <cellStyle name="Percent 16 7 20" xfId="6197" xr:uid="{00000000-0005-0000-0000-000063180000}"/>
    <cellStyle name="Percent 16 7 21" xfId="6198" xr:uid="{00000000-0005-0000-0000-000064180000}"/>
    <cellStyle name="Percent 16 7 3" xfId="6199" xr:uid="{00000000-0005-0000-0000-000065180000}"/>
    <cellStyle name="Percent 16 7 3 2" xfId="6200" xr:uid="{00000000-0005-0000-0000-000066180000}"/>
    <cellStyle name="Percent 16 7 3 2 2" xfId="6201" xr:uid="{00000000-0005-0000-0000-000067180000}"/>
    <cellStyle name="Percent 16 7 3 3" xfId="6202" xr:uid="{00000000-0005-0000-0000-000068180000}"/>
    <cellStyle name="Percent 16 7 3 3 2" xfId="6203" xr:uid="{00000000-0005-0000-0000-000069180000}"/>
    <cellStyle name="Percent 16 7 3 4" xfId="6204" xr:uid="{00000000-0005-0000-0000-00006A180000}"/>
    <cellStyle name="Percent 16 7 3 5" xfId="6205" xr:uid="{00000000-0005-0000-0000-00006B180000}"/>
    <cellStyle name="Percent 16 7 4" xfId="6206" xr:uid="{00000000-0005-0000-0000-00006C180000}"/>
    <cellStyle name="Percent 16 7 4 2" xfId="6207" xr:uid="{00000000-0005-0000-0000-00006D180000}"/>
    <cellStyle name="Percent 16 7 4 3" xfId="6208" xr:uid="{00000000-0005-0000-0000-00006E180000}"/>
    <cellStyle name="Percent 16 7 5" xfId="6209" xr:uid="{00000000-0005-0000-0000-00006F180000}"/>
    <cellStyle name="Percent 16 7 5 2" xfId="6210" xr:uid="{00000000-0005-0000-0000-000070180000}"/>
    <cellStyle name="Percent 16 7 5 3" xfId="6211" xr:uid="{00000000-0005-0000-0000-000071180000}"/>
    <cellStyle name="Percent 16 7 6" xfId="6212" xr:uid="{00000000-0005-0000-0000-000072180000}"/>
    <cellStyle name="Percent 16 7 6 2" xfId="6213" xr:uid="{00000000-0005-0000-0000-000073180000}"/>
    <cellStyle name="Percent 16 7 6 3" xfId="6214" xr:uid="{00000000-0005-0000-0000-000074180000}"/>
    <cellStyle name="Percent 16 7 7" xfId="6215" xr:uid="{00000000-0005-0000-0000-000075180000}"/>
    <cellStyle name="Percent 16 7 7 2" xfId="6216" xr:uid="{00000000-0005-0000-0000-000076180000}"/>
    <cellStyle name="Percent 16 7 7 3" xfId="6217" xr:uid="{00000000-0005-0000-0000-000077180000}"/>
    <cellStyle name="Percent 16 7 8" xfId="6218" xr:uid="{00000000-0005-0000-0000-000078180000}"/>
    <cellStyle name="Percent 16 7 8 2" xfId="6219" xr:uid="{00000000-0005-0000-0000-000079180000}"/>
    <cellStyle name="Percent 16 7 8 3" xfId="6220" xr:uid="{00000000-0005-0000-0000-00007A180000}"/>
    <cellStyle name="Percent 16 7 9" xfId="6221" xr:uid="{00000000-0005-0000-0000-00007B180000}"/>
    <cellStyle name="Percent 16 7 9 2" xfId="6222" xr:uid="{00000000-0005-0000-0000-00007C180000}"/>
    <cellStyle name="Percent 16 7 9 3" xfId="6223" xr:uid="{00000000-0005-0000-0000-00007D180000}"/>
    <cellStyle name="Percent 16 8" xfId="6224" xr:uid="{00000000-0005-0000-0000-00007E180000}"/>
    <cellStyle name="Percent 16 8 10" xfId="6225" xr:uid="{00000000-0005-0000-0000-00007F180000}"/>
    <cellStyle name="Percent 16 8 10 2" xfId="6226" xr:uid="{00000000-0005-0000-0000-000080180000}"/>
    <cellStyle name="Percent 16 8 10 3" xfId="6227" xr:uid="{00000000-0005-0000-0000-000081180000}"/>
    <cellStyle name="Percent 16 8 11" xfId="6228" xr:uid="{00000000-0005-0000-0000-000082180000}"/>
    <cellStyle name="Percent 16 8 11 2" xfId="6229" xr:uid="{00000000-0005-0000-0000-000083180000}"/>
    <cellStyle name="Percent 16 8 11 3" xfId="6230" xr:uid="{00000000-0005-0000-0000-000084180000}"/>
    <cellStyle name="Percent 16 8 12" xfId="6231" xr:uid="{00000000-0005-0000-0000-000085180000}"/>
    <cellStyle name="Percent 16 8 12 2" xfId="6232" xr:uid="{00000000-0005-0000-0000-000086180000}"/>
    <cellStyle name="Percent 16 8 12 3" xfId="6233" xr:uid="{00000000-0005-0000-0000-000087180000}"/>
    <cellStyle name="Percent 16 8 13" xfId="6234" xr:uid="{00000000-0005-0000-0000-000088180000}"/>
    <cellStyle name="Percent 16 8 13 2" xfId="6235" xr:uid="{00000000-0005-0000-0000-000089180000}"/>
    <cellStyle name="Percent 16 8 13 3" xfId="6236" xr:uid="{00000000-0005-0000-0000-00008A180000}"/>
    <cellStyle name="Percent 16 8 14" xfId="6237" xr:uid="{00000000-0005-0000-0000-00008B180000}"/>
    <cellStyle name="Percent 16 8 14 2" xfId="6238" xr:uid="{00000000-0005-0000-0000-00008C180000}"/>
    <cellStyle name="Percent 16 8 14 3" xfId="6239" xr:uid="{00000000-0005-0000-0000-00008D180000}"/>
    <cellStyle name="Percent 16 8 15" xfId="6240" xr:uid="{00000000-0005-0000-0000-00008E180000}"/>
    <cellStyle name="Percent 16 8 15 2" xfId="6241" xr:uid="{00000000-0005-0000-0000-00008F180000}"/>
    <cellStyle name="Percent 16 8 15 3" xfId="6242" xr:uid="{00000000-0005-0000-0000-000090180000}"/>
    <cellStyle name="Percent 16 8 16" xfId="6243" xr:uid="{00000000-0005-0000-0000-000091180000}"/>
    <cellStyle name="Percent 16 8 16 2" xfId="6244" xr:uid="{00000000-0005-0000-0000-000092180000}"/>
    <cellStyle name="Percent 16 8 16 3" xfId="6245" xr:uid="{00000000-0005-0000-0000-000093180000}"/>
    <cellStyle name="Percent 16 8 17" xfId="6246" xr:uid="{00000000-0005-0000-0000-000094180000}"/>
    <cellStyle name="Percent 16 8 17 2" xfId="6247" xr:uid="{00000000-0005-0000-0000-000095180000}"/>
    <cellStyle name="Percent 16 8 17 3" xfId="6248" xr:uid="{00000000-0005-0000-0000-000096180000}"/>
    <cellStyle name="Percent 16 8 18" xfId="6249" xr:uid="{00000000-0005-0000-0000-000097180000}"/>
    <cellStyle name="Percent 16 8 19" xfId="6250" xr:uid="{00000000-0005-0000-0000-000098180000}"/>
    <cellStyle name="Percent 16 8 2" xfId="6251" xr:uid="{00000000-0005-0000-0000-000099180000}"/>
    <cellStyle name="Percent 16 8 2 2" xfId="6252" xr:uid="{00000000-0005-0000-0000-00009A180000}"/>
    <cellStyle name="Percent 16 8 2 3" xfId="6253" xr:uid="{00000000-0005-0000-0000-00009B180000}"/>
    <cellStyle name="Percent 16 8 3" xfId="6254" xr:uid="{00000000-0005-0000-0000-00009C180000}"/>
    <cellStyle name="Percent 16 8 3 2" xfId="6255" xr:uid="{00000000-0005-0000-0000-00009D180000}"/>
    <cellStyle name="Percent 16 8 3 3" xfId="6256" xr:uid="{00000000-0005-0000-0000-00009E180000}"/>
    <cellStyle name="Percent 16 8 4" xfId="6257" xr:uid="{00000000-0005-0000-0000-00009F180000}"/>
    <cellStyle name="Percent 16 8 4 2" xfId="6258" xr:uid="{00000000-0005-0000-0000-0000A0180000}"/>
    <cellStyle name="Percent 16 8 4 3" xfId="6259" xr:uid="{00000000-0005-0000-0000-0000A1180000}"/>
    <cellStyle name="Percent 16 8 5" xfId="6260" xr:uid="{00000000-0005-0000-0000-0000A2180000}"/>
    <cellStyle name="Percent 16 8 5 2" xfId="6261" xr:uid="{00000000-0005-0000-0000-0000A3180000}"/>
    <cellStyle name="Percent 16 8 5 3" xfId="6262" xr:uid="{00000000-0005-0000-0000-0000A4180000}"/>
    <cellStyle name="Percent 16 8 6" xfId="6263" xr:uid="{00000000-0005-0000-0000-0000A5180000}"/>
    <cellStyle name="Percent 16 8 6 2" xfId="6264" xr:uid="{00000000-0005-0000-0000-0000A6180000}"/>
    <cellStyle name="Percent 16 8 6 3" xfId="6265" xr:uid="{00000000-0005-0000-0000-0000A7180000}"/>
    <cellStyle name="Percent 16 8 7" xfId="6266" xr:uid="{00000000-0005-0000-0000-0000A8180000}"/>
    <cellStyle name="Percent 16 8 7 2" xfId="6267" xr:uid="{00000000-0005-0000-0000-0000A9180000}"/>
    <cellStyle name="Percent 16 8 7 3" xfId="6268" xr:uid="{00000000-0005-0000-0000-0000AA180000}"/>
    <cellStyle name="Percent 16 8 8" xfId="6269" xr:uid="{00000000-0005-0000-0000-0000AB180000}"/>
    <cellStyle name="Percent 16 8 8 2" xfId="6270" xr:uid="{00000000-0005-0000-0000-0000AC180000}"/>
    <cellStyle name="Percent 16 8 8 3" xfId="6271" xr:uid="{00000000-0005-0000-0000-0000AD180000}"/>
    <cellStyle name="Percent 16 8 9" xfId="6272" xr:uid="{00000000-0005-0000-0000-0000AE180000}"/>
    <cellStyle name="Percent 16 8 9 2" xfId="6273" xr:uid="{00000000-0005-0000-0000-0000AF180000}"/>
    <cellStyle name="Percent 16 8 9 3" xfId="6274" xr:uid="{00000000-0005-0000-0000-0000B0180000}"/>
    <cellStyle name="Percent 16 9" xfId="6275" xr:uid="{00000000-0005-0000-0000-0000B1180000}"/>
    <cellStyle name="Percent 16 9 10" xfId="6276" xr:uid="{00000000-0005-0000-0000-0000B2180000}"/>
    <cellStyle name="Percent 16 9 10 2" xfId="6277" xr:uid="{00000000-0005-0000-0000-0000B3180000}"/>
    <cellStyle name="Percent 16 9 10 3" xfId="6278" xr:uid="{00000000-0005-0000-0000-0000B4180000}"/>
    <cellStyle name="Percent 16 9 11" xfId="6279" xr:uid="{00000000-0005-0000-0000-0000B5180000}"/>
    <cellStyle name="Percent 16 9 11 2" xfId="6280" xr:uid="{00000000-0005-0000-0000-0000B6180000}"/>
    <cellStyle name="Percent 16 9 11 3" xfId="6281" xr:uid="{00000000-0005-0000-0000-0000B7180000}"/>
    <cellStyle name="Percent 16 9 12" xfId="6282" xr:uid="{00000000-0005-0000-0000-0000B8180000}"/>
    <cellStyle name="Percent 16 9 12 2" xfId="6283" xr:uid="{00000000-0005-0000-0000-0000B9180000}"/>
    <cellStyle name="Percent 16 9 12 3" xfId="6284" xr:uid="{00000000-0005-0000-0000-0000BA180000}"/>
    <cellStyle name="Percent 16 9 13" xfId="6285" xr:uid="{00000000-0005-0000-0000-0000BB180000}"/>
    <cellStyle name="Percent 16 9 13 2" xfId="6286" xr:uid="{00000000-0005-0000-0000-0000BC180000}"/>
    <cellStyle name="Percent 16 9 13 3" xfId="6287" xr:uid="{00000000-0005-0000-0000-0000BD180000}"/>
    <cellStyle name="Percent 16 9 14" xfId="6288" xr:uid="{00000000-0005-0000-0000-0000BE180000}"/>
    <cellStyle name="Percent 16 9 14 2" xfId="6289" xr:uid="{00000000-0005-0000-0000-0000BF180000}"/>
    <cellStyle name="Percent 16 9 14 3" xfId="6290" xr:uid="{00000000-0005-0000-0000-0000C0180000}"/>
    <cellStyle name="Percent 16 9 15" xfId="6291" xr:uid="{00000000-0005-0000-0000-0000C1180000}"/>
    <cellStyle name="Percent 16 9 15 2" xfId="6292" xr:uid="{00000000-0005-0000-0000-0000C2180000}"/>
    <cellStyle name="Percent 16 9 15 3" xfId="6293" xr:uid="{00000000-0005-0000-0000-0000C3180000}"/>
    <cellStyle name="Percent 16 9 16" xfId="6294" xr:uid="{00000000-0005-0000-0000-0000C4180000}"/>
    <cellStyle name="Percent 16 9 16 2" xfId="6295" xr:uid="{00000000-0005-0000-0000-0000C5180000}"/>
    <cellStyle name="Percent 16 9 16 3" xfId="6296" xr:uid="{00000000-0005-0000-0000-0000C6180000}"/>
    <cellStyle name="Percent 16 9 17" xfId="6297" xr:uid="{00000000-0005-0000-0000-0000C7180000}"/>
    <cellStyle name="Percent 16 9 17 2" xfId="6298" xr:uid="{00000000-0005-0000-0000-0000C8180000}"/>
    <cellStyle name="Percent 16 9 17 3" xfId="6299" xr:uid="{00000000-0005-0000-0000-0000C9180000}"/>
    <cellStyle name="Percent 16 9 18" xfId="6300" xr:uid="{00000000-0005-0000-0000-0000CA180000}"/>
    <cellStyle name="Percent 16 9 19" xfId="6301" xr:uid="{00000000-0005-0000-0000-0000CB180000}"/>
    <cellStyle name="Percent 16 9 2" xfId="6302" xr:uid="{00000000-0005-0000-0000-0000CC180000}"/>
    <cellStyle name="Percent 16 9 2 2" xfId="6303" xr:uid="{00000000-0005-0000-0000-0000CD180000}"/>
    <cellStyle name="Percent 16 9 2 3" xfId="6304" xr:uid="{00000000-0005-0000-0000-0000CE180000}"/>
    <cellStyle name="Percent 16 9 3" xfId="6305" xr:uid="{00000000-0005-0000-0000-0000CF180000}"/>
    <cellStyle name="Percent 16 9 3 2" xfId="6306" xr:uid="{00000000-0005-0000-0000-0000D0180000}"/>
    <cellStyle name="Percent 16 9 3 3" xfId="6307" xr:uid="{00000000-0005-0000-0000-0000D1180000}"/>
    <cellStyle name="Percent 16 9 4" xfId="6308" xr:uid="{00000000-0005-0000-0000-0000D2180000}"/>
    <cellStyle name="Percent 16 9 4 2" xfId="6309" xr:uid="{00000000-0005-0000-0000-0000D3180000}"/>
    <cellStyle name="Percent 16 9 4 3" xfId="6310" xr:uid="{00000000-0005-0000-0000-0000D4180000}"/>
    <cellStyle name="Percent 16 9 5" xfId="6311" xr:uid="{00000000-0005-0000-0000-0000D5180000}"/>
    <cellStyle name="Percent 16 9 5 2" xfId="6312" xr:uid="{00000000-0005-0000-0000-0000D6180000}"/>
    <cellStyle name="Percent 16 9 5 3" xfId="6313" xr:uid="{00000000-0005-0000-0000-0000D7180000}"/>
    <cellStyle name="Percent 16 9 6" xfId="6314" xr:uid="{00000000-0005-0000-0000-0000D8180000}"/>
    <cellStyle name="Percent 16 9 6 2" xfId="6315" xr:uid="{00000000-0005-0000-0000-0000D9180000}"/>
    <cellStyle name="Percent 16 9 6 3" xfId="6316" xr:uid="{00000000-0005-0000-0000-0000DA180000}"/>
    <cellStyle name="Percent 16 9 7" xfId="6317" xr:uid="{00000000-0005-0000-0000-0000DB180000}"/>
    <cellStyle name="Percent 16 9 7 2" xfId="6318" xr:uid="{00000000-0005-0000-0000-0000DC180000}"/>
    <cellStyle name="Percent 16 9 7 3" xfId="6319" xr:uid="{00000000-0005-0000-0000-0000DD180000}"/>
    <cellStyle name="Percent 16 9 8" xfId="6320" xr:uid="{00000000-0005-0000-0000-0000DE180000}"/>
    <cellStyle name="Percent 16 9 8 2" xfId="6321" xr:uid="{00000000-0005-0000-0000-0000DF180000}"/>
    <cellStyle name="Percent 16 9 8 3" xfId="6322" xr:uid="{00000000-0005-0000-0000-0000E0180000}"/>
    <cellStyle name="Percent 16 9 9" xfId="6323" xr:uid="{00000000-0005-0000-0000-0000E1180000}"/>
    <cellStyle name="Percent 16 9 9 2" xfId="6324" xr:uid="{00000000-0005-0000-0000-0000E2180000}"/>
    <cellStyle name="Percent 16 9 9 3" xfId="6325" xr:uid="{00000000-0005-0000-0000-0000E3180000}"/>
    <cellStyle name="Percent 17" xfId="6326" xr:uid="{00000000-0005-0000-0000-0000E4180000}"/>
    <cellStyle name="Percent 17 10" xfId="6327" xr:uid="{00000000-0005-0000-0000-0000E5180000}"/>
    <cellStyle name="Percent 17 11" xfId="6328" xr:uid="{00000000-0005-0000-0000-0000E6180000}"/>
    <cellStyle name="Percent 17 2" xfId="6329" xr:uid="{00000000-0005-0000-0000-0000E7180000}"/>
    <cellStyle name="Percent 17 2 2" xfId="6330" xr:uid="{00000000-0005-0000-0000-0000E8180000}"/>
    <cellStyle name="Percent 17 3" xfId="6331" xr:uid="{00000000-0005-0000-0000-0000E9180000}"/>
    <cellStyle name="Percent 17 3 2" xfId="6332" xr:uid="{00000000-0005-0000-0000-0000EA180000}"/>
    <cellStyle name="Percent 17 4" xfId="6333" xr:uid="{00000000-0005-0000-0000-0000EB180000}"/>
    <cellStyle name="Percent 17 4 2" xfId="6334" xr:uid="{00000000-0005-0000-0000-0000EC180000}"/>
    <cellStyle name="Percent 17 5" xfId="6335" xr:uid="{00000000-0005-0000-0000-0000ED180000}"/>
    <cellStyle name="Percent 17 5 2" xfId="6336" xr:uid="{00000000-0005-0000-0000-0000EE180000}"/>
    <cellStyle name="Percent 17 6" xfId="6337" xr:uid="{00000000-0005-0000-0000-0000EF180000}"/>
    <cellStyle name="Percent 17 6 2" xfId="6338" xr:uid="{00000000-0005-0000-0000-0000F0180000}"/>
    <cellStyle name="Percent 17 7" xfId="6339" xr:uid="{00000000-0005-0000-0000-0000F1180000}"/>
    <cellStyle name="Percent 17 7 2" xfId="6340" xr:uid="{00000000-0005-0000-0000-0000F2180000}"/>
    <cellStyle name="Percent 17 7 2 2" xfId="6341" xr:uid="{00000000-0005-0000-0000-0000F3180000}"/>
    <cellStyle name="Percent 17 7 3" xfId="6342" xr:uid="{00000000-0005-0000-0000-0000F4180000}"/>
    <cellStyle name="Percent 17 7 3 2" xfId="6343" xr:uid="{00000000-0005-0000-0000-0000F5180000}"/>
    <cellStyle name="Percent 17 7 4" xfId="6344" xr:uid="{00000000-0005-0000-0000-0000F6180000}"/>
    <cellStyle name="Percent 17 8" xfId="6345" xr:uid="{00000000-0005-0000-0000-0000F7180000}"/>
    <cellStyle name="Percent 17 8 2" xfId="6346" xr:uid="{00000000-0005-0000-0000-0000F8180000}"/>
    <cellStyle name="Percent 17 8 2 2" xfId="6347" xr:uid="{00000000-0005-0000-0000-0000F9180000}"/>
    <cellStyle name="Percent 17 8 3" xfId="6348" xr:uid="{00000000-0005-0000-0000-0000FA180000}"/>
    <cellStyle name="Percent 17 9" xfId="6349" xr:uid="{00000000-0005-0000-0000-0000FB180000}"/>
    <cellStyle name="Percent 17 9 2" xfId="6350" xr:uid="{00000000-0005-0000-0000-0000FC180000}"/>
    <cellStyle name="Percent 18" xfId="6351" xr:uid="{00000000-0005-0000-0000-0000FD180000}"/>
    <cellStyle name="Percent 18 2" xfId="6352" xr:uid="{00000000-0005-0000-0000-0000FE180000}"/>
    <cellStyle name="Percent 18 2 2" xfId="6353" xr:uid="{00000000-0005-0000-0000-0000FF180000}"/>
    <cellStyle name="Percent 18 3" xfId="6354" xr:uid="{00000000-0005-0000-0000-000000190000}"/>
    <cellStyle name="Percent 19" xfId="6355" xr:uid="{00000000-0005-0000-0000-000001190000}"/>
    <cellStyle name="Percent 19 2" xfId="6356" xr:uid="{00000000-0005-0000-0000-000002190000}"/>
    <cellStyle name="Percent 19 2 2" xfId="6357" xr:uid="{00000000-0005-0000-0000-000003190000}"/>
    <cellStyle name="Percent 19 3" xfId="6358" xr:uid="{00000000-0005-0000-0000-000004190000}"/>
    <cellStyle name="Percent 2" xfId="6359" xr:uid="{00000000-0005-0000-0000-000005190000}"/>
    <cellStyle name="Percent 2 10" xfId="6360" xr:uid="{00000000-0005-0000-0000-000006190000}"/>
    <cellStyle name="Percent 2 10 10" xfId="6361" xr:uid="{00000000-0005-0000-0000-000007190000}"/>
    <cellStyle name="Percent 2 10 2" xfId="6362" xr:uid="{00000000-0005-0000-0000-000008190000}"/>
    <cellStyle name="Percent 2 10 2 2" xfId="6363" xr:uid="{00000000-0005-0000-0000-000009190000}"/>
    <cellStyle name="Percent 2 10 2 3" xfId="6364" xr:uid="{00000000-0005-0000-0000-00000A190000}"/>
    <cellStyle name="Percent 2 10 3" xfId="6365" xr:uid="{00000000-0005-0000-0000-00000B190000}"/>
    <cellStyle name="Percent 2 10 3 2" xfId="6366" xr:uid="{00000000-0005-0000-0000-00000C190000}"/>
    <cellStyle name="Percent 2 10 3 3" xfId="6367" xr:uid="{00000000-0005-0000-0000-00000D190000}"/>
    <cellStyle name="Percent 2 10 4" xfId="6368" xr:uid="{00000000-0005-0000-0000-00000E190000}"/>
    <cellStyle name="Percent 2 10 4 2" xfId="6369" xr:uid="{00000000-0005-0000-0000-00000F190000}"/>
    <cellStyle name="Percent 2 10 4 3" xfId="6370" xr:uid="{00000000-0005-0000-0000-000010190000}"/>
    <cellStyle name="Percent 2 10 5" xfId="6371" xr:uid="{00000000-0005-0000-0000-000011190000}"/>
    <cellStyle name="Percent 2 10 5 2" xfId="6372" xr:uid="{00000000-0005-0000-0000-000012190000}"/>
    <cellStyle name="Percent 2 10 5 3" xfId="6373" xr:uid="{00000000-0005-0000-0000-000013190000}"/>
    <cellStyle name="Percent 2 10 6" xfId="6374" xr:uid="{00000000-0005-0000-0000-000014190000}"/>
    <cellStyle name="Percent 2 10 6 2" xfId="6375" xr:uid="{00000000-0005-0000-0000-000015190000}"/>
    <cellStyle name="Percent 2 10 6 3" xfId="6376" xr:uid="{00000000-0005-0000-0000-000016190000}"/>
    <cellStyle name="Percent 2 10 7" xfId="6377" xr:uid="{00000000-0005-0000-0000-000017190000}"/>
    <cellStyle name="Percent 2 10 7 2" xfId="6378" xr:uid="{00000000-0005-0000-0000-000018190000}"/>
    <cellStyle name="Percent 2 10 7 3" xfId="6379" xr:uid="{00000000-0005-0000-0000-000019190000}"/>
    <cellStyle name="Percent 2 10 8" xfId="6380" xr:uid="{00000000-0005-0000-0000-00001A190000}"/>
    <cellStyle name="Percent 2 10 8 2" xfId="6381" xr:uid="{00000000-0005-0000-0000-00001B190000}"/>
    <cellStyle name="Percent 2 10 8 3" xfId="6382" xr:uid="{00000000-0005-0000-0000-00001C190000}"/>
    <cellStyle name="Percent 2 10 9" xfId="6383" xr:uid="{00000000-0005-0000-0000-00001D190000}"/>
    <cellStyle name="Percent 2 11" xfId="6384" xr:uid="{00000000-0005-0000-0000-00001E190000}"/>
    <cellStyle name="Percent 2 11 10" xfId="6385" xr:uid="{00000000-0005-0000-0000-00001F190000}"/>
    <cellStyle name="Percent 2 11 2" xfId="6386" xr:uid="{00000000-0005-0000-0000-000020190000}"/>
    <cellStyle name="Percent 2 11 2 2" xfId="6387" xr:uid="{00000000-0005-0000-0000-000021190000}"/>
    <cellStyle name="Percent 2 11 2 3" xfId="6388" xr:uid="{00000000-0005-0000-0000-000022190000}"/>
    <cellStyle name="Percent 2 11 3" xfId="6389" xr:uid="{00000000-0005-0000-0000-000023190000}"/>
    <cellStyle name="Percent 2 11 3 2" xfId="6390" xr:uid="{00000000-0005-0000-0000-000024190000}"/>
    <cellStyle name="Percent 2 11 3 3" xfId="6391" xr:uid="{00000000-0005-0000-0000-000025190000}"/>
    <cellStyle name="Percent 2 11 4" xfId="6392" xr:uid="{00000000-0005-0000-0000-000026190000}"/>
    <cellStyle name="Percent 2 11 4 2" xfId="6393" xr:uid="{00000000-0005-0000-0000-000027190000}"/>
    <cellStyle name="Percent 2 11 4 3" xfId="6394" xr:uid="{00000000-0005-0000-0000-000028190000}"/>
    <cellStyle name="Percent 2 11 5" xfId="6395" xr:uid="{00000000-0005-0000-0000-000029190000}"/>
    <cellStyle name="Percent 2 11 5 2" xfId="6396" xr:uid="{00000000-0005-0000-0000-00002A190000}"/>
    <cellStyle name="Percent 2 11 5 3" xfId="6397" xr:uid="{00000000-0005-0000-0000-00002B190000}"/>
    <cellStyle name="Percent 2 11 6" xfId="6398" xr:uid="{00000000-0005-0000-0000-00002C190000}"/>
    <cellStyle name="Percent 2 11 6 2" xfId="6399" xr:uid="{00000000-0005-0000-0000-00002D190000}"/>
    <cellStyle name="Percent 2 11 6 3" xfId="6400" xr:uid="{00000000-0005-0000-0000-00002E190000}"/>
    <cellStyle name="Percent 2 11 7" xfId="6401" xr:uid="{00000000-0005-0000-0000-00002F190000}"/>
    <cellStyle name="Percent 2 11 7 2" xfId="6402" xr:uid="{00000000-0005-0000-0000-000030190000}"/>
    <cellStyle name="Percent 2 11 7 3" xfId="6403" xr:uid="{00000000-0005-0000-0000-000031190000}"/>
    <cellStyle name="Percent 2 11 8" xfId="6404" xr:uid="{00000000-0005-0000-0000-000032190000}"/>
    <cellStyle name="Percent 2 11 8 2" xfId="6405" xr:uid="{00000000-0005-0000-0000-000033190000}"/>
    <cellStyle name="Percent 2 11 8 3" xfId="6406" xr:uid="{00000000-0005-0000-0000-000034190000}"/>
    <cellStyle name="Percent 2 11 9" xfId="6407" xr:uid="{00000000-0005-0000-0000-000035190000}"/>
    <cellStyle name="Percent 2 12" xfId="6408" xr:uid="{00000000-0005-0000-0000-000036190000}"/>
    <cellStyle name="Percent 2 12 2" xfId="6409" xr:uid="{00000000-0005-0000-0000-000037190000}"/>
    <cellStyle name="Percent 2 12 3" xfId="6410" xr:uid="{00000000-0005-0000-0000-000038190000}"/>
    <cellStyle name="Percent 2 13" xfId="6411" xr:uid="{00000000-0005-0000-0000-000039190000}"/>
    <cellStyle name="Percent 2 13 2" xfId="6412" xr:uid="{00000000-0005-0000-0000-00003A190000}"/>
    <cellStyle name="Percent 2 13 3" xfId="6413" xr:uid="{00000000-0005-0000-0000-00003B190000}"/>
    <cellStyle name="Percent 2 14" xfId="6414" xr:uid="{00000000-0005-0000-0000-00003C190000}"/>
    <cellStyle name="Percent 2 14 2" xfId="6415" xr:uid="{00000000-0005-0000-0000-00003D190000}"/>
    <cellStyle name="Percent 2 14 3" xfId="6416" xr:uid="{00000000-0005-0000-0000-00003E190000}"/>
    <cellStyle name="Percent 2 15" xfId="6417" xr:uid="{00000000-0005-0000-0000-00003F190000}"/>
    <cellStyle name="Percent 2 15 2" xfId="6418" xr:uid="{00000000-0005-0000-0000-000040190000}"/>
    <cellStyle name="Percent 2 15 3" xfId="6419" xr:uid="{00000000-0005-0000-0000-000041190000}"/>
    <cellStyle name="Percent 2 16" xfId="6420" xr:uid="{00000000-0005-0000-0000-000042190000}"/>
    <cellStyle name="Percent 2 16 2" xfId="6421" xr:uid="{00000000-0005-0000-0000-000043190000}"/>
    <cellStyle name="Percent 2 16 3" xfId="6422" xr:uid="{00000000-0005-0000-0000-000044190000}"/>
    <cellStyle name="Percent 2 17" xfId="6423" xr:uid="{00000000-0005-0000-0000-000045190000}"/>
    <cellStyle name="Percent 2 17 2" xfId="6424" xr:uid="{00000000-0005-0000-0000-000046190000}"/>
    <cellStyle name="Percent 2 17 3" xfId="6425" xr:uid="{00000000-0005-0000-0000-000047190000}"/>
    <cellStyle name="Percent 2 18" xfId="6426" xr:uid="{00000000-0005-0000-0000-000048190000}"/>
    <cellStyle name="Percent 2 18 2" xfId="6427" xr:uid="{00000000-0005-0000-0000-000049190000}"/>
    <cellStyle name="Percent 2 18 3" xfId="6428" xr:uid="{00000000-0005-0000-0000-00004A190000}"/>
    <cellStyle name="Percent 2 19" xfId="6429" xr:uid="{00000000-0005-0000-0000-00004B190000}"/>
    <cellStyle name="Percent 2 19 2" xfId="6430" xr:uid="{00000000-0005-0000-0000-00004C190000}"/>
    <cellStyle name="Percent 2 2" xfId="6431" xr:uid="{00000000-0005-0000-0000-00004D190000}"/>
    <cellStyle name="Percent 2 2 10" xfId="6432" xr:uid="{00000000-0005-0000-0000-00004E190000}"/>
    <cellStyle name="Percent 2 2 11" xfId="6433" xr:uid="{00000000-0005-0000-0000-00004F190000}"/>
    <cellStyle name="Percent 2 2 2" xfId="6434" xr:uid="{00000000-0005-0000-0000-000050190000}"/>
    <cellStyle name="Percent 2 2 2 2" xfId="6435" xr:uid="{00000000-0005-0000-0000-000051190000}"/>
    <cellStyle name="Percent 2 2 2 3" xfId="6436" xr:uid="{00000000-0005-0000-0000-000052190000}"/>
    <cellStyle name="Percent 2 2 3" xfId="6437" xr:uid="{00000000-0005-0000-0000-000053190000}"/>
    <cellStyle name="Percent 2 2 3 2" xfId="6438" xr:uid="{00000000-0005-0000-0000-000054190000}"/>
    <cellStyle name="Percent 2 2 3 2 2" xfId="6439" xr:uid="{00000000-0005-0000-0000-000055190000}"/>
    <cellStyle name="Percent 2 2 3 2 3" xfId="6440" xr:uid="{00000000-0005-0000-0000-000056190000}"/>
    <cellStyle name="Percent 2 2 3 3" xfId="6441" xr:uid="{00000000-0005-0000-0000-000057190000}"/>
    <cellStyle name="Percent 2 2 3 3 2" xfId="6442" xr:uid="{00000000-0005-0000-0000-000058190000}"/>
    <cellStyle name="Percent 2 2 3 4" xfId="6443" xr:uid="{00000000-0005-0000-0000-000059190000}"/>
    <cellStyle name="Percent 2 2 3 4 2" xfId="6444" xr:uid="{00000000-0005-0000-0000-00005A190000}"/>
    <cellStyle name="Percent 2 2 3 4 2 2" xfId="6445" xr:uid="{00000000-0005-0000-0000-00005B190000}"/>
    <cellStyle name="Percent 2 2 3 4 3" xfId="6446" xr:uid="{00000000-0005-0000-0000-00005C190000}"/>
    <cellStyle name="Percent 2 2 3 5" xfId="6447" xr:uid="{00000000-0005-0000-0000-00005D190000}"/>
    <cellStyle name="Percent 2 2 3 6" xfId="6448" xr:uid="{00000000-0005-0000-0000-00005E190000}"/>
    <cellStyle name="Percent 2 2 4" xfId="6449" xr:uid="{00000000-0005-0000-0000-00005F190000}"/>
    <cellStyle name="Percent 2 2 4 2" xfId="6450" xr:uid="{00000000-0005-0000-0000-000060190000}"/>
    <cellStyle name="Percent 2 2 4 2 2" xfId="6451" xr:uid="{00000000-0005-0000-0000-000061190000}"/>
    <cellStyle name="Percent 2 2 4 3" xfId="6452" xr:uid="{00000000-0005-0000-0000-000062190000}"/>
    <cellStyle name="Percent 2 2 4 3 2" xfId="6453" xr:uid="{00000000-0005-0000-0000-000063190000}"/>
    <cellStyle name="Percent 2 2 4 4" xfId="6454" xr:uid="{00000000-0005-0000-0000-000064190000}"/>
    <cellStyle name="Percent 2 2 4 5" xfId="6455" xr:uid="{00000000-0005-0000-0000-000065190000}"/>
    <cellStyle name="Percent 2 2 5" xfId="6456" xr:uid="{00000000-0005-0000-0000-000066190000}"/>
    <cellStyle name="Percent 2 2 5 2" xfId="6457" xr:uid="{00000000-0005-0000-0000-000067190000}"/>
    <cellStyle name="Percent 2 2 5 3" xfId="6458" xr:uid="{00000000-0005-0000-0000-000068190000}"/>
    <cellStyle name="Percent 2 2 6" xfId="6459" xr:uid="{00000000-0005-0000-0000-000069190000}"/>
    <cellStyle name="Percent 2 2 6 2" xfId="6460" xr:uid="{00000000-0005-0000-0000-00006A190000}"/>
    <cellStyle name="Percent 2 2 6 2 2" xfId="6461" xr:uid="{00000000-0005-0000-0000-00006B190000}"/>
    <cellStyle name="Percent 2 2 6 3" xfId="6462" xr:uid="{00000000-0005-0000-0000-00006C190000}"/>
    <cellStyle name="Percent 2 2 6 3 2" xfId="6463" xr:uid="{00000000-0005-0000-0000-00006D190000}"/>
    <cellStyle name="Percent 2 2 6 4" xfId="6464" xr:uid="{00000000-0005-0000-0000-00006E190000}"/>
    <cellStyle name="Percent 2 2 6 5" xfId="6465" xr:uid="{00000000-0005-0000-0000-00006F190000}"/>
    <cellStyle name="Percent 2 2 7" xfId="6466" xr:uid="{00000000-0005-0000-0000-000070190000}"/>
    <cellStyle name="Percent 2 2 7 2" xfId="6467" xr:uid="{00000000-0005-0000-0000-000071190000}"/>
    <cellStyle name="Percent 2 2 7 2 2" xfId="6468" xr:uid="{00000000-0005-0000-0000-000072190000}"/>
    <cellStyle name="Percent 2 2 7 3" xfId="6469" xr:uid="{00000000-0005-0000-0000-000073190000}"/>
    <cellStyle name="Percent 2 2 7 3 2" xfId="6470" xr:uid="{00000000-0005-0000-0000-000074190000}"/>
    <cellStyle name="Percent 2 2 7 4" xfId="6471" xr:uid="{00000000-0005-0000-0000-000075190000}"/>
    <cellStyle name="Percent 2 2 7 5" xfId="6472" xr:uid="{00000000-0005-0000-0000-000076190000}"/>
    <cellStyle name="Percent 2 2 8" xfId="6473" xr:uid="{00000000-0005-0000-0000-000077190000}"/>
    <cellStyle name="Percent 2 2 8 2" xfId="6474" xr:uid="{00000000-0005-0000-0000-000078190000}"/>
    <cellStyle name="Percent 2 2 8 3" xfId="6475" xr:uid="{00000000-0005-0000-0000-000079190000}"/>
    <cellStyle name="Percent 2 2 9" xfId="6476" xr:uid="{00000000-0005-0000-0000-00007A190000}"/>
    <cellStyle name="Percent 2 2 9 2" xfId="6477" xr:uid="{00000000-0005-0000-0000-00007B190000}"/>
    <cellStyle name="Percent 2 20" xfId="6478" xr:uid="{00000000-0005-0000-0000-00007C190000}"/>
    <cellStyle name="Percent 2 20 2" xfId="6479" xr:uid="{00000000-0005-0000-0000-00007D190000}"/>
    <cellStyle name="Percent 2 21" xfId="6480" xr:uid="{00000000-0005-0000-0000-00007E190000}"/>
    <cellStyle name="Percent 2 21 2" xfId="6481" xr:uid="{00000000-0005-0000-0000-00007F190000}"/>
    <cellStyle name="Percent 2 22" xfId="6482" xr:uid="{00000000-0005-0000-0000-000080190000}"/>
    <cellStyle name="Percent 2 22 2" xfId="6483" xr:uid="{00000000-0005-0000-0000-000081190000}"/>
    <cellStyle name="Percent 2 23" xfId="6484" xr:uid="{00000000-0005-0000-0000-000082190000}"/>
    <cellStyle name="Percent 2 23 2" xfId="6485" xr:uid="{00000000-0005-0000-0000-000083190000}"/>
    <cellStyle name="Percent 2 24" xfId="6486" xr:uid="{00000000-0005-0000-0000-000084190000}"/>
    <cellStyle name="Percent 2 24 2" xfId="6487" xr:uid="{00000000-0005-0000-0000-000085190000}"/>
    <cellStyle name="Percent 2 25" xfId="6488" xr:uid="{00000000-0005-0000-0000-000086190000}"/>
    <cellStyle name="Percent 2 25 2" xfId="6489" xr:uid="{00000000-0005-0000-0000-000087190000}"/>
    <cellStyle name="Percent 2 26" xfId="6490" xr:uid="{00000000-0005-0000-0000-000088190000}"/>
    <cellStyle name="Percent 2 26 2" xfId="6491" xr:uid="{00000000-0005-0000-0000-000089190000}"/>
    <cellStyle name="Percent 2 27" xfId="6492" xr:uid="{00000000-0005-0000-0000-00008A190000}"/>
    <cellStyle name="Percent 2 27 2" xfId="6493" xr:uid="{00000000-0005-0000-0000-00008B190000}"/>
    <cellStyle name="Percent 2 28" xfId="6494" xr:uid="{00000000-0005-0000-0000-00008C190000}"/>
    <cellStyle name="Percent 2 28 2" xfId="6495" xr:uid="{00000000-0005-0000-0000-00008D190000}"/>
    <cellStyle name="Percent 2 29" xfId="6496" xr:uid="{00000000-0005-0000-0000-00008E190000}"/>
    <cellStyle name="Percent 2 29 2" xfId="6497" xr:uid="{00000000-0005-0000-0000-00008F190000}"/>
    <cellStyle name="Percent 2 3" xfId="6498" xr:uid="{00000000-0005-0000-0000-000090190000}"/>
    <cellStyle name="Percent 2 3 10" xfId="6499" xr:uid="{00000000-0005-0000-0000-000091190000}"/>
    <cellStyle name="Percent 2 3 10 2" xfId="6500" xr:uid="{00000000-0005-0000-0000-000092190000}"/>
    <cellStyle name="Percent 2 3 11" xfId="6501" xr:uid="{00000000-0005-0000-0000-000093190000}"/>
    <cellStyle name="Percent 2 3 11 2" xfId="6502" xr:uid="{00000000-0005-0000-0000-000094190000}"/>
    <cellStyle name="Percent 2 3 12" xfId="6503" xr:uid="{00000000-0005-0000-0000-000095190000}"/>
    <cellStyle name="Percent 2 3 12 2" xfId="6504" xr:uid="{00000000-0005-0000-0000-000096190000}"/>
    <cellStyle name="Percent 2 3 13" xfId="6505" xr:uid="{00000000-0005-0000-0000-000097190000}"/>
    <cellStyle name="Percent 2 3 13 2" xfId="6506" xr:uid="{00000000-0005-0000-0000-000098190000}"/>
    <cellStyle name="Percent 2 3 14" xfId="6507" xr:uid="{00000000-0005-0000-0000-000099190000}"/>
    <cellStyle name="Percent 2 3 14 2" xfId="6508" xr:uid="{00000000-0005-0000-0000-00009A190000}"/>
    <cellStyle name="Percent 2 3 15" xfId="6509" xr:uid="{00000000-0005-0000-0000-00009B190000}"/>
    <cellStyle name="Percent 2 3 15 2" xfId="6510" xr:uid="{00000000-0005-0000-0000-00009C190000}"/>
    <cellStyle name="Percent 2 3 16" xfId="6511" xr:uid="{00000000-0005-0000-0000-00009D190000}"/>
    <cellStyle name="Percent 2 3 16 2" xfId="6512" xr:uid="{00000000-0005-0000-0000-00009E190000}"/>
    <cellStyle name="Percent 2 3 17" xfId="6513" xr:uid="{00000000-0005-0000-0000-00009F190000}"/>
    <cellStyle name="Percent 2 3 18" xfId="6514" xr:uid="{00000000-0005-0000-0000-0000A0190000}"/>
    <cellStyle name="Percent 2 3 2" xfId="6515" xr:uid="{00000000-0005-0000-0000-0000A1190000}"/>
    <cellStyle name="Percent 2 3 2 2" xfId="6516" xr:uid="{00000000-0005-0000-0000-0000A2190000}"/>
    <cellStyle name="Percent 2 3 2 3" xfId="6517" xr:uid="{00000000-0005-0000-0000-0000A3190000}"/>
    <cellStyle name="Percent 2 3 3" xfId="6518" xr:uid="{00000000-0005-0000-0000-0000A4190000}"/>
    <cellStyle name="Percent 2 3 3 2" xfId="6519" xr:uid="{00000000-0005-0000-0000-0000A5190000}"/>
    <cellStyle name="Percent 2 3 3 2 2" xfId="6520" xr:uid="{00000000-0005-0000-0000-0000A6190000}"/>
    <cellStyle name="Percent 2 3 3 2 3" xfId="6521" xr:uid="{00000000-0005-0000-0000-0000A7190000}"/>
    <cellStyle name="Percent 2 3 3 3" xfId="6522" xr:uid="{00000000-0005-0000-0000-0000A8190000}"/>
    <cellStyle name="Percent 2 3 3 3 2" xfId="6523" xr:uid="{00000000-0005-0000-0000-0000A9190000}"/>
    <cellStyle name="Percent 2 3 3 3 2 2" xfId="6524" xr:uid="{00000000-0005-0000-0000-0000AA190000}"/>
    <cellStyle name="Percent 2 3 3 3 3" xfId="6525" xr:uid="{00000000-0005-0000-0000-0000AB190000}"/>
    <cellStyle name="Percent 2 3 3 3 3 2" xfId="6526" xr:uid="{00000000-0005-0000-0000-0000AC190000}"/>
    <cellStyle name="Percent 2 3 3 3 4" xfId="6527" xr:uid="{00000000-0005-0000-0000-0000AD190000}"/>
    <cellStyle name="Percent 2 3 3 3 4 2" xfId="6528" xr:uid="{00000000-0005-0000-0000-0000AE190000}"/>
    <cellStyle name="Percent 2 3 3 3 4 2 2" xfId="6529" xr:uid="{00000000-0005-0000-0000-0000AF190000}"/>
    <cellStyle name="Percent 2 3 3 3 4 3" xfId="6530" xr:uid="{00000000-0005-0000-0000-0000B0190000}"/>
    <cellStyle name="Percent 2 3 3 3 5" xfId="6531" xr:uid="{00000000-0005-0000-0000-0000B1190000}"/>
    <cellStyle name="Percent 2 3 3 4" xfId="6532" xr:uid="{00000000-0005-0000-0000-0000B2190000}"/>
    <cellStyle name="Percent 2 3 3 5" xfId="6533" xr:uid="{00000000-0005-0000-0000-0000B3190000}"/>
    <cellStyle name="Percent 2 3 4" xfId="6534" xr:uid="{00000000-0005-0000-0000-0000B4190000}"/>
    <cellStyle name="Percent 2 3 4 2" xfId="6535" xr:uid="{00000000-0005-0000-0000-0000B5190000}"/>
    <cellStyle name="Percent 2 3 4 3" xfId="6536" xr:uid="{00000000-0005-0000-0000-0000B6190000}"/>
    <cellStyle name="Percent 2 3 5" xfId="6537" xr:uid="{00000000-0005-0000-0000-0000B7190000}"/>
    <cellStyle name="Percent 2 3 5 2" xfId="6538" xr:uid="{00000000-0005-0000-0000-0000B8190000}"/>
    <cellStyle name="Percent 2 3 5 2 2" xfId="6539" xr:uid="{00000000-0005-0000-0000-0000B9190000}"/>
    <cellStyle name="Percent 2 3 5 3" xfId="6540" xr:uid="{00000000-0005-0000-0000-0000BA190000}"/>
    <cellStyle name="Percent 2 3 5 4" xfId="6541" xr:uid="{00000000-0005-0000-0000-0000BB190000}"/>
    <cellStyle name="Percent 2 3 6" xfId="6542" xr:uid="{00000000-0005-0000-0000-0000BC190000}"/>
    <cellStyle name="Percent 2 3 6 2" xfId="6543" xr:uid="{00000000-0005-0000-0000-0000BD190000}"/>
    <cellStyle name="Percent 2 3 6 3" xfId="6544" xr:uid="{00000000-0005-0000-0000-0000BE190000}"/>
    <cellStyle name="Percent 2 3 7" xfId="6545" xr:uid="{00000000-0005-0000-0000-0000BF190000}"/>
    <cellStyle name="Percent 2 3 7 2" xfId="6546" xr:uid="{00000000-0005-0000-0000-0000C0190000}"/>
    <cellStyle name="Percent 2 3 7 3" xfId="6547" xr:uid="{00000000-0005-0000-0000-0000C1190000}"/>
    <cellStyle name="Percent 2 3 8" xfId="6548" xr:uid="{00000000-0005-0000-0000-0000C2190000}"/>
    <cellStyle name="Percent 2 3 8 2" xfId="6549" xr:uid="{00000000-0005-0000-0000-0000C3190000}"/>
    <cellStyle name="Percent 2 3 8 3" xfId="6550" xr:uid="{00000000-0005-0000-0000-0000C4190000}"/>
    <cellStyle name="Percent 2 3 9" xfId="6551" xr:uid="{00000000-0005-0000-0000-0000C5190000}"/>
    <cellStyle name="Percent 2 3 9 2" xfId="6552" xr:uid="{00000000-0005-0000-0000-0000C6190000}"/>
    <cellStyle name="Percent 2 30" xfId="6553" xr:uid="{00000000-0005-0000-0000-0000C7190000}"/>
    <cellStyle name="Percent 2 30 2" xfId="6554" xr:uid="{00000000-0005-0000-0000-0000C8190000}"/>
    <cellStyle name="Percent 2 31" xfId="6555" xr:uid="{00000000-0005-0000-0000-0000C9190000}"/>
    <cellStyle name="Percent 2 31 2" xfId="6556" xr:uid="{00000000-0005-0000-0000-0000CA190000}"/>
    <cellStyle name="Percent 2 32" xfId="6557" xr:uid="{00000000-0005-0000-0000-0000CB190000}"/>
    <cellStyle name="Percent 2 32 2" xfId="6558" xr:uid="{00000000-0005-0000-0000-0000CC190000}"/>
    <cellStyle name="Percent 2 33" xfId="6559" xr:uid="{00000000-0005-0000-0000-0000CD190000}"/>
    <cellStyle name="Percent 2 33 2" xfId="6560" xr:uid="{00000000-0005-0000-0000-0000CE190000}"/>
    <cellStyle name="Percent 2 34" xfId="6561" xr:uid="{00000000-0005-0000-0000-0000CF190000}"/>
    <cellStyle name="Percent 2 34 2" xfId="6562" xr:uid="{00000000-0005-0000-0000-0000D0190000}"/>
    <cellStyle name="Percent 2 35" xfId="6563" xr:uid="{00000000-0005-0000-0000-0000D1190000}"/>
    <cellStyle name="Percent 2 35 2" xfId="6564" xr:uid="{00000000-0005-0000-0000-0000D2190000}"/>
    <cellStyle name="Percent 2 36" xfId="6565" xr:uid="{00000000-0005-0000-0000-0000D3190000}"/>
    <cellStyle name="Percent 2 36 2" xfId="6566" xr:uid="{00000000-0005-0000-0000-0000D4190000}"/>
    <cellStyle name="Percent 2 37" xfId="6567" xr:uid="{00000000-0005-0000-0000-0000D5190000}"/>
    <cellStyle name="Percent 2 37 2" xfId="6568" xr:uid="{00000000-0005-0000-0000-0000D6190000}"/>
    <cellStyle name="Percent 2 38" xfId="6569" xr:uid="{00000000-0005-0000-0000-0000D7190000}"/>
    <cellStyle name="Percent 2 38 2" xfId="6570" xr:uid="{00000000-0005-0000-0000-0000D8190000}"/>
    <cellStyle name="Percent 2 39" xfId="6571" xr:uid="{00000000-0005-0000-0000-0000D9190000}"/>
    <cellStyle name="Percent 2 39 2" xfId="6572" xr:uid="{00000000-0005-0000-0000-0000DA190000}"/>
    <cellStyle name="Percent 2 4" xfId="6573" xr:uid="{00000000-0005-0000-0000-0000DB190000}"/>
    <cellStyle name="Percent 2 4 10" xfId="6574" xr:uid="{00000000-0005-0000-0000-0000DC190000}"/>
    <cellStyle name="Percent 2 4 10 2" xfId="6575" xr:uid="{00000000-0005-0000-0000-0000DD190000}"/>
    <cellStyle name="Percent 2 4 11" xfId="6576" xr:uid="{00000000-0005-0000-0000-0000DE190000}"/>
    <cellStyle name="Percent 2 4 11 2" xfId="6577" xr:uid="{00000000-0005-0000-0000-0000DF190000}"/>
    <cellStyle name="Percent 2 4 12" xfId="6578" xr:uid="{00000000-0005-0000-0000-0000E0190000}"/>
    <cellStyle name="Percent 2 4 12 2" xfId="6579" xr:uid="{00000000-0005-0000-0000-0000E1190000}"/>
    <cellStyle name="Percent 2 4 13" xfId="6580" xr:uid="{00000000-0005-0000-0000-0000E2190000}"/>
    <cellStyle name="Percent 2 4 13 2" xfId="6581" xr:uid="{00000000-0005-0000-0000-0000E3190000}"/>
    <cellStyle name="Percent 2 4 14" xfId="6582" xr:uid="{00000000-0005-0000-0000-0000E4190000}"/>
    <cellStyle name="Percent 2 4 14 2" xfId="6583" xr:uid="{00000000-0005-0000-0000-0000E5190000}"/>
    <cellStyle name="Percent 2 4 15" xfId="6584" xr:uid="{00000000-0005-0000-0000-0000E6190000}"/>
    <cellStyle name="Percent 2 4 15 2" xfId="6585" xr:uid="{00000000-0005-0000-0000-0000E7190000}"/>
    <cellStyle name="Percent 2 4 16" xfId="6586" xr:uid="{00000000-0005-0000-0000-0000E8190000}"/>
    <cellStyle name="Percent 2 4 16 2" xfId="6587" xr:uid="{00000000-0005-0000-0000-0000E9190000}"/>
    <cellStyle name="Percent 2 4 17" xfId="6588" xr:uid="{00000000-0005-0000-0000-0000EA190000}"/>
    <cellStyle name="Percent 2 4 17 2" xfId="6589" xr:uid="{00000000-0005-0000-0000-0000EB190000}"/>
    <cellStyle name="Percent 2 4 18" xfId="6590" xr:uid="{00000000-0005-0000-0000-0000EC190000}"/>
    <cellStyle name="Percent 2 4 19" xfId="6591" xr:uid="{00000000-0005-0000-0000-0000ED190000}"/>
    <cellStyle name="Percent 2 4 2" xfId="6592" xr:uid="{00000000-0005-0000-0000-0000EE190000}"/>
    <cellStyle name="Percent 2 4 2 2" xfId="6593" xr:uid="{00000000-0005-0000-0000-0000EF190000}"/>
    <cellStyle name="Percent 2 4 2 3" xfId="6594" xr:uid="{00000000-0005-0000-0000-0000F0190000}"/>
    <cellStyle name="Percent 2 4 3" xfId="6595" xr:uid="{00000000-0005-0000-0000-0000F1190000}"/>
    <cellStyle name="Percent 2 4 3 2" xfId="6596" xr:uid="{00000000-0005-0000-0000-0000F2190000}"/>
    <cellStyle name="Percent 2 4 3 3" xfId="6597" xr:uid="{00000000-0005-0000-0000-0000F3190000}"/>
    <cellStyle name="Percent 2 4 4" xfId="6598" xr:uid="{00000000-0005-0000-0000-0000F4190000}"/>
    <cellStyle name="Percent 2 4 4 2" xfId="6599" xr:uid="{00000000-0005-0000-0000-0000F5190000}"/>
    <cellStyle name="Percent 2 4 4 3" xfId="6600" xr:uid="{00000000-0005-0000-0000-0000F6190000}"/>
    <cellStyle name="Percent 2 4 5" xfId="6601" xr:uid="{00000000-0005-0000-0000-0000F7190000}"/>
    <cellStyle name="Percent 2 4 5 2" xfId="6602" xr:uid="{00000000-0005-0000-0000-0000F8190000}"/>
    <cellStyle name="Percent 2 4 5 3" xfId="6603" xr:uid="{00000000-0005-0000-0000-0000F9190000}"/>
    <cellStyle name="Percent 2 4 6" xfId="6604" xr:uid="{00000000-0005-0000-0000-0000FA190000}"/>
    <cellStyle name="Percent 2 4 6 2" xfId="6605" xr:uid="{00000000-0005-0000-0000-0000FB190000}"/>
    <cellStyle name="Percent 2 4 6 3" xfId="6606" xr:uid="{00000000-0005-0000-0000-0000FC190000}"/>
    <cellStyle name="Percent 2 4 7" xfId="6607" xr:uid="{00000000-0005-0000-0000-0000FD190000}"/>
    <cellStyle name="Percent 2 4 7 2" xfId="6608" xr:uid="{00000000-0005-0000-0000-0000FE190000}"/>
    <cellStyle name="Percent 2 4 7 3" xfId="6609" xr:uid="{00000000-0005-0000-0000-0000FF190000}"/>
    <cellStyle name="Percent 2 4 8" xfId="6610" xr:uid="{00000000-0005-0000-0000-0000001A0000}"/>
    <cellStyle name="Percent 2 4 8 2" xfId="6611" xr:uid="{00000000-0005-0000-0000-0000011A0000}"/>
    <cellStyle name="Percent 2 4 8 3" xfId="6612" xr:uid="{00000000-0005-0000-0000-0000021A0000}"/>
    <cellStyle name="Percent 2 4 9" xfId="6613" xr:uid="{00000000-0005-0000-0000-0000031A0000}"/>
    <cellStyle name="Percent 2 4 9 2" xfId="6614" xr:uid="{00000000-0005-0000-0000-0000041A0000}"/>
    <cellStyle name="Percent 2 4 9 3" xfId="6615" xr:uid="{00000000-0005-0000-0000-0000051A0000}"/>
    <cellStyle name="Percent 2 40" xfId="6616" xr:uid="{00000000-0005-0000-0000-0000061A0000}"/>
    <cellStyle name="Percent 2 40 2" xfId="6617" xr:uid="{00000000-0005-0000-0000-0000071A0000}"/>
    <cellStyle name="Percent 2 41" xfId="6618" xr:uid="{00000000-0005-0000-0000-0000081A0000}"/>
    <cellStyle name="Percent 2 41 2" xfId="6619" xr:uid="{00000000-0005-0000-0000-0000091A0000}"/>
    <cellStyle name="Percent 2 42" xfId="6620" xr:uid="{00000000-0005-0000-0000-00000A1A0000}"/>
    <cellStyle name="Percent 2 42 2" xfId="6621" xr:uid="{00000000-0005-0000-0000-00000B1A0000}"/>
    <cellStyle name="Percent 2 43" xfId="6622" xr:uid="{00000000-0005-0000-0000-00000C1A0000}"/>
    <cellStyle name="Percent 2 43 2" xfId="6623" xr:uid="{00000000-0005-0000-0000-00000D1A0000}"/>
    <cellStyle name="Percent 2 44" xfId="6624" xr:uid="{00000000-0005-0000-0000-00000E1A0000}"/>
    <cellStyle name="Percent 2 44 2" xfId="6625" xr:uid="{00000000-0005-0000-0000-00000F1A0000}"/>
    <cellStyle name="Percent 2 45" xfId="6626" xr:uid="{00000000-0005-0000-0000-0000101A0000}"/>
    <cellStyle name="Percent 2 45 2" xfId="6627" xr:uid="{00000000-0005-0000-0000-0000111A0000}"/>
    <cellStyle name="Percent 2 46" xfId="6628" xr:uid="{00000000-0005-0000-0000-0000121A0000}"/>
    <cellStyle name="Percent 2 46 2" xfId="6629" xr:uid="{00000000-0005-0000-0000-0000131A0000}"/>
    <cellStyle name="Percent 2 47" xfId="6630" xr:uid="{00000000-0005-0000-0000-0000141A0000}"/>
    <cellStyle name="Percent 2 47 2" xfId="6631" xr:uid="{00000000-0005-0000-0000-0000151A0000}"/>
    <cellStyle name="Percent 2 48" xfId="6632" xr:uid="{00000000-0005-0000-0000-0000161A0000}"/>
    <cellStyle name="Percent 2 48 2" xfId="6633" xr:uid="{00000000-0005-0000-0000-0000171A0000}"/>
    <cellStyle name="Percent 2 48 2 2" xfId="6634" xr:uid="{00000000-0005-0000-0000-0000181A0000}"/>
    <cellStyle name="Percent 2 48 3" xfId="6635" xr:uid="{00000000-0005-0000-0000-0000191A0000}"/>
    <cellStyle name="Percent 2 49" xfId="6636" xr:uid="{00000000-0005-0000-0000-00001A1A0000}"/>
    <cellStyle name="Percent 2 49 2" xfId="6637" xr:uid="{00000000-0005-0000-0000-00001B1A0000}"/>
    <cellStyle name="Percent 2 5" xfId="6638" xr:uid="{00000000-0005-0000-0000-00001C1A0000}"/>
    <cellStyle name="Percent 2 5 10" xfId="6639" xr:uid="{00000000-0005-0000-0000-00001D1A0000}"/>
    <cellStyle name="Percent 2 5 10 2" xfId="6640" xr:uid="{00000000-0005-0000-0000-00001E1A0000}"/>
    <cellStyle name="Percent 2 5 11" xfId="6641" xr:uid="{00000000-0005-0000-0000-00001F1A0000}"/>
    <cellStyle name="Percent 2 5 11 2" xfId="6642" xr:uid="{00000000-0005-0000-0000-0000201A0000}"/>
    <cellStyle name="Percent 2 5 12" xfId="6643" xr:uid="{00000000-0005-0000-0000-0000211A0000}"/>
    <cellStyle name="Percent 2 5 12 2" xfId="6644" xr:uid="{00000000-0005-0000-0000-0000221A0000}"/>
    <cellStyle name="Percent 2 5 13" xfId="6645" xr:uid="{00000000-0005-0000-0000-0000231A0000}"/>
    <cellStyle name="Percent 2 5 13 2" xfId="6646" xr:uid="{00000000-0005-0000-0000-0000241A0000}"/>
    <cellStyle name="Percent 2 5 14" xfId="6647" xr:uid="{00000000-0005-0000-0000-0000251A0000}"/>
    <cellStyle name="Percent 2 5 14 2" xfId="6648" xr:uid="{00000000-0005-0000-0000-0000261A0000}"/>
    <cellStyle name="Percent 2 5 15" xfId="6649" xr:uid="{00000000-0005-0000-0000-0000271A0000}"/>
    <cellStyle name="Percent 2 5 15 2" xfId="6650" xr:uid="{00000000-0005-0000-0000-0000281A0000}"/>
    <cellStyle name="Percent 2 5 16" xfId="6651" xr:uid="{00000000-0005-0000-0000-0000291A0000}"/>
    <cellStyle name="Percent 2 5 17" xfId="6652" xr:uid="{00000000-0005-0000-0000-00002A1A0000}"/>
    <cellStyle name="Percent 2 5 2" xfId="6653" xr:uid="{00000000-0005-0000-0000-00002B1A0000}"/>
    <cellStyle name="Percent 2 5 2 2" xfId="6654" xr:uid="{00000000-0005-0000-0000-00002C1A0000}"/>
    <cellStyle name="Percent 2 5 2 3" xfId="6655" xr:uid="{00000000-0005-0000-0000-00002D1A0000}"/>
    <cellStyle name="Percent 2 5 3" xfId="6656" xr:uid="{00000000-0005-0000-0000-00002E1A0000}"/>
    <cellStyle name="Percent 2 5 3 2" xfId="6657" xr:uid="{00000000-0005-0000-0000-00002F1A0000}"/>
    <cellStyle name="Percent 2 5 3 3" xfId="6658" xr:uid="{00000000-0005-0000-0000-0000301A0000}"/>
    <cellStyle name="Percent 2 5 4" xfId="6659" xr:uid="{00000000-0005-0000-0000-0000311A0000}"/>
    <cellStyle name="Percent 2 5 4 2" xfId="6660" xr:uid="{00000000-0005-0000-0000-0000321A0000}"/>
    <cellStyle name="Percent 2 5 4 3" xfId="6661" xr:uid="{00000000-0005-0000-0000-0000331A0000}"/>
    <cellStyle name="Percent 2 5 5" xfId="6662" xr:uid="{00000000-0005-0000-0000-0000341A0000}"/>
    <cellStyle name="Percent 2 5 5 2" xfId="6663" xr:uid="{00000000-0005-0000-0000-0000351A0000}"/>
    <cellStyle name="Percent 2 5 5 3" xfId="6664" xr:uid="{00000000-0005-0000-0000-0000361A0000}"/>
    <cellStyle name="Percent 2 5 6" xfId="6665" xr:uid="{00000000-0005-0000-0000-0000371A0000}"/>
    <cellStyle name="Percent 2 5 6 2" xfId="6666" xr:uid="{00000000-0005-0000-0000-0000381A0000}"/>
    <cellStyle name="Percent 2 5 6 3" xfId="6667" xr:uid="{00000000-0005-0000-0000-0000391A0000}"/>
    <cellStyle name="Percent 2 5 7" xfId="6668" xr:uid="{00000000-0005-0000-0000-00003A1A0000}"/>
    <cellStyle name="Percent 2 5 7 2" xfId="6669" xr:uid="{00000000-0005-0000-0000-00003B1A0000}"/>
    <cellStyle name="Percent 2 5 7 3" xfId="6670" xr:uid="{00000000-0005-0000-0000-00003C1A0000}"/>
    <cellStyle name="Percent 2 5 8" xfId="6671" xr:uid="{00000000-0005-0000-0000-00003D1A0000}"/>
    <cellStyle name="Percent 2 5 8 2" xfId="6672" xr:uid="{00000000-0005-0000-0000-00003E1A0000}"/>
    <cellStyle name="Percent 2 5 8 3" xfId="6673" xr:uid="{00000000-0005-0000-0000-00003F1A0000}"/>
    <cellStyle name="Percent 2 5 9" xfId="6674" xr:uid="{00000000-0005-0000-0000-0000401A0000}"/>
    <cellStyle name="Percent 2 5 9 2" xfId="6675" xr:uid="{00000000-0005-0000-0000-0000411A0000}"/>
    <cellStyle name="Percent 2 50" xfId="6676" xr:uid="{00000000-0005-0000-0000-0000421A0000}"/>
    <cellStyle name="Percent 2 6" xfId="6677" xr:uid="{00000000-0005-0000-0000-0000431A0000}"/>
    <cellStyle name="Percent 2 6 10" xfId="6678" xr:uid="{00000000-0005-0000-0000-0000441A0000}"/>
    <cellStyle name="Percent 2 6 10 2" xfId="6679" xr:uid="{00000000-0005-0000-0000-0000451A0000}"/>
    <cellStyle name="Percent 2 6 11" xfId="6680" xr:uid="{00000000-0005-0000-0000-0000461A0000}"/>
    <cellStyle name="Percent 2 6 11 2" xfId="6681" xr:uid="{00000000-0005-0000-0000-0000471A0000}"/>
    <cellStyle name="Percent 2 6 12" xfId="6682" xr:uid="{00000000-0005-0000-0000-0000481A0000}"/>
    <cellStyle name="Percent 2 6 12 2" xfId="6683" xr:uid="{00000000-0005-0000-0000-0000491A0000}"/>
    <cellStyle name="Percent 2 6 13" xfId="6684" xr:uid="{00000000-0005-0000-0000-00004A1A0000}"/>
    <cellStyle name="Percent 2 6 13 2" xfId="6685" xr:uid="{00000000-0005-0000-0000-00004B1A0000}"/>
    <cellStyle name="Percent 2 6 14" xfId="6686" xr:uid="{00000000-0005-0000-0000-00004C1A0000}"/>
    <cellStyle name="Percent 2 6 14 2" xfId="6687" xr:uid="{00000000-0005-0000-0000-00004D1A0000}"/>
    <cellStyle name="Percent 2 6 15" xfId="6688" xr:uid="{00000000-0005-0000-0000-00004E1A0000}"/>
    <cellStyle name="Percent 2 6 15 2" xfId="6689" xr:uid="{00000000-0005-0000-0000-00004F1A0000}"/>
    <cellStyle name="Percent 2 6 16" xfId="6690" xr:uid="{00000000-0005-0000-0000-0000501A0000}"/>
    <cellStyle name="Percent 2 6 17" xfId="6691" xr:uid="{00000000-0005-0000-0000-0000511A0000}"/>
    <cellStyle name="Percent 2 6 2" xfId="6692" xr:uid="{00000000-0005-0000-0000-0000521A0000}"/>
    <cellStyle name="Percent 2 6 2 2" xfId="6693" xr:uid="{00000000-0005-0000-0000-0000531A0000}"/>
    <cellStyle name="Percent 2 6 2 3" xfId="6694" xr:uid="{00000000-0005-0000-0000-0000541A0000}"/>
    <cellStyle name="Percent 2 6 3" xfId="6695" xr:uid="{00000000-0005-0000-0000-0000551A0000}"/>
    <cellStyle name="Percent 2 6 3 2" xfId="6696" xr:uid="{00000000-0005-0000-0000-0000561A0000}"/>
    <cellStyle name="Percent 2 6 3 3" xfId="6697" xr:uid="{00000000-0005-0000-0000-0000571A0000}"/>
    <cellStyle name="Percent 2 6 4" xfId="6698" xr:uid="{00000000-0005-0000-0000-0000581A0000}"/>
    <cellStyle name="Percent 2 6 4 2" xfId="6699" xr:uid="{00000000-0005-0000-0000-0000591A0000}"/>
    <cellStyle name="Percent 2 6 4 3" xfId="6700" xr:uid="{00000000-0005-0000-0000-00005A1A0000}"/>
    <cellStyle name="Percent 2 6 5" xfId="6701" xr:uid="{00000000-0005-0000-0000-00005B1A0000}"/>
    <cellStyle name="Percent 2 6 5 2" xfId="6702" xr:uid="{00000000-0005-0000-0000-00005C1A0000}"/>
    <cellStyle name="Percent 2 6 5 3" xfId="6703" xr:uid="{00000000-0005-0000-0000-00005D1A0000}"/>
    <cellStyle name="Percent 2 6 6" xfId="6704" xr:uid="{00000000-0005-0000-0000-00005E1A0000}"/>
    <cellStyle name="Percent 2 6 6 2" xfId="6705" xr:uid="{00000000-0005-0000-0000-00005F1A0000}"/>
    <cellStyle name="Percent 2 6 6 3" xfId="6706" xr:uid="{00000000-0005-0000-0000-0000601A0000}"/>
    <cellStyle name="Percent 2 6 7" xfId="6707" xr:uid="{00000000-0005-0000-0000-0000611A0000}"/>
    <cellStyle name="Percent 2 6 7 2" xfId="6708" xr:uid="{00000000-0005-0000-0000-0000621A0000}"/>
    <cellStyle name="Percent 2 6 7 3" xfId="6709" xr:uid="{00000000-0005-0000-0000-0000631A0000}"/>
    <cellStyle name="Percent 2 6 8" xfId="6710" xr:uid="{00000000-0005-0000-0000-0000641A0000}"/>
    <cellStyle name="Percent 2 6 8 2" xfId="6711" xr:uid="{00000000-0005-0000-0000-0000651A0000}"/>
    <cellStyle name="Percent 2 6 8 3" xfId="6712" xr:uid="{00000000-0005-0000-0000-0000661A0000}"/>
    <cellStyle name="Percent 2 6 9" xfId="6713" xr:uid="{00000000-0005-0000-0000-0000671A0000}"/>
    <cellStyle name="Percent 2 6 9 2" xfId="6714" xr:uid="{00000000-0005-0000-0000-0000681A0000}"/>
    <cellStyle name="Percent 2 7" xfId="6715" xr:uid="{00000000-0005-0000-0000-0000691A0000}"/>
    <cellStyle name="Percent 2 7 10" xfId="6716" xr:uid="{00000000-0005-0000-0000-00006A1A0000}"/>
    <cellStyle name="Percent 2 7 2" xfId="6717" xr:uid="{00000000-0005-0000-0000-00006B1A0000}"/>
    <cellStyle name="Percent 2 7 2 2" xfId="6718" xr:uid="{00000000-0005-0000-0000-00006C1A0000}"/>
    <cellStyle name="Percent 2 7 2 3" xfId="6719" xr:uid="{00000000-0005-0000-0000-00006D1A0000}"/>
    <cellStyle name="Percent 2 7 3" xfId="6720" xr:uid="{00000000-0005-0000-0000-00006E1A0000}"/>
    <cellStyle name="Percent 2 7 3 2" xfId="6721" xr:uid="{00000000-0005-0000-0000-00006F1A0000}"/>
    <cellStyle name="Percent 2 7 3 3" xfId="6722" xr:uid="{00000000-0005-0000-0000-0000701A0000}"/>
    <cellStyle name="Percent 2 7 4" xfId="6723" xr:uid="{00000000-0005-0000-0000-0000711A0000}"/>
    <cellStyle name="Percent 2 7 4 2" xfId="6724" xr:uid="{00000000-0005-0000-0000-0000721A0000}"/>
    <cellStyle name="Percent 2 7 4 3" xfId="6725" xr:uid="{00000000-0005-0000-0000-0000731A0000}"/>
    <cellStyle name="Percent 2 7 5" xfId="6726" xr:uid="{00000000-0005-0000-0000-0000741A0000}"/>
    <cellStyle name="Percent 2 7 5 2" xfId="6727" xr:uid="{00000000-0005-0000-0000-0000751A0000}"/>
    <cellStyle name="Percent 2 7 5 3" xfId="6728" xr:uid="{00000000-0005-0000-0000-0000761A0000}"/>
    <cellStyle name="Percent 2 7 6" xfId="6729" xr:uid="{00000000-0005-0000-0000-0000771A0000}"/>
    <cellStyle name="Percent 2 7 6 2" xfId="6730" xr:uid="{00000000-0005-0000-0000-0000781A0000}"/>
    <cellStyle name="Percent 2 7 6 3" xfId="6731" xr:uid="{00000000-0005-0000-0000-0000791A0000}"/>
    <cellStyle name="Percent 2 7 7" xfId="6732" xr:uid="{00000000-0005-0000-0000-00007A1A0000}"/>
    <cellStyle name="Percent 2 7 7 2" xfId="6733" xr:uid="{00000000-0005-0000-0000-00007B1A0000}"/>
    <cellStyle name="Percent 2 7 7 3" xfId="6734" xr:uid="{00000000-0005-0000-0000-00007C1A0000}"/>
    <cellStyle name="Percent 2 7 8" xfId="6735" xr:uid="{00000000-0005-0000-0000-00007D1A0000}"/>
    <cellStyle name="Percent 2 7 8 2" xfId="6736" xr:uid="{00000000-0005-0000-0000-00007E1A0000}"/>
    <cellStyle name="Percent 2 7 8 3" xfId="6737" xr:uid="{00000000-0005-0000-0000-00007F1A0000}"/>
    <cellStyle name="Percent 2 7 9" xfId="6738" xr:uid="{00000000-0005-0000-0000-0000801A0000}"/>
    <cellStyle name="Percent 2 8" xfId="6739" xr:uid="{00000000-0005-0000-0000-0000811A0000}"/>
    <cellStyle name="Percent 2 8 10" xfId="6740" xr:uid="{00000000-0005-0000-0000-0000821A0000}"/>
    <cellStyle name="Percent 2 8 2" xfId="6741" xr:uid="{00000000-0005-0000-0000-0000831A0000}"/>
    <cellStyle name="Percent 2 8 2 2" xfId="6742" xr:uid="{00000000-0005-0000-0000-0000841A0000}"/>
    <cellStyle name="Percent 2 8 2 3" xfId="6743" xr:uid="{00000000-0005-0000-0000-0000851A0000}"/>
    <cellStyle name="Percent 2 8 3" xfId="6744" xr:uid="{00000000-0005-0000-0000-0000861A0000}"/>
    <cellStyle name="Percent 2 8 3 2" xfId="6745" xr:uid="{00000000-0005-0000-0000-0000871A0000}"/>
    <cellStyle name="Percent 2 8 3 3" xfId="6746" xr:uid="{00000000-0005-0000-0000-0000881A0000}"/>
    <cellStyle name="Percent 2 8 4" xfId="6747" xr:uid="{00000000-0005-0000-0000-0000891A0000}"/>
    <cellStyle name="Percent 2 8 4 2" xfId="6748" xr:uid="{00000000-0005-0000-0000-00008A1A0000}"/>
    <cellStyle name="Percent 2 8 4 3" xfId="6749" xr:uid="{00000000-0005-0000-0000-00008B1A0000}"/>
    <cellStyle name="Percent 2 8 5" xfId="6750" xr:uid="{00000000-0005-0000-0000-00008C1A0000}"/>
    <cellStyle name="Percent 2 8 5 2" xfId="6751" xr:uid="{00000000-0005-0000-0000-00008D1A0000}"/>
    <cellStyle name="Percent 2 8 5 3" xfId="6752" xr:uid="{00000000-0005-0000-0000-00008E1A0000}"/>
    <cellStyle name="Percent 2 8 6" xfId="6753" xr:uid="{00000000-0005-0000-0000-00008F1A0000}"/>
    <cellStyle name="Percent 2 8 6 2" xfId="6754" xr:uid="{00000000-0005-0000-0000-0000901A0000}"/>
    <cellStyle name="Percent 2 8 6 3" xfId="6755" xr:uid="{00000000-0005-0000-0000-0000911A0000}"/>
    <cellStyle name="Percent 2 8 7" xfId="6756" xr:uid="{00000000-0005-0000-0000-0000921A0000}"/>
    <cellStyle name="Percent 2 8 7 2" xfId="6757" xr:uid="{00000000-0005-0000-0000-0000931A0000}"/>
    <cellStyle name="Percent 2 8 7 3" xfId="6758" xr:uid="{00000000-0005-0000-0000-0000941A0000}"/>
    <cellStyle name="Percent 2 8 8" xfId="6759" xr:uid="{00000000-0005-0000-0000-0000951A0000}"/>
    <cellStyle name="Percent 2 8 8 2" xfId="6760" xr:uid="{00000000-0005-0000-0000-0000961A0000}"/>
    <cellStyle name="Percent 2 8 8 3" xfId="6761" xr:uid="{00000000-0005-0000-0000-0000971A0000}"/>
    <cellStyle name="Percent 2 8 9" xfId="6762" xr:uid="{00000000-0005-0000-0000-0000981A0000}"/>
    <cellStyle name="Percent 2 9" xfId="6763" xr:uid="{00000000-0005-0000-0000-0000991A0000}"/>
    <cellStyle name="Percent 2 9 10" xfId="6764" xr:uid="{00000000-0005-0000-0000-00009A1A0000}"/>
    <cellStyle name="Percent 2 9 2" xfId="6765" xr:uid="{00000000-0005-0000-0000-00009B1A0000}"/>
    <cellStyle name="Percent 2 9 2 2" xfId="6766" xr:uid="{00000000-0005-0000-0000-00009C1A0000}"/>
    <cellStyle name="Percent 2 9 2 3" xfId="6767" xr:uid="{00000000-0005-0000-0000-00009D1A0000}"/>
    <cellStyle name="Percent 2 9 3" xfId="6768" xr:uid="{00000000-0005-0000-0000-00009E1A0000}"/>
    <cellStyle name="Percent 2 9 3 2" xfId="6769" xr:uid="{00000000-0005-0000-0000-00009F1A0000}"/>
    <cellStyle name="Percent 2 9 3 3" xfId="6770" xr:uid="{00000000-0005-0000-0000-0000A01A0000}"/>
    <cellStyle name="Percent 2 9 4" xfId="6771" xr:uid="{00000000-0005-0000-0000-0000A11A0000}"/>
    <cellStyle name="Percent 2 9 4 2" xfId="6772" xr:uid="{00000000-0005-0000-0000-0000A21A0000}"/>
    <cellStyle name="Percent 2 9 4 3" xfId="6773" xr:uid="{00000000-0005-0000-0000-0000A31A0000}"/>
    <cellStyle name="Percent 2 9 5" xfId="6774" xr:uid="{00000000-0005-0000-0000-0000A41A0000}"/>
    <cellStyle name="Percent 2 9 5 2" xfId="6775" xr:uid="{00000000-0005-0000-0000-0000A51A0000}"/>
    <cellStyle name="Percent 2 9 5 3" xfId="6776" xr:uid="{00000000-0005-0000-0000-0000A61A0000}"/>
    <cellStyle name="Percent 2 9 6" xfId="6777" xr:uid="{00000000-0005-0000-0000-0000A71A0000}"/>
    <cellStyle name="Percent 2 9 6 2" xfId="6778" xr:uid="{00000000-0005-0000-0000-0000A81A0000}"/>
    <cellStyle name="Percent 2 9 6 3" xfId="6779" xr:uid="{00000000-0005-0000-0000-0000A91A0000}"/>
    <cellStyle name="Percent 2 9 7" xfId="6780" xr:uid="{00000000-0005-0000-0000-0000AA1A0000}"/>
    <cellStyle name="Percent 2 9 7 2" xfId="6781" xr:uid="{00000000-0005-0000-0000-0000AB1A0000}"/>
    <cellStyle name="Percent 2 9 7 3" xfId="6782" xr:uid="{00000000-0005-0000-0000-0000AC1A0000}"/>
    <cellStyle name="Percent 2 9 8" xfId="6783" xr:uid="{00000000-0005-0000-0000-0000AD1A0000}"/>
    <cellStyle name="Percent 2 9 8 2" xfId="6784" xr:uid="{00000000-0005-0000-0000-0000AE1A0000}"/>
    <cellStyle name="Percent 2 9 8 3" xfId="6785" xr:uid="{00000000-0005-0000-0000-0000AF1A0000}"/>
    <cellStyle name="Percent 2 9 9" xfId="6786" xr:uid="{00000000-0005-0000-0000-0000B01A0000}"/>
    <cellStyle name="Percent 20" xfId="6787" xr:uid="{00000000-0005-0000-0000-0000B11A0000}"/>
    <cellStyle name="Percent 20 2" xfId="6788" xr:uid="{00000000-0005-0000-0000-0000B21A0000}"/>
    <cellStyle name="Percent 20 2 2" xfId="6789" xr:uid="{00000000-0005-0000-0000-0000B31A0000}"/>
    <cellStyle name="Percent 20 3" xfId="6790" xr:uid="{00000000-0005-0000-0000-0000B41A0000}"/>
    <cellStyle name="Percent 20 3 2" xfId="6791" xr:uid="{00000000-0005-0000-0000-0000B51A0000}"/>
    <cellStyle name="Percent 20 4" xfId="6792" xr:uid="{00000000-0005-0000-0000-0000B61A0000}"/>
    <cellStyle name="Percent 20 4 2" xfId="6793" xr:uid="{00000000-0005-0000-0000-0000B71A0000}"/>
    <cellStyle name="Percent 20 5" xfId="6794" xr:uid="{00000000-0005-0000-0000-0000B81A0000}"/>
    <cellStyle name="Percent 20 5 2" xfId="6795" xr:uid="{00000000-0005-0000-0000-0000B91A0000}"/>
    <cellStyle name="Percent 20 6" xfId="6796" xr:uid="{00000000-0005-0000-0000-0000BA1A0000}"/>
    <cellStyle name="Percent 20 6 2" xfId="6797" xr:uid="{00000000-0005-0000-0000-0000BB1A0000}"/>
    <cellStyle name="Percent 20 7" xfId="6798" xr:uid="{00000000-0005-0000-0000-0000BC1A0000}"/>
    <cellStyle name="Percent 20 7 2" xfId="6799" xr:uid="{00000000-0005-0000-0000-0000BD1A0000}"/>
    <cellStyle name="Percent 20 7 2 2" xfId="6800" xr:uid="{00000000-0005-0000-0000-0000BE1A0000}"/>
    <cellStyle name="Percent 20 7 3" xfId="6801" xr:uid="{00000000-0005-0000-0000-0000BF1A0000}"/>
    <cellStyle name="Percent 20 7 3 2" xfId="6802" xr:uid="{00000000-0005-0000-0000-0000C01A0000}"/>
    <cellStyle name="Percent 20 7 4" xfId="6803" xr:uid="{00000000-0005-0000-0000-0000C11A0000}"/>
    <cellStyle name="Percent 20 8" xfId="6804" xr:uid="{00000000-0005-0000-0000-0000C21A0000}"/>
    <cellStyle name="Percent 21" xfId="6805" xr:uid="{00000000-0005-0000-0000-0000C31A0000}"/>
    <cellStyle name="Percent 21 2" xfId="6806" xr:uid="{00000000-0005-0000-0000-0000C41A0000}"/>
    <cellStyle name="Percent 21 2 2" xfId="6807" xr:uid="{00000000-0005-0000-0000-0000C51A0000}"/>
    <cellStyle name="Percent 21 3" xfId="6808" xr:uid="{00000000-0005-0000-0000-0000C61A0000}"/>
    <cellStyle name="Percent 21 3 2" xfId="6809" xr:uid="{00000000-0005-0000-0000-0000C71A0000}"/>
    <cellStyle name="Percent 21 4" xfId="6810" xr:uid="{00000000-0005-0000-0000-0000C81A0000}"/>
    <cellStyle name="Percent 21 4 2" xfId="6811" xr:uid="{00000000-0005-0000-0000-0000C91A0000}"/>
    <cellStyle name="Percent 21 5" xfId="6812" xr:uid="{00000000-0005-0000-0000-0000CA1A0000}"/>
    <cellStyle name="Percent 21 5 2" xfId="6813" xr:uid="{00000000-0005-0000-0000-0000CB1A0000}"/>
    <cellStyle name="Percent 21 6" xfId="6814" xr:uid="{00000000-0005-0000-0000-0000CC1A0000}"/>
    <cellStyle name="Percent 21 6 2" xfId="6815" xr:uid="{00000000-0005-0000-0000-0000CD1A0000}"/>
    <cellStyle name="Percent 21 7" xfId="6816" xr:uid="{00000000-0005-0000-0000-0000CE1A0000}"/>
    <cellStyle name="Percent 21 7 2" xfId="6817" xr:uid="{00000000-0005-0000-0000-0000CF1A0000}"/>
    <cellStyle name="Percent 21 7 2 2" xfId="6818" xr:uid="{00000000-0005-0000-0000-0000D01A0000}"/>
    <cellStyle name="Percent 21 7 3" xfId="6819" xr:uid="{00000000-0005-0000-0000-0000D11A0000}"/>
    <cellStyle name="Percent 21 7 3 2" xfId="6820" xr:uid="{00000000-0005-0000-0000-0000D21A0000}"/>
    <cellStyle name="Percent 21 7 4" xfId="6821" xr:uid="{00000000-0005-0000-0000-0000D31A0000}"/>
    <cellStyle name="Percent 21 8" xfId="6822" xr:uid="{00000000-0005-0000-0000-0000D41A0000}"/>
    <cellStyle name="Percent 22" xfId="6823" xr:uid="{00000000-0005-0000-0000-0000D51A0000}"/>
    <cellStyle name="Percent 22 2" xfId="6824" xr:uid="{00000000-0005-0000-0000-0000D61A0000}"/>
    <cellStyle name="Percent 22 2 2" xfId="6825" xr:uid="{00000000-0005-0000-0000-0000D71A0000}"/>
    <cellStyle name="Percent 22 3" xfId="6826" xr:uid="{00000000-0005-0000-0000-0000D81A0000}"/>
    <cellStyle name="Percent 22 3 2" xfId="6827" xr:uid="{00000000-0005-0000-0000-0000D91A0000}"/>
    <cellStyle name="Percent 22 4" xfId="6828" xr:uid="{00000000-0005-0000-0000-0000DA1A0000}"/>
    <cellStyle name="Percent 22 4 2" xfId="6829" xr:uid="{00000000-0005-0000-0000-0000DB1A0000}"/>
    <cellStyle name="Percent 22 5" xfId="6830" xr:uid="{00000000-0005-0000-0000-0000DC1A0000}"/>
    <cellStyle name="Percent 22 5 2" xfId="6831" xr:uid="{00000000-0005-0000-0000-0000DD1A0000}"/>
    <cellStyle name="Percent 22 6" xfId="6832" xr:uid="{00000000-0005-0000-0000-0000DE1A0000}"/>
    <cellStyle name="Percent 22 6 2" xfId="6833" xr:uid="{00000000-0005-0000-0000-0000DF1A0000}"/>
    <cellStyle name="Percent 22 7" xfId="6834" xr:uid="{00000000-0005-0000-0000-0000E01A0000}"/>
    <cellStyle name="Percent 22 7 2" xfId="6835" xr:uid="{00000000-0005-0000-0000-0000E11A0000}"/>
    <cellStyle name="Percent 22 7 2 2" xfId="6836" xr:uid="{00000000-0005-0000-0000-0000E21A0000}"/>
    <cellStyle name="Percent 22 7 3" xfId="6837" xr:uid="{00000000-0005-0000-0000-0000E31A0000}"/>
    <cellStyle name="Percent 22 7 3 2" xfId="6838" xr:uid="{00000000-0005-0000-0000-0000E41A0000}"/>
    <cellStyle name="Percent 22 7 4" xfId="6839" xr:uid="{00000000-0005-0000-0000-0000E51A0000}"/>
    <cellStyle name="Percent 22 8" xfId="6840" xr:uid="{00000000-0005-0000-0000-0000E61A0000}"/>
    <cellStyle name="Percent 23" xfId="6841" xr:uid="{00000000-0005-0000-0000-0000E71A0000}"/>
    <cellStyle name="Percent 23 2" xfId="6842" xr:uid="{00000000-0005-0000-0000-0000E81A0000}"/>
    <cellStyle name="Percent 23 2 2" xfId="6843" xr:uid="{00000000-0005-0000-0000-0000E91A0000}"/>
    <cellStyle name="Percent 23 3" xfId="6844" xr:uid="{00000000-0005-0000-0000-0000EA1A0000}"/>
    <cellStyle name="Percent 23 3 2" xfId="6845" xr:uid="{00000000-0005-0000-0000-0000EB1A0000}"/>
    <cellStyle name="Percent 23 4" xfId="6846" xr:uid="{00000000-0005-0000-0000-0000EC1A0000}"/>
    <cellStyle name="Percent 23 4 2" xfId="6847" xr:uid="{00000000-0005-0000-0000-0000ED1A0000}"/>
    <cellStyle name="Percent 23 5" xfId="6848" xr:uid="{00000000-0005-0000-0000-0000EE1A0000}"/>
    <cellStyle name="Percent 23 5 2" xfId="6849" xr:uid="{00000000-0005-0000-0000-0000EF1A0000}"/>
    <cellStyle name="Percent 23 6" xfId="6850" xr:uid="{00000000-0005-0000-0000-0000F01A0000}"/>
    <cellStyle name="Percent 23 6 2" xfId="6851" xr:uid="{00000000-0005-0000-0000-0000F11A0000}"/>
    <cellStyle name="Percent 23 7" xfId="6852" xr:uid="{00000000-0005-0000-0000-0000F21A0000}"/>
    <cellStyle name="Percent 23 7 2" xfId="6853" xr:uid="{00000000-0005-0000-0000-0000F31A0000}"/>
    <cellStyle name="Percent 23 7 2 2" xfId="6854" xr:uid="{00000000-0005-0000-0000-0000F41A0000}"/>
    <cellStyle name="Percent 23 7 3" xfId="6855" xr:uid="{00000000-0005-0000-0000-0000F51A0000}"/>
    <cellStyle name="Percent 23 7 3 2" xfId="6856" xr:uid="{00000000-0005-0000-0000-0000F61A0000}"/>
    <cellStyle name="Percent 23 7 4" xfId="6857" xr:uid="{00000000-0005-0000-0000-0000F71A0000}"/>
    <cellStyle name="Percent 23 8" xfId="6858" xr:uid="{00000000-0005-0000-0000-0000F81A0000}"/>
    <cellStyle name="Percent 24" xfId="6859" xr:uid="{00000000-0005-0000-0000-0000F91A0000}"/>
    <cellStyle name="Percent 24 2" xfId="6860" xr:uid="{00000000-0005-0000-0000-0000FA1A0000}"/>
    <cellStyle name="Percent 24 2 2" xfId="6861" xr:uid="{00000000-0005-0000-0000-0000FB1A0000}"/>
    <cellStyle name="Percent 24 3" xfId="6862" xr:uid="{00000000-0005-0000-0000-0000FC1A0000}"/>
    <cellStyle name="Percent 24 3 2" xfId="6863" xr:uid="{00000000-0005-0000-0000-0000FD1A0000}"/>
    <cellStyle name="Percent 24 4" xfId="6864" xr:uid="{00000000-0005-0000-0000-0000FE1A0000}"/>
    <cellStyle name="Percent 24 4 2" xfId="6865" xr:uid="{00000000-0005-0000-0000-0000FF1A0000}"/>
    <cellStyle name="Percent 24 5" xfId="6866" xr:uid="{00000000-0005-0000-0000-0000001B0000}"/>
    <cellStyle name="Percent 24 5 2" xfId="6867" xr:uid="{00000000-0005-0000-0000-0000011B0000}"/>
    <cellStyle name="Percent 24 6" xfId="6868" xr:uid="{00000000-0005-0000-0000-0000021B0000}"/>
    <cellStyle name="Percent 24 6 2" xfId="6869" xr:uid="{00000000-0005-0000-0000-0000031B0000}"/>
    <cellStyle name="Percent 24 7" xfId="6870" xr:uid="{00000000-0005-0000-0000-0000041B0000}"/>
    <cellStyle name="Percent 24 7 2" xfId="6871" xr:uid="{00000000-0005-0000-0000-0000051B0000}"/>
    <cellStyle name="Percent 24 7 2 2" xfId="6872" xr:uid="{00000000-0005-0000-0000-0000061B0000}"/>
    <cellStyle name="Percent 24 7 3" xfId="6873" xr:uid="{00000000-0005-0000-0000-0000071B0000}"/>
    <cellStyle name="Percent 24 7 3 2" xfId="6874" xr:uid="{00000000-0005-0000-0000-0000081B0000}"/>
    <cellStyle name="Percent 24 7 4" xfId="6875" xr:uid="{00000000-0005-0000-0000-0000091B0000}"/>
    <cellStyle name="Percent 24 8" xfId="6876" xr:uid="{00000000-0005-0000-0000-00000A1B0000}"/>
    <cellStyle name="Percent 24 8 2" xfId="6877" xr:uid="{00000000-0005-0000-0000-00000B1B0000}"/>
    <cellStyle name="Percent 24 9" xfId="6878" xr:uid="{00000000-0005-0000-0000-00000C1B0000}"/>
    <cellStyle name="Percent 25" xfId="6879" xr:uid="{00000000-0005-0000-0000-00000D1B0000}"/>
    <cellStyle name="Percent 25 2" xfId="6880" xr:uid="{00000000-0005-0000-0000-00000E1B0000}"/>
    <cellStyle name="Percent 25 2 2" xfId="6881" xr:uid="{00000000-0005-0000-0000-00000F1B0000}"/>
    <cellStyle name="Percent 25 3" xfId="6882" xr:uid="{00000000-0005-0000-0000-0000101B0000}"/>
    <cellStyle name="Percent 25 3 2" xfId="6883" xr:uid="{00000000-0005-0000-0000-0000111B0000}"/>
    <cellStyle name="Percent 25 4" xfId="6884" xr:uid="{00000000-0005-0000-0000-0000121B0000}"/>
    <cellStyle name="Percent 25 4 2" xfId="6885" xr:uid="{00000000-0005-0000-0000-0000131B0000}"/>
    <cellStyle name="Percent 25 5" xfId="6886" xr:uid="{00000000-0005-0000-0000-0000141B0000}"/>
    <cellStyle name="Percent 25 5 2" xfId="6887" xr:uid="{00000000-0005-0000-0000-0000151B0000}"/>
    <cellStyle name="Percent 25 6" xfId="6888" xr:uid="{00000000-0005-0000-0000-0000161B0000}"/>
    <cellStyle name="Percent 25 6 2" xfId="6889" xr:uid="{00000000-0005-0000-0000-0000171B0000}"/>
    <cellStyle name="Percent 25 7" xfId="6890" xr:uid="{00000000-0005-0000-0000-0000181B0000}"/>
    <cellStyle name="Percent 25 7 2" xfId="6891" xr:uid="{00000000-0005-0000-0000-0000191B0000}"/>
    <cellStyle name="Percent 25 7 2 2" xfId="6892" xr:uid="{00000000-0005-0000-0000-00001A1B0000}"/>
    <cellStyle name="Percent 25 7 3" xfId="6893" xr:uid="{00000000-0005-0000-0000-00001B1B0000}"/>
    <cellStyle name="Percent 25 7 3 2" xfId="6894" xr:uid="{00000000-0005-0000-0000-00001C1B0000}"/>
    <cellStyle name="Percent 25 7 4" xfId="6895" xr:uid="{00000000-0005-0000-0000-00001D1B0000}"/>
    <cellStyle name="Percent 25 8" xfId="6896" xr:uid="{00000000-0005-0000-0000-00001E1B0000}"/>
    <cellStyle name="Percent 26" xfId="6897" xr:uid="{00000000-0005-0000-0000-00001F1B0000}"/>
    <cellStyle name="Percent 26 2" xfId="6898" xr:uid="{00000000-0005-0000-0000-0000201B0000}"/>
    <cellStyle name="Percent 26 2 2" xfId="6899" xr:uid="{00000000-0005-0000-0000-0000211B0000}"/>
    <cellStyle name="Percent 26 3" xfId="6900" xr:uid="{00000000-0005-0000-0000-0000221B0000}"/>
    <cellStyle name="Percent 26 3 2" xfId="6901" xr:uid="{00000000-0005-0000-0000-0000231B0000}"/>
    <cellStyle name="Percent 26 4" xfId="6902" xr:uid="{00000000-0005-0000-0000-0000241B0000}"/>
    <cellStyle name="Percent 26 4 2" xfId="6903" xr:uid="{00000000-0005-0000-0000-0000251B0000}"/>
    <cellStyle name="Percent 26 5" xfId="6904" xr:uid="{00000000-0005-0000-0000-0000261B0000}"/>
    <cellStyle name="Percent 26 5 2" xfId="6905" xr:uid="{00000000-0005-0000-0000-0000271B0000}"/>
    <cellStyle name="Percent 26 6" xfId="6906" xr:uid="{00000000-0005-0000-0000-0000281B0000}"/>
    <cellStyle name="Percent 26 6 2" xfId="6907" xr:uid="{00000000-0005-0000-0000-0000291B0000}"/>
    <cellStyle name="Percent 26 7" xfId="6908" xr:uid="{00000000-0005-0000-0000-00002A1B0000}"/>
    <cellStyle name="Percent 26 7 2" xfId="6909" xr:uid="{00000000-0005-0000-0000-00002B1B0000}"/>
    <cellStyle name="Percent 26 7 2 2" xfId="6910" xr:uid="{00000000-0005-0000-0000-00002C1B0000}"/>
    <cellStyle name="Percent 26 7 3" xfId="6911" xr:uid="{00000000-0005-0000-0000-00002D1B0000}"/>
    <cellStyle name="Percent 26 7 3 2" xfId="6912" xr:uid="{00000000-0005-0000-0000-00002E1B0000}"/>
    <cellStyle name="Percent 26 7 4" xfId="6913" xr:uid="{00000000-0005-0000-0000-00002F1B0000}"/>
    <cellStyle name="Percent 26 8" xfId="6914" xr:uid="{00000000-0005-0000-0000-0000301B0000}"/>
    <cellStyle name="Percent 27" xfId="6915" xr:uid="{00000000-0005-0000-0000-0000311B0000}"/>
    <cellStyle name="Percent 27 2" xfId="6916" xr:uid="{00000000-0005-0000-0000-0000321B0000}"/>
    <cellStyle name="Percent 28" xfId="6917" xr:uid="{00000000-0005-0000-0000-0000331B0000}"/>
    <cellStyle name="Percent 28 2" xfId="6918" xr:uid="{00000000-0005-0000-0000-0000341B0000}"/>
    <cellStyle name="Percent 28 2 2" xfId="6919" xr:uid="{00000000-0005-0000-0000-0000351B0000}"/>
    <cellStyle name="Percent 28 3" xfId="6920" xr:uid="{00000000-0005-0000-0000-0000361B0000}"/>
    <cellStyle name="Percent 3" xfId="6921" xr:uid="{00000000-0005-0000-0000-0000371B0000}"/>
    <cellStyle name="Percent 3 10" xfId="6922" xr:uid="{00000000-0005-0000-0000-0000381B0000}"/>
    <cellStyle name="Percent 3 10 10" xfId="6923" xr:uid="{00000000-0005-0000-0000-0000391B0000}"/>
    <cellStyle name="Percent 3 10 10 2" xfId="6924" xr:uid="{00000000-0005-0000-0000-00003A1B0000}"/>
    <cellStyle name="Percent 3 10 11" xfId="6925" xr:uid="{00000000-0005-0000-0000-00003B1B0000}"/>
    <cellStyle name="Percent 3 10 11 2" xfId="6926" xr:uid="{00000000-0005-0000-0000-00003C1B0000}"/>
    <cellStyle name="Percent 3 10 12" xfId="6927" xr:uid="{00000000-0005-0000-0000-00003D1B0000}"/>
    <cellStyle name="Percent 3 10 12 2" xfId="6928" xr:uid="{00000000-0005-0000-0000-00003E1B0000}"/>
    <cellStyle name="Percent 3 10 13" xfId="6929" xr:uid="{00000000-0005-0000-0000-00003F1B0000}"/>
    <cellStyle name="Percent 3 10 13 2" xfId="6930" xr:uid="{00000000-0005-0000-0000-0000401B0000}"/>
    <cellStyle name="Percent 3 10 14" xfId="6931" xr:uid="{00000000-0005-0000-0000-0000411B0000}"/>
    <cellStyle name="Percent 3 10 14 2" xfId="6932" xr:uid="{00000000-0005-0000-0000-0000421B0000}"/>
    <cellStyle name="Percent 3 10 15" xfId="6933" xr:uid="{00000000-0005-0000-0000-0000431B0000}"/>
    <cellStyle name="Percent 3 10 15 2" xfId="6934" xr:uid="{00000000-0005-0000-0000-0000441B0000}"/>
    <cellStyle name="Percent 3 10 16" xfId="6935" xr:uid="{00000000-0005-0000-0000-0000451B0000}"/>
    <cellStyle name="Percent 3 10 2" xfId="6936" xr:uid="{00000000-0005-0000-0000-0000461B0000}"/>
    <cellStyle name="Percent 3 10 2 2" xfId="6937" xr:uid="{00000000-0005-0000-0000-0000471B0000}"/>
    <cellStyle name="Percent 3 10 3" xfId="6938" xr:uid="{00000000-0005-0000-0000-0000481B0000}"/>
    <cellStyle name="Percent 3 10 3 2" xfId="6939" xr:uid="{00000000-0005-0000-0000-0000491B0000}"/>
    <cellStyle name="Percent 3 10 4" xfId="6940" xr:uid="{00000000-0005-0000-0000-00004A1B0000}"/>
    <cellStyle name="Percent 3 10 4 2" xfId="6941" xr:uid="{00000000-0005-0000-0000-00004B1B0000}"/>
    <cellStyle name="Percent 3 10 5" xfId="6942" xr:uid="{00000000-0005-0000-0000-00004C1B0000}"/>
    <cellStyle name="Percent 3 10 5 2" xfId="6943" xr:uid="{00000000-0005-0000-0000-00004D1B0000}"/>
    <cellStyle name="Percent 3 10 6" xfId="6944" xr:uid="{00000000-0005-0000-0000-00004E1B0000}"/>
    <cellStyle name="Percent 3 10 6 2" xfId="6945" xr:uid="{00000000-0005-0000-0000-00004F1B0000}"/>
    <cellStyle name="Percent 3 10 7" xfId="6946" xr:uid="{00000000-0005-0000-0000-0000501B0000}"/>
    <cellStyle name="Percent 3 10 7 2" xfId="6947" xr:uid="{00000000-0005-0000-0000-0000511B0000}"/>
    <cellStyle name="Percent 3 10 8" xfId="6948" xr:uid="{00000000-0005-0000-0000-0000521B0000}"/>
    <cellStyle name="Percent 3 10 8 2" xfId="6949" xr:uid="{00000000-0005-0000-0000-0000531B0000}"/>
    <cellStyle name="Percent 3 10 9" xfId="6950" xr:uid="{00000000-0005-0000-0000-0000541B0000}"/>
    <cellStyle name="Percent 3 10 9 2" xfId="6951" xr:uid="{00000000-0005-0000-0000-0000551B0000}"/>
    <cellStyle name="Percent 3 11" xfId="6952" xr:uid="{00000000-0005-0000-0000-0000561B0000}"/>
    <cellStyle name="Percent 3 11 2" xfId="6953" xr:uid="{00000000-0005-0000-0000-0000571B0000}"/>
    <cellStyle name="Percent 3 12" xfId="6954" xr:uid="{00000000-0005-0000-0000-0000581B0000}"/>
    <cellStyle name="Percent 3 12 2" xfId="6955" xr:uid="{00000000-0005-0000-0000-0000591B0000}"/>
    <cellStyle name="Percent 3 13" xfId="6956" xr:uid="{00000000-0005-0000-0000-00005A1B0000}"/>
    <cellStyle name="Percent 3 13 2" xfId="6957" xr:uid="{00000000-0005-0000-0000-00005B1B0000}"/>
    <cellStyle name="Percent 3 14" xfId="6958" xr:uid="{00000000-0005-0000-0000-00005C1B0000}"/>
    <cellStyle name="Percent 3 14 2" xfId="6959" xr:uid="{00000000-0005-0000-0000-00005D1B0000}"/>
    <cellStyle name="Percent 3 15" xfId="6960" xr:uid="{00000000-0005-0000-0000-00005E1B0000}"/>
    <cellStyle name="Percent 3 15 2" xfId="6961" xr:uid="{00000000-0005-0000-0000-00005F1B0000}"/>
    <cellStyle name="Percent 3 16" xfId="6962" xr:uid="{00000000-0005-0000-0000-0000601B0000}"/>
    <cellStyle name="Percent 3 16 2" xfId="6963" xr:uid="{00000000-0005-0000-0000-0000611B0000}"/>
    <cellStyle name="Percent 3 17" xfId="6964" xr:uid="{00000000-0005-0000-0000-0000621B0000}"/>
    <cellStyle name="Percent 3 17 2" xfId="6965" xr:uid="{00000000-0005-0000-0000-0000631B0000}"/>
    <cellStyle name="Percent 3 18" xfId="6966" xr:uid="{00000000-0005-0000-0000-0000641B0000}"/>
    <cellStyle name="Percent 3 18 2" xfId="6967" xr:uid="{00000000-0005-0000-0000-0000651B0000}"/>
    <cellStyle name="Percent 3 19" xfId="6968" xr:uid="{00000000-0005-0000-0000-0000661B0000}"/>
    <cellStyle name="Percent 3 19 2" xfId="6969" xr:uid="{00000000-0005-0000-0000-0000671B0000}"/>
    <cellStyle name="Percent 3 2" xfId="6970" xr:uid="{00000000-0005-0000-0000-0000681B0000}"/>
    <cellStyle name="Percent 3 2 10" xfId="6971" xr:uid="{00000000-0005-0000-0000-0000691B0000}"/>
    <cellStyle name="Percent 3 2 10 2" xfId="6972" xr:uid="{00000000-0005-0000-0000-00006A1B0000}"/>
    <cellStyle name="Percent 3 2 11" xfId="6973" xr:uid="{00000000-0005-0000-0000-00006B1B0000}"/>
    <cellStyle name="Percent 3 2 11 2" xfId="6974" xr:uid="{00000000-0005-0000-0000-00006C1B0000}"/>
    <cellStyle name="Percent 3 2 12" xfId="6975" xr:uid="{00000000-0005-0000-0000-00006D1B0000}"/>
    <cellStyle name="Percent 3 2 12 2" xfId="6976" xr:uid="{00000000-0005-0000-0000-00006E1B0000}"/>
    <cellStyle name="Percent 3 2 13" xfId="6977" xr:uid="{00000000-0005-0000-0000-00006F1B0000}"/>
    <cellStyle name="Percent 3 2 13 2" xfId="6978" xr:uid="{00000000-0005-0000-0000-0000701B0000}"/>
    <cellStyle name="Percent 3 2 14" xfId="6979" xr:uid="{00000000-0005-0000-0000-0000711B0000}"/>
    <cellStyle name="Percent 3 2 14 2" xfId="6980" xr:uid="{00000000-0005-0000-0000-0000721B0000}"/>
    <cellStyle name="Percent 3 2 15" xfId="6981" xr:uid="{00000000-0005-0000-0000-0000731B0000}"/>
    <cellStyle name="Percent 3 2 15 2" xfId="6982" xr:uid="{00000000-0005-0000-0000-0000741B0000}"/>
    <cellStyle name="Percent 3 2 16" xfId="6983" xr:uid="{00000000-0005-0000-0000-0000751B0000}"/>
    <cellStyle name="Percent 3 2 16 2" xfId="6984" xr:uid="{00000000-0005-0000-0000-0000761B0000}"/>
    <cellStyle name="Percent 3 2 17" xfId="6985" xr:uid="{00000000-0005-0000-0000-0000771B0000}"/>
    <cellStyle name="Percent 3 2 17 2" xfId="6986" xr:uid="{00000000-0005-0000-0000-0000781B0000}"/>
    <cellStyle name="Percent 3 2 18" xfId="6987" xr:uid="{00000000-0005-0000-0000-0000791B0000}"/>
    <cellStyle name="Percent 3 2 19" xfId="6988" xr:uid="{00000000-0005-0000-0000-00007A1B0000}"/>
    <cellStyle name="Percent 3 2 2" xfId="6989" xr:uid="{00000000-0005-0000-0000-00007B1B0000}"/>
    <cellStyle name="Percent 3 2 2 2" xfId="6990" xr:uid="{00000000-0005-0000-0000-00007C1B0000}"/>
    <cellStyle name="Percent 3 2 2 2 2" xfId="6991" xr:uid="{00000000-0005-0000-0000-00007D1B0000}"/>
    <cellStyle name="Percent 3 2 2 2 2 2" xfId="6992" xr:uid="{00000000-0005-0000-0000-00007E1B0000}"/>
    <cellStyle name="Percent 3 2 2 2 3" xfId="6993" xr:uid="{00000000-0005-0000-0000-00007F1B0000}"/>
    <cellStyle name="Percent 3 2 2 2 3 2" xfId="6994" xr:uid="{00000000-0005-0000-0000-0000801B0000}"/>
    <cellStyle name="Percent 3 2 2 2 4" xfId="6995" xr:uid="{00000000-0005-0000-0000-0000811B0000}"/>
    <cellStyle name="Percent 3 2 2 3" xfId="6996" xr:uid="{00000000-0005-0000-0000-0000821B0000}"/>
    <cellStyle name="Percent 3 2 2 3 2" xfId="6997" xr:uid="{00000000-0005-0000-0000-0000831B0000}"/>
    <cellStyle name="Percent 3 2 2 4" xfId="6998" xr:uid="{00000000-0005-0000-0000-0000841B0000}"/>
    <cellStyle name="Percent 3 2 2 5" xfId="6999" xr:uid="{00000000-0005-0000-0000-0000851B0000}"/>
    <cellStyle name="Percent 3 2 3" xfId="7000" xr:uid="{00000000-0005-0000-0000-0000861B0000}"/>
    <cellStyle name="Percent 3 2 3 2" xfId="7001" xr:uid="{00000000-0005-0000-0000-0000871B0000}"/>
    <cellStyle name="Percent 3 2 3 2 2" xfId="7002" xr:uid="{00000000-0005-0000-0000-0000881B0000}"/>
    <cellStyle name="Percent 3 2 3 3" xfId="7003" xr:uid="{00000000-0005-0000-0000-0000891B0000}"/>
    <cellStyle name="Percent 3 2 3 3 2" xfId="7004" xr:uid="{00000000-0005-0000-0000-00008A1B0000}"/>
    <cellStyle name="Percent 3 2 3 4" xfId="7005" xr:uid="{00000000-0005-0000-0000-00008B1B0000}"/>
    <cellStyle name="Percent 3 2 3 5" xfId="7006" xr:uid="{00000000-0005-0000-0000-00008C1B0000}"/>
    <cellStyle name="Percent 3 2 4" xfId="7007" xr:uid="{00000000-0005-0000-0000-00008D1B0000}"/>
    <cellStyle name="Percent 3 2 4 2" xfId="7008" xr:uid="{00000000-0005-0000-0000-00008E1B0000}"/>
    <cellStyle name="Percent 3 2 5" xfId="7009" xr:uid="{00000000-0005-0000-0000-00008F1B0000}"/>
    <cellStyle name="Percent 3 2 5 2" xfId="7010" xr:uid="{00000000-0005-0000-0000-0000901B0000}"/>
    <cellStyle name="Percent 3 2 6" xfId="7011" xr:uid="{00000000-0005-0000-0000-0000911B0000}"/>
    <cellStyle name="Percent 3 2 6 2" xfId="7012" xr:uid="{00000000-0005-0000-0000-0000921B0000}"/>
    <cellStyle name="Percent 3 2 7" xfId="7013" xr:uid="{00000000-0005-0000-0000-0000931B0000}"/>
    <cellStyle name="Percent 3 2 7 2" xfId="7014" xr:uid="{00000000-0005-0000-0000-0000941B0000}"/>
    <cellStyle name="Percent 3 2 8" xfId="7015" xr:uid="{00000000-0005-0000-0000-0000951B0000}"/>
    <cellStyle name="Percent 3 2 8 2" xfId="7016" xr:uid="{00000000-0005-0000-0000-0000961B0000}"/>
    <cellStyle name="Percent 3 2 9" xfId="7017" xr:uid="{00000000-0005-0000-0000-0000971B0000}"/>
    <cellStyle name="Percent 3 2 9 2" xfId="7018" xr:uid="{00000000-0005-0000-0000-0000981B0000}"/>
    <cellStyle name="Percent 3 20" xfId="7019" xr:uid="{00000000-0005-0000-0000-0000991B0000}"/>
    <cellStyle name="Percent 3 20 2" xfId="7020" xr:uid="{00000000-0005-0000-0000-00009A1B0000}"/>
    <cellStyle name="Percent 3 21" xfId="7021" xr:uid="{00000000-0005-0000-0000-00009B1B0000}"/>
    <cellStyle name="Percent 3 21 2" xfId="7022" xr:uid="{00000000-0005-0000-0000-00009C1B0000}"/>
    <cellStyle name="Percent 3 22" xfId="7023" xr:uid="{00000000-0005-0000-0000-00009D1B0000}"/>
    <cellStyle name="Percent 3 22 2" xfId="7024" xr:uid="{00000000-0005-0000-0000-00009E1B0000}"/>
    <cellStyle name="Percent 3 23" xfId="7025" xr:uid="{00000000-0005-0000-0000-00009F1B0000}"/>
    <cellStyle name="Percent 3 23 2" xfId="7026" xr:uid="{00000000-0005-0000-0000-0000A01B0000}"/>
    <cellStyle name="Percent 3 24" xfId="7027" xr:uid="{00000000-0005-0000-0000-0000A11B0000}"/>
    <cellStyle name="Percent 3 24 2" xfId="7028" xr:uid="{00000000-0005-0000-0000-0000A21B0000}"/>
    <cellStyle name="Percent 3 25" xfId="7029" xr:uid="{00000000-0005-0000-0000-0000A31B0000}"/>
    <cellStyle name="Percent 3 25 2" xfId="7030" xr:uid="{00000000-0005-0000-0000-0000A41B0000}"/>
    <cellStyle name="Percent 3 26" xfId="7031" xr:uid="{00000000-0005-0000-0000-0000A51B0000}"/>
    <cellStyle name="Percent 3 26 2" xfId="7032" xr:uid="{00000000-0005-0000-0000-0000A61B0000}"/>
    <cellStyle name="Percent 3 27" xfId="7033" xr:uid="{00000000-0005-0000-0000-0000A71B0000}"/>
    <cellStyle name="Percent 3 27 2" xfId="7034" xr:uid="{00000000-0005-0000-0000-0000A81B0000}"/>
    <cellStyle name="Percent 3 28" xfId="7035" xr:uid="{00000000-0005-0000-0000-0000A91B0000}"/>
    <cellStyle name="Percent 3 28 2" xfId="7036" xr:uid="{00000000-0005-0000-0000-0000AA1B0000}"/>
    <cellStyle name="Percent 3 29" xfId="7037" xr:uid="{00000000-0005-0000-0000-0000AB1B0000}"/>
    <cellStyle name="Percent 3 29 2" xfId="7038" xr:uid="{00000000-0005-0000-0000-0000AC1B0000}"/>
    <cellStyle name="Percent 3 3" xfId="7039" xr:uid="{00000000-0005-0000-0000-0000AD1B0000}"/>
    <cellStyle name="Percent 3 3 10" xfId="7040" xr:uid="{00000000-0005-0000-0000-0000AE1B0000}"/>
    <cellStyle name="Percent 3 3 10 2" xfId="7041" xr:uid="{00000000-0005-0000-0000-0000AF1B0000}"/>
    <cellStyle name="Percent 3 3 11" xfId="7042" xr:uid="{00000000-0005-0000-0000-0000B01B0000}"/>
    <cellStyle name="Percent 3 3 11 2" xfId="7043" xr:uid="{00000000-0005-0000-0000-0000B11B0000}"/>
    <cellStyle name="Percent 3 3 12" xfId="7044" xr:uid="{00000000-0005-0000-0000-0000B21B0000}"/>
    <cellStyle name="Percent 3 3 12 2" xfId="7045" xr:uid="{00000000-0005-0000-0000-0000B31B0000}"/>
    <cellStyle name="Percent 3 3 13" xfId="7046" xr:uid="{00000000-0005-0000-0000-0000B41B0000}"/>
    <cellStyle name="Percent 3 3 13 2" xfId="7047" xr:uid="{00000000-0005-0000-0000-0000B51B0000}"/>
    <cellStyle name="Percent 3 3 14" xfId="7048" xr:uid="{00000000-0005-0000-0000-0000B61B0000}"/>
    <cellStyle name="Percent 3 3 14 2" xfId="7049" xr:uid="{00000000-0005-0000-0000-0000B71B0000}"/>
    <cellStyle name="Percent 3 3 15" xfId="7050" xr:uid="{00000000-0005-0000-0000-0000B81B0000}"/>
    <cellStyle name="Percent 3 3 15 2" xfId="7051" xr:uid="{00000000-0005-0000-0000-0000B91B0000}"/>
    <cellStyle name="Percent 3 3 16" xfId="7052" xr:uid="{00000000-0005-0000-0000-0000BA1B0000}"/>
    <cellStyle name="Percent 3 3 17" xfId="7053" xr:uid="{00000000-0005-0000-0000-0000BB1B0000}"/>
    <cellStyle name="Percent 3 3 2" xfId="7054" xr:uid="{00000000-0005-0000-0000-0000BC1B0000}"/>
    <cellStyle name="Percent 3 3 2 2" xfId="7055" xr:uid="{00000000-0005-0000-0000-0000BD1B0000}"/>
    <cellStyle name="Percent 3 3 2 3" xfId="7056" xr:uid="{00000000-0005-0000-0000-0000BE1B0000}"/>
    <cellStyle name="Percent 3 3 3" xfId="7057" xr:uid="{00000000-0005-0000-0000-0000BF1B0000}"/>
    <cellStyle name="Percent 3 3 3 2" xfId="7058" xr:uid="{00000000-0005-0000-0000-0000C01B0000}"/>
    <cellStyle name="Percent 3 3 3 2 2" xfId="7059" xr:uid="{00000000-0005-0000-0000-0000C11B0000}"/>
    <cellStyle name="Percent 3 3 3 2 3" xfId="7060" xr:uid="{00000000-0005-0000-0000-0000C21B0000}"/>
    <cellStyle name="Percent 3 3 3 3" xfId="7061" xr:uid="{00000000-0005-0000-0000-0000C31B0000}"/>
    <cellStyle name="Percent 3 3 3 3 2" xfId="7062" xr:uid="{00000000-0005-0000-0000-0000C41B0000}"/>
    <cellStyle name="Percent 3 3 3 3 2 2" xfId="7063" xr:uid="{00000000-0005-0000-0000-0000C51B0000}"/>
    <cellStyle name="Percent 3 3 3 3 3" xfId="7064" xr:uid="{00000000-0005-0000-0000-0000C61B0000}"/>
    <cellStyle name="Percent 3 3 3 3 3 2" xfId="7065" xr:uid="{00000000-0005-0000-0000-0000C71B0000}"/>
    <cellStyle name="Percent 3 3 3 3 4" xfId="7066" xr:uid="{00000000-0005-0000-0000-0000C81B0000}"/>
    <cellStyle name="Percent 3 3 3 3 4 2" xfId="7067" xr:uid="{00000000-0005-0000-0000-0000C91B0000}"/>
    <cellStyle name="Percent 3 3 3 3 4 2 2" xfId="7068" xr:uid="{00000000-0005-0000-0000-0000CA1B0000}"/>
    <cellStyle name="Percent 3 3 3 3 4 3" xfId="7069" xr:uid="{00000000-0005-0000-0000-0000CB1B0000}"/>
    <cellStyle name="Percent 3 3 3 3 5" xfId="7070" xr:uid="{00000000-0005-0000-0000-0000CC1B0000}"/>
    <cellStyle name="Percent 3 3 3 4" xfId="7071" xr:uid="{00000000-0005-0000-0000-0000CD1B0000}"/>
    <cellStyle name="Percent 3 3 3 5" xfId="7072" xr:uid="{00000000-0005-0000-0000-0000CE1B0000}"/>
    <cellStyle name="Percent 3 3 4" xfId="7073" xr:uid="{00000000-0005-0000-0000-0000CF1B0000}"/>
    <cellStyle name="Percent 3 3 4 2" xfId="7074" xr:uid="{00000000-0005-0000-0000-0000D01B0000}"/>
    <cellStyle name="Percent 3 3 4 2 2" xfId="7075" xr:uid="{00000000-0005-0000-0000-0000D11B0000}"/>
    <cellStyle name="Percent 3 3 4 3" xfId="7076" xr:uid="{00000000-0005-0000-0000-0000D21B0000}"/>
    <cellStyle name="Percent 3 3 5" xfId="7077" xr:uid="{00000000-0005-0000-0000-0000D31B0000}"/>
    <cellStyle name="Percent 3 3 5 2" xfId="7078" xr:uid="{00000000-0005-0000-0000-0000D41B0000}"/>
    <cellStyle name="Percent 3 3 6" xfId="7079" xr:uid="{00000000-0005-0000-0000-0000D51B0000}"/>
    <cellStyle name="Percent 3 3 6 2" xfId="7080" xr:uid="{00000000-0005-0000-0000-0000D61B0000}"/>
    <cellStyle name="Percent 3 3 6 2 2" xfId="7081" xr:uid="{00000000-0005-0000-0000-0000D71B0000}"/>
    <cellStyle name="Percent 3 3 6 3" xfId="7082" xr:uid="{00000000-0005-0000-0000-0000D81B0000}"/>
    <cellStyle name="Percent 3 3 7" xfId="7083" xr:uid="{00000000-0005-0000-0000-0000D91B0000}"/>
    <cellStyle name="Percent 3 3 7 2" xfId="7084" xr:uid="{00000000-0005-0000-0000-0000DA1B0000}"/>
    <cellStyle name="Percent 3 3 8" xfId="7085" xr:uid="{00000000-0005-0000-0000-0000DB1B0000}"/>
    <cellStyle name="Percent 3 3 8 2" xfId="7086" xr:uid="{00000000-0005-0000-0000-0000DC1B0000}"/>
    <cellStyle name="Percent 3 3 9" xfId="7087" xr:uid="{00000000-0005-0000-0000-0000DD1B0000}"/>
    <cellStyle name="Percent 3 3 9 2" xfId="7088" xr:uid="{00000000-0005-0000-0000-0000DE1B0000}"/>
    <cellStyle name="Percent 3 30" xfId="7089" xr:uid="{00000000-0005-0000-0000-0000DF1B0000}"/>
    <cellStyle name="Percent 3 30 2" xfId="7090" xr:uid="{00000000-0005-0000-0000-0000E01B0000}"/>
    <cellStyle name="Percent 3 31" xfId="7091" xr:uid="{00000000-0005-0000-0000-0000E11B0000}"/>
    <cellStyle name="Percent 3 4" xfId="7092" xr:uid="{00000000-0005-0000-0000-0000E21B0000}"/>
    <cellStyle name="Percent 3 4 10" xfId="7093" xr:uid="{00000000-0005-0000-0000-0000E31B0000}"/>
    <cellStyle name="Percent 3 4 10 2" xfId="7094" xr:uid="{00000000-0005-0000-0000-0000E41B0000}"/>
    <cellStyle name="Percent 3 4 11" xfId="7095" xr:uid="{00000000-0005-0000-0000-0000E51B0000}"/>
    <cellStyle name="Percent 3 4 11 2" xfId="7096" xr:uid="{00000000-0005-0000-0000-0000E61B0000}"/>
    <cellStyle name="Percent 3 4 12" xfId="7097" xr:uid="{00000000-0005-0000-0000-0000E71B0000}"/>
    <cellStyle name="Percent 3 4 12 2" xfId="7098" xr:uid="{00000000-0005-0000-0000-0000E81B0000}"/>
    <cellStyle name="Percent 3 4 13" xfId="7099" xr:uid="{00000000-0005-0000-0000-0000E91B0000}"/>
    <cellStyle name="Percent 3 4 13 2" xfId="7100" xr:uid="{00000000-0005-0000-0000-0000EA1B0000}"/>
    <cellStyle name="Percent 3 4 14" xfId="7101" xr:uid="{00000000-0005-0000-0000-0000EB1B0000}"/>
    <cellStyle name="Percent 3 4 14 2" xfId="7102" xr:uid="{00000000-0005-0000-0000-0000EC1B0000}"/>
    <cellStyle name="Percent 3 4 15" xfId="7103" xr:uid="{00000000-0005-0000-0000-0000ED1B0000}"/>
    <cellStyle name="Percent 3 4 15 2" xfId="7104" xr:uid="{00000000-0005-0000-0000-0000EE1B0000}"/>
    <cellStyle name="Percent 3 4 16" xfId="7105" xr:uid="{00000000-0005-0000-0000-0000EF1B0000}"/>
    <cellStyle name="Percent 3 4 17" xfId="7106" xr:uid="{00000000-0005-0000-0000-0000F01B0000}"/>
    <cellStyle name="Percent 3 4 2" xfId="7107" xr:uid="{00000000-0005-0000-0000-0000F11B0000}"/>
    <cellStyle name="Percent 3 4 2 2" xfId="7108" xr:uid="{00000000-0005-0000-0000-0000F21B0000}"/>
    <cellStyle name="Percent 3 4 2 3" xfId="7109" xr:uid="{00000000-0005-0000-0000-0000F31B0000}"/>
    <cellStyle name="Percent 3 4 3" xfId="7110" xr:uid="{00000000-0005-0000-0000-0000F41B0000}"/>
    <cellStyle name="Percent 3 4 3 2" xfId="7111" xr:uid="{00000000-0005-0000-0000-0000F51B0000}"/>
    <cellStyle name="Percent 3 4 4" xfId="7112" xr:uid="{00000000-0005-0000-0000-0000F61B0000}"/>
    <cellStyle name="Percent 3 4 4 2" xfId="7113" xr:uid="{00000000-0005-0000-0000-0000F71B0000}"/>
    <cellStyle name="Percent 3 4 4 2 2" xfId="7114" xr:uid="{00000000-0005-0000-0000-0000F81B0000}"/>
    <cellStyle name="Percent 3 4 4 3" xfId="7115" xr:uid="{00000000-0005-0000-0000-0000F91B0000}"/>
    <cellStyle name="Percent 3 4 5" xfId="7116" xr:uid="{00000000-0005-0000-0000-0000FA1B0000}"/>
    <cellStyle name="Percent 3 4 5 2" xfId="7117" xr:uid="{00000000-0005-0000-0000-0000FB1B0000}"/>
    <cellStyle name="Percent 3 4 6" xfId="7118" xr:uid="{00000000-0005-0000-0000-0000FC1B0000}"/>
    <cellStyle name="Percent 3 4 6 2" xfId="7119" xr:uid="{00000000-0005-0000-0000-0000FD1B0000}"/>
    <cellStyle name="Percent 3 4 7" xfId="7120" xr:uid="{00000000-0005-0000-0000-0000FE1B0000}"/>
    <cellStyle name="Percent 3 4 7 2" xfId="7121" xr:uid="{00000000-0005-0000-0000-0000FF1B0000}"/>
    <cellStyle name="Percent 3 4 8" xfId="7122" xr:uid="{00000000-0005-0000-0000-0000001C0000}"/>
    <cellStyle name="Percent 3 4 8 2" xfId="7123" xr:uid="{00000000-0005-0000-0000-0000011C0000}"/>
    <cellStyle name="Percent 3 4 9" xfId="7124" xr:uid="{00000000-0005-0000-0000-0000021C0000}"/>
    <cellStyle name="Percent 3 4 9 2" xfId="7125" xr:uid="{00000000-0005-0000-0000-0000031C0000}"/>
    <cellStyle name="Percent 3 5" xfId="7126" xr:uid="{00000000-0005-0000-0000-0000041C0000}"/>
    <cellStyle name="Percent 3 5 10" xfId="7127" xr:uid="{00000000-0005-0000-0000-0000051C0000}"/>
    <cellStyle name="Percent 3 5 10 2" xfId="7128" xr:uid="{00000000-0005-0000-0000-0000061C0000}"/>
    <cellStyle name="Percent 3 5 11" xfId="7129" xr:uid="{00000000-0005-0000-0000-0000071C0000}"/>
    <cellStyle name="Percent 3 5 11 2" xfId="7130" xr:uid="{00000000-0005-0000-0000-0000081C0000}"/>
    <cellStyle name="Percent 3 5 12" xfId="7131" xr:uid="{00000000-0005-0000-0000-0000091C0000}"/>
    <cellStyle name="Percent 3 5 12 2" xfId="7132" xr:uid="{00000000-0005-0000-0000-00000A1C0000}"/>
    <cellStyle name="Percent 3 5 13" xfId="7133" xr:uid="{00000000-0005-0000-0000-00000B1C0000}"/>
    <cellStyle name="Percent 3 5 13 2" xfId="7134" xr:uid="{00000000-0005-0000-0000-00000C1C0000}"/>
    <cellStyle name="Percent 3 5 14" xfId="7135" xr:uid="{00000000-0005-0000-0000-00000D1C0000}"/>
    <cellStyle name="Percent 3 5 14 2" xfId="7136" xr:uid="{00000000-0005-0000-0000-00000E1C0000}"/>
    <cellStyle name="Percent 3 5 15" xfId="7137" xr:uid="{00000000-0005-0000-0000-00000F1C0000}"/>
    <cellStyle name="Percent 3 5 15 2" xfId="7138" xr:uid="{00000000-0005-0000-0000-0000101C0000}"/>
    <cellStyle name="Percent 3 5 16" xfId="7139" xr:uid="{00000000-0005-0000-0000-0000111C0000}"/>
    <cellStyle name="Percent 3 5 16 2" xfId="7140" xr:uid="{00000000-0005-0000-0000-0000121C0000}"/>
    <cellStyle name="Percent 3 5 17" xfId="7141" xr:uid="{00000000-0005-0000-0000-0000131C0000}"/>
    <cellStyle name="Percent 3 5 17 2" xfId="7142" xr:uid="{00000000-0005-0000-0000-0000141C0000}"/>
    <cellStyle name="Percent 3 5 18" xfId="7143" xr:uid="{00000000-0005-0000-0000-0000151C0000}"/>
    <cellStyle name="Percent 3 5 19" xfId="7144" xr:uid="{00000000-0005-0000-0000-0000161C0000}"/>
    <cellStyle name="Percent 3 5 2" xfId="7145" xr:uid="{00000000-0005-0000-0000-0000171C0000}"/>
    <cellStyle name="Percent 3 5 2 2" xfId="7146" xr:uid="{00000000-0005-0000-0000-0000181C0000}"/>
    <cellStyle name="Percent 3 5 2 3" xfId="7147" xr:uid="{00000000-0005-0000-0000-0000191C0000}"/>
    <cellStyle name="Percent 3 5 3" xfId="7148" xr:uid="{00000000-0005-0000-0000-00001A1C0000}"/>
    <cellStyle name="Percent 3 5 3 2" xfId="7149" xr:uid="{00000000-0005-0000-0000-00001B1C0000}"/>
    <cellStyle name="Percent 3 5 4" xfId="7150" xr:uid="{00000000-0005-0000-0000-00001C1C0000}"/>
    <cellStyle name="Percent 3 5 4 2" xfId="7151" xr:uid="{00000000-0005-0000-0000-00001D1C0000}"/>
    <cellStyle name="Percent 3 5 5" xfId="7152" xr:uid="{00000000-0005-0000-0000-00001E1C0000}"/>
    <cellStyle name="Percent 3 5 5 2" xfId="7153" xr:uid="{00000000-0005-0000-0000-00001F1C0000}"/>
    <cellStyle name="Percent 3 5 6" xfId="7154" xr:uid="{00000000-0005-0000-0000-0000201C0000}"/>
    <cellStyle name="Percent 3 5 6 2" xfId="7155" xr:uid="{00000000-0005-0000-0000-0000211C0000}"/>
    <cellStyle name="Percent 3 5 7" xfId="7156" xr:uid="{00000000-0005-0000-0000-0000221C0000}"/>
    <cellStyle name="Percent 3 5 7 2" xfId="7157" xr:uid="{00000000-0005-0000-0000-0000231C0000}"/>
    <cellStyle name="Percent 3 5 8" xfId="7158" xr:uid="{00000000-0005-0000-0000-0000241C0000}"/>
    <cellStyle name="Percent 3 5 8 2" xfId="7159" xr:uid="{00000000-0005-0000-0000-0000251C0000}"/>
    <cellStyle name="Percent 3 5 9" xfId="7160" xr:uid="{00000000-0005-0000-0000-0000261C0000}"/>
    <cellStyle name="Percent 3 5 9 2" xfId="7161" xr:uid="{00000000-0005-0000-0000-0000271C0000}"/>
    <cellStyle name="Percent 3 6" xfId="7162" xr:uid="{00000000-0005-0000-0000-0000281C0000}"/>
    <cellStyle name="Percent 3 6 10" xfId="7163" xr:uid="{00000000-0005-0000-0000-0000291C0000}"/>
    <cellStyle name="Percent 3 6 10 2" xfId="7164" xr:uid="{00000000-0005-0000-0000-00002A1C0000}"/>
    <cellStyle name="Percent 3 6 11" xfId="7165" xr:uid="{00000000-0005-0000-0000-00002B1C0000}"/>
    <cellStyle name="Percent 3 6 11 2" xfId="7166" xr:uid="{00000000-0005-0000-0000-00002C1C0000}"/>
    <cellStyle name="Percent 3 6 12" xfId="7167" xr:uid="{00000000-0005-0000-0000-00002D1C0000}"/>
    <cellStyle name="Percent 3 6 12 2" xfId="7168" xr:uid="{00000000-0005-0000-0000-00002E1C0000}"/>
    <cellStyle name="Percent 3 6 13" xfId="7169" xr:uid="{00000000-0005-0000-0000-00002F1C0000}"/>
    <cellStyle name="Percent 3 6 13 2" xfId="7170" xr:uid="{00000000-0005-0000-0000-0000301C0000}"/>
    <cellStyle name="Percent 3 6 14" xfId="7171" xr:uid="{00000000-0005-0000-0000-0000311C0000}"/>
    <cellStyle name="Percent 3 6 14 2" xfId="7172" xr:uid="{00000000-0005-0000-0000-0000321C0000}"/>
    <cellStyle name="Percent 3 6 15" xfId="7173" xr:uid="{00000000-0005-0000-0000-0000331C0000}"/>
    <cellStyle name="Percent 3 6 15 2" xfId="7174" xr:uid="{00000000-0005-0000-0000-0000341C0000}"/>
    <cellStyle name="Percent 3 6 16" xfId="7175" xr:uid="{00000000-0005-0000-0000-0000351C0000}"/>
    <cellStyle name="Percent 3 6 17" xfId="7176" xr:uid="{00000000-0005-0000-0000-0000361C0000}"/>
    <cellStyle name="Percent 3 6 2" xfId="7177" xr:uid="{00000000-0005-0000-0000-0000371C0000}"/>
    <cellStyle name="Percent 3 6 2 2" xfId="7178" xr:uid="{00000000-0005-0000-0000-0000381C0000}"/>
    <cellStyle name="Percent 3 6 2 3" xfId="7179" xr:uid="{00000000-0005-0000-0000-0000391C0000}"/>
    <cellStyle name="Percent 3 6 3" xfId="7180" xr:uid="{00000000-0005-0000-0000-00003A1C0000}"/>
    <cellStyle name="Percent 3 6 3 2" xfId="7181" xr:uid="{00000000-0005-0000-0000-00003B1C0000}"/>
    <cellStyle name="Percent 3 6 3 3" xfId="7182" xr:uid="{00000000-0005-0000-0000-00003C1C0000}"/>
    <cellStyle name="Percent 3 6 4" xfId="7183" xr:uid="{00000000-0005-0000-0000-00003D1C0000}"/>
    <cellStyle name="Percent 3 6 4 2" xfId="7184" xr:uid="{00000000-0005-0000-0000-00003E1C0000}"/>
    <cellStyle name="Percent 3 6 5" xfId="7185" xr:uid="{00000000-0005-0000-0000-00003F1C0000}"/>
    <cellStyle name="Percent 3 6 5 2" xfId="7186" xr:uid="{00000000-0005-0000-0000-0000401C0000}"/>
    <cellStyle name="Percent 3 6 6" xfId="7187" xr:uid="{00000000-0005-0000-0000-0000411C0000}"/>
    <cellStyle name="Percent 3 6 6 2" xfId="7188" xr:uid="{00000000-0005-0000-0000-0000421C0000}"/>
    <cellStyle name="Percent 3 6 7" xfId="7189" xr:uid="{00000000-0005-0000-0000-0000431C0000}"/>
    <cellStyle name="Percent 3 6 7 2" xfId="7190" xr:uid="{00000000-0005-0000-0000-0000441C0000}"/>
    <cellStyle name="Percent 3 6 8" xfId="7191" xr:uid="{00000000-0005-0000-0000-0000451C0000}"/>
    <cellStyle name="Percent 3 6 8 2" xfId="7192" xr:uid="{00000000-0005-0000-0000-0000461C0000}"/>
    <cellStyle name="Percent 3 6 9" xfId="7193" xr:uid="{00000000-0005-0000-0000-0000471C0000}"/>
    <cellStyle name="Percent 3 6 9 2" xfId="7194" xr:uid="{00000000-0005-0000-0000-0000481C0000}"/>
    <cellStyle name="Percent 3 7" xfId="7195" xr:uid="{00000000-0005-0000-0000-0000491C0000}"/>
    <cellStyle name="Percent 3 7 10" xfId="7196" xr:uid="{00000000-0005-0000-0000-00004A1C0000}"/>
    <cellStyle name="Percent 3 7 10 2" xfId="7197" xr:uid="{00000000-0005-0000-0000-00004B1C0000}"/>
    <cellStyle name="Percent 3 7 11" xfId="7198" xr:uid="{00000000-0005-0000-0000-00004C1C0000}"/>
    <cellStyle name="Percent 3 7 11 2" xfId="7199" xr:uid="{00000000-0005-0000-0000-00004D1C0000}"/>
    <cellStyle name="Percent 3 7 12" xfId="7200" xr:uid="{00000000-0005-0000-0000-00004E1C0000}"/>
    <cellStyle name="Percent 3 7 12 2" xfId="7201" xr:uid="{00000000-0005-0000-0000-00004F1C0000}"/>
    <cellStyle name="Percent 3 7 13" xfId="7202" xr:uid="{00000000-0005-0000-0000-0000501C0000}"/>
    <cellStyle name="Percent 3 7 13 2" xfId="7203" xr:uid="{00000000-0005-0000-0000-0000511C0000}"/>
    <cellStyle name="Percent 3 7 14" xfId="7204" xr:uid="{00000000-0005-0000-0000-0000521C0000}"/>
    <cellStyle name="Percent 3 7 14 2" xfId="7205" xr:uid="{00000000-0005-0000-0000-0000531C0000}"/>
    <cellStyle name="Percent 3 7 15" xfId="7206" xr:uid="{00000000-0005-0000-0000-0000541C0000}"/>
    <cellStyle name="Percent 3 7 15 2" xfId="7207" xr:uid="{00000000-0005-0000-0000-0000551C0000}"/>
    <cellStyle name="Percent 3 7 16" xfId="7208" xr:uid="{00000000-0005-0000-0000-0000561C0000}"/>
    <cellStyle name="Percent 3 7 17" xfId="7209" xr:uid="{00000000-0005-0000-0000-0000571C0000}"/>
    <cellStyle name="Percent 3 7 2" xfId="7210" xr:uid="{00000000-0005-0000-0000-0000581C0000}"/>
    <cellStyle name="Percent 3 7 2 2" xfId="7211" xr:uid="{00000000-0005-0000-0000-0000591C0000}"/>
    <cellStyle name="Percent 3 7 3" xfId="7212" xr:uid="{00000000-0005-0000-0000-00005A1C0000}"/>
    <cellStyle name="Percent 3 7 3 2" xfId="7213" xr:uid="{00000000-0005-0000-0000-00005B1C0000}"/>
    <cellStyle name="Percent 3 7 4" xfId="7214" xr:uid="{00000000-0005-0000-0000-00005C1C0000}"/>
    <cellStyle name="Percent 3 7 4 2" xfId="7215" xr:uid="{00000000-0005-0000-0000-00005D1C0000}"/>
    <cellStyle name="Percent 3 7 5" xfId="7216" xr:uid="{00000000-0005-0000-0000-00005E1C0000}"/>
    <cellStyle name="Percent 3 7 5 2" xfId="7217" xr:uid="{00000000-0005-0000-0000-00005F1C0000}"/>
    <cellStyle name="Percent 3 7 6" xfId="7218" xr:uid="{00000000-0005-0000-0000-0000601C0000}"/>
    <cellStyle name="Percent 3 7 6 2" xfId="7219" xr:uid="{00000000-0005-0000-0000-0000611C0000}"/>
    <cellStyle name="Percent 3 7 7" xfId="7220" xr:uid="{00000000-0005-0000-0000-0000621C0000}"/>
    <cellStyle name="Percent 3 7 7 2" xfId="7221" xr:uid="{00000000-0005-0000-0000-0000631C0000}"/>
    <cellStyle name="Percent 3 7 8" xfId="7222" xr:uid="{00000000-0005-0000-0000-0000641C0000}"/>
    <cellStyle name="Percent 3 7 8 2" xfId="7223" xr:uid="{00000000-0005-0000-0000-0000651C0000}"/>
    <cellStyle name="Percent 3 7 9" xfId="7224" xr:uid="{00000000-0005-0000-0000-0000661C0000}"/>
    <cellStyle name="Percent 3 7 9 2" xfId="7225" xr:uid="{00000000-0005-0000-0000-0000671C0000}"/>
    <cellStyle name="Percent 3 8" xfId="7226" xr:uid="{00000000-0005-0000-0000-0000681C0000}"/>
    <cellStyle name="Percent 3 8 10" xfId="7227" xr:uid="{00000000-0005-0000-0000-0000691C0000}"/>
    <cellStyle name="Percent 3 8 10 2" xfId="7228" xr:uid="{00000000-0005-0000-0000-00006A1C0000}"/>
    <cellStyle name="Percent 3 8 11" xfId="7229" xr:uid="{00000000-0005-0000-0000-00006B1C0000}"/>
    <cellStyle name="Percent 3 8 11 2" xfId="7230" xr:uid="{00000000-0005-0000-0000-00006C1C0000}"/>
    <cellStyle name="Percent 3 8 12" xfId="7231" xr:uid="{00000000-0005-0000-0000-00006D1C0000}"/>
    <cellStyle name="Percent 3 8 12 2" xfId="7232" xr:uid="{00000000-0005-0000-0000-00006E1C0000}"/>
    <cellStyle name="Percent 3 8 13" xfId="7233" xr:uid="{00000000-0005-0000-0000-00006F1C0000}"/>
    <cellStyle name="Percent 3 8 13 2" xfId="7234" xr:uid="{00000000-0005-0000-0000-0000701C0000}"/>
    <cellStyle name="Percent 3 8 14" xfId="7235" xr:uid="{00000000-0005-0000-0000-0000711C0000}"/>
    <cellStyle name="Percent 3 8 14 2" xfId="7236" xr:uid="{00000000-0005-0000-0000-0000721C0000}"/>
    <cellStyle name="Percent 3 8 15" xfId="7237" xr:uid="{00000000-0005-0000-0000-0000731C0000}"/>
    <cellStyle name="Percent 3 8 15 2" xfId="7238" xr:uid="{00000000-0005-0000-0000-0000741C0000}"/>
    <cellStyle name="Percent 3 8 16" xfId="7239" xr:uid="{00000000-0005-0000-0000-0000751C0000}"/>
    <cellStyle name="Percent 3 8 17" xfId="7240" xr:uid="{00000000-0005-0000-0000-0000761C0000}"/>
    <cellStyle name="Percent 3 8 2" xfId="7241" xr:uid="{00000000-0005-0000-0000-0000771C0000}"/>
    <cellStyle name="Percent 3 8 2 2" xfId="7242" xr:uid="{00000000-0005-0000-0000-0000781C0000}"/>
    <cellStyle name="Percent 3 8 3" xfId="7243" xr:uid="{00000000-0005-0000-0000-0000791C0000}"/>
    <cellStyle name="Percent 3 8 3 2" xfId="7244" xr:uid="{00000000-0005-0000-0000-00007A1C0000}"/>
    <cellStyle name="Percent 3 8 4" xfId="7245" xr:uid="{00000000-0005-0000-0000-00007B1C0000}"/>
    <cellStyle name="Percent 3 8 4 2" xfId="7246" xr:uid="{00000000-0005-0000-0000-00007C1C0000}"/>
    <cellStyle name="Percent 3 8 5" xfId="7247" xr:uid="{00000000-0005-0000-0000-00007D1C0000}"/>
    <cellStyle name="Percent 3 8 5 2" xfId="7248" xr:uid="{00000000-0005-0000-0000-00007E1C0000}"/>
    <cellStyle name="Percent 3 8 6" xfId="7249" xr:uid="{00000000-0005-0000-0000-00007F1C0000}"/>
    <cellStyle name="Percent 3 8 6 2" xfId="7250" xr:uid="{00000000-0005-0000-0000-0000801C0000}"/>
    <cellStyle name="Percent 3 8 7" xfId="7251" xr:uid="{00000000-0005-0000-0000-0000811C0000}"/>
    <cellStyle name="Percent 3 8 7 2" xfId="7252" xr:uid="{00000000-0005-0000-0000-0000821C0000}"/>
    <cellStyle name="Percent 3 8 8" xfId="7253" xr:uid="{00000000-0005-0000-0000-0000831C0000}"/>
    <cellStyle name="Percent 3 8 8 2" xfId="7254" xr:uid="{00000000-0005-0000-0000-0000841C0000}"/>
    <cellStyle name="Percent 3 8 9" xfId="7255" xr:uid="{00000000-0005-0000-0000-0000851C0000}"/>
    <cellStyle name="Percent 3 8 9 2" xfId="7256" xr:uid="{00000000-0005-0000-0000-0000861C0000}"/>
    <cellStyle name="Percent 3 9" xfId="7257" xr:uid="{00000000-0005-0000-0000-0000871C0000}"/>
    <cellStyle name="Percent 3 9 10" xfId="7258" xr:uid="{00000000-0005-0000-0000-0000881C0000}"/>
    <cellStyle name="Percent 3 9 10 2" xfId="7259" xr:uid="{00000000-0005-0000-0000-0000891C0000}"/>
    <cellStyle name="Percent 3 9 11" xfId="7260" xr:uid="{00000000-0005-0000-0000-00008A1C0000}"/>
    <cellStyle name="Percent 3 9 11 2" xfId="7261" xr:uid="{00000000-0005-0000-0000-00008B1C0000}"/>
    <cellStyle name="Percent 3 9 12" xfId="7262" xr:uid="{00000000-0005-0000-0000-00008C1C0000}"/>
    <cellStyle name="Percent 3 9 12 2" xfId="7263" xr:uid="{00000000-0005-0000-0000-00008D1C0000}"/>
    <cellStyle name="Percent 3 9 13" xfId="7264" xr:uid="{00000000-0005-0000-0000-00008E1C0000}"/>
    <cellStyle name="Percent 3 9 13 2" xfId="7265" xr:uid="{00000000-0005-0000-0000-00008F1C0000}"/>
    <cellStyle name="Percent 3 9 14" xfId="7266" xr:uid="{00000000-0005-0000-0000-0000901C0000}"/>
    <cellStyle name="Percent 3 9 14 2" xfId="7267" xr:uid="{00000000-0005-0000-0000-0000911C0000}"/>
    <cellStyle name="Percent 3 9 15" xfId="7268" xr:uid="{00000000-0005-0000-0000-0000921C0000}"/>
    <cellStyle name="Percent 3 9 15 2" xfId="7269" xr:uid="{00000000-0005-0000-0000-0000931C0000}"/>
    <cellStyle name="Percent 3 9 16" xfId="7270" xr:uid="{00000000-0005-0000-0000-0000941C0000}"/>
    <cellStyle name="Percent 3 9 2" xfId="7271" xr:uid="{00000000-0005-0000-0000-0000951C0000}"/>
    <cellStyle name="Percent 3 9 2 2" xfId="7272" xr:uid="{00000000-0005-0000-0000-0000961C0000}"/>
    <cellStyle name="Percent 3 9 3" xfId="7273" xr:uid="{00000000-0005-0000-0000-0000971C0000}"/>
    <cellStyle name="Percent 3 9 3 2" xfId="7274" xr:uid="{00000000-0005-0000-0000-0000981C0000}"/>
    <cellStyle name="Percent 3 9 4" xfId="7275" xr:uid="{00000000-0005-0000-0000-0000991C0000}"/>
    <cellStyle name="Percent 3 9 4 2" xfId="7276" xr:uid="{00000000-0005-0000-0000-00009A1C0000}"/>
    <cellStyle name="Percent 3 9 5" xfId="7277" xr:uid="{00000000-0005-0000-0000-00009B1C0000}"/>
    <cellStyle name="Percent 3 9 5 2" xfId="7278" xr:uid="{00000000-0005-0000-0000-00009C1C0000}"/>
    <cellStyle name="Percent 3 9 6" xfId="7279" xr:uid="{00000000-0005-0000-0000-00009D1C0000}"/>
    <cellStyle name="Percent 3 9 6 2" xfId="7280" xr:uid="{00000000-0005-0000-0000-00009E1C0000}"/>
    <cellStyle name="Percent 3 9 7" xfId="7281" xr:uid="{00000000-0005-0000-0000-00009F1C0000}"/>
    <cellStyle name="Percent 3 9 7 2" xfId="7282" xr:uid="{00000000-0005-0000-0000-0000A01C0000}"/>
    <cellStyle name="Percent 3 9 8" xfId="7283" xr:uid="{00000000-0005-0000-0000-0000A11C0000}"/>
    <cellStyle name="Percent 3 9 8 2" xfId="7284" xr:uid="{00000000-0005-0000-0000-0000A21C0000}"/>
    <cellStyle name="Percent 3 9 9" xfId="7285" xr:uid="{00000000-0005-0000-0000-0000A31C0000}"/>
    <cellStyle name="Percent 3 9 9 2" xfId="7286" xr:uid="{00000000-0005-0000-0000-0000A41C0000}"/>
    <cellStyle name="Percent 31" xfId="7287" xr:uid="{00000000-0005-0000-0000-0000A51C0000}"/>
    <cellStyle name="Percent 31 2" xfId="7288" xr:uid="{00000000-0005-0000-0000-0000A61C0000}"/>
    <cellStyle name="Percent 4" xfId="7289" xr:uid="{00000000-0005-0000-0000-0000A71C0000}"/>
    <cellStyle name="Percent 4 10" xfId="7290" xr:uid="{00000000-0005-0000-0000-0000A81C0000}"/>
    <cellStyle name="Percent 4 10 2" xfId="7291" xr:uid="{00000000-0005-0000-0000-0000A91C0000}"/>
    <cellStyle name="Percent 4 10 3" xfId="7292" xr:uid="{00000000-0005-0000-0000-0000AA1C0000}"/>
    <cellStyle name="Percent 4 11" xfId="7293" xr:uid="{00000000-0005-0000-0000-0000AB1C0000}"/>
    <cellStyle name="Percent 4 11 2" xfId="7294" xr:uid="{00000000-0005-0000-0000-0000AC1C0000}"/>
    <cellStyle name="Percent 4 11 3" xfId="7295" xr:uid="{00000000-0005-0000-0000-0000AD1C0000}"/>
    <cellStyle name="Percent 4 12" xfId="7296" xr:uid="{00000000-0005-0000-0000-0000AE1C0000}"/>
    <cellStyle name="Percent 4 12 2" xfId="7297" xr:uid="{00000000-0005-0000-0000-0000AF1C0000}"/>
    <cellStyle name="Percent 4 12 3" xfId="7298" xr:uid="{00000000-0005-0000-0000-0000B01C0000}"/>
    <cellStyle name="Percent 4 13" xfId="7299" xr:uid="{00000000-0005-0000-0000-0000B11C0000}"/>
    <cellStyle name="Percent 4 13 2" xfId="7300" xr:uid="{00000000-0005-0000-0000-0000B21C0000}"/>
    <cellStyle name="Percent 4 13 3" xfId="7301" xr:uid="{00000000-0005-0000-0000-0000B31C0000}"/>
    <cellStyle name="Percent 4 14" xfId="7302" xr:uid="{00000000-0005-0000-0000-0000B41C0000}"/>
    <cellStyle name="Percent 4 14 2" xfId="7303" xr:uid="{00000000-0005-0000-0000-0000B51C0000}"/>
    <cellStyle name="Percent 4 14 3" xfId="7304" xr:uid="{00000000-0005-0000-0000-0000B61C0000}"/>
    <cellStyle name="Percent 4 15" xfId="7305" xr:uid="{00000000-0005-0000-0000-0000B71C0000}"/>
    <cellStyle name="Percent 4 15 2" xfId="7306" xr:uid="{00000000-0005-0000-0000-0000B81C0000}"/>
    <cellStyle name="Percent 4 16" xfId="7307" xr:uid="{00000000-0005-0000-0000-0000B91C0000}"/>
    <cellStyle name="Percent 4 16 2" xfId="7308" xr:uid="{00000000-0005-0000-0000-0000BA1C0000}"/>
    <cellStyle name="Percent 4 16 2 2" xfId="7309" xr:uid="{00000000-0005-0000-0000-0000BB1C0000}"/>
    <cellStyle name="Percent 4 16 3" xfId="7310" xr:uid="{00000000-0005-0000-0000-0000BC1C0000}"/>
    <cellStyle name="Percent 4 17" xfId="7311" xr:uid="{00000000-0005-0000-0000-0000BD1C0000}"/>
    <cellStyle name="Percent 4 17 2" xfId="7312" xr:uid="{00000000-0005-0000-0000-0000BE1C0000}"/>
    <cellStyle name="Percent 4 18" xfId="7313" xr:uid="{00000000-0005-0000-0000-0000BF1C0000}"/>
    <cellStyle name="Percent 4 18 2" xfId="7314" xr:uid="{00000000-0005-0000-0000-0000C01C0000}"/>
    <cellStyle name="Percent 4 18 2 2" xfId="7315" xr:uid="{00000000-0005-0000-0000-0000C11C0000}"/>
    <cellStyle name="Percent 4 18 3" xfId="7316" xr:uid="{00000000-0005-0000-0000-0000C21C0000}"/>
    <cellStyle name="Percent 4 19" xfId="7317" xr:uid="{00000000-0005-0000-0000-0000C31C0000}"/>
    <cellStyle name="Percent 4 19 2" xfId="7318" xr:uid="{00000000-0005-0000-0000-0000C41C0000}"/>
    <cellStyle name="Percent 4 2" xfId="7319" xr:uid="{00000000-0005-0000-0000-0000C51C0000}"/>
    <cellStyle name="Percent 4 2 10" xfId="7320" xr:uid="{00000000-0005-0000-0000-0000C61C0000}"/>
    <cellStyle name="Percent 4 2 11" xfId="7321" xr:uid="{00000000-0005-0000-0000-0000C71C0000}"/>
    <cellStyle name="Percent 4 2 2" xfId="7322" xr:uid="{00000000-0005-0000-0000-0000C81C0000}"/>
    <cellStyle name="Percent 4 2 2 2" xfId="7323" xr:uid="{00000000-0005-0000-0000-0000C91C0000}"/>
    <cellStyle name="Percent 4 2 2 3" xfId="7324" xr:uid="{00000000-0005-0000-0000-0000CA1C0000}"/>
    <cellStyle name="Percent 4 2 3" xfId="7325" xr:uid="{00000000-0005-0000-0000-0000CB1C0000}"/>
    <cellStyle name="Percent 4 2 3 2" xfId="7326" xr:uid="{00000000-0005-0000-0000-0000CC1C0000}"/>
    <cellStyle name="Percent 4 2 3 3" xfId="7327" xr:uid="{00000000-0005-0000-0000-0000CD1C0000}"/>
    <cellStyle name="Percent 4 2 4" xfId="7328" xr:uid="{00000000-0005-0000-0000-0000CE1C0000}"/>
    <cellStyle name="Percent 4 2 4 2" xfId="7329" xr:uid="{00000000-0005-0000-0000-0000CF1C0000}"/>
    <cellStyle name="Percent 4 2 4 2 2" xfId="7330" xr:uid="{00000000-0005-0000-0000-0000D01C0000}"/>
    <cellStyle name="Percent 4 2 4 3" xfId="7331" xr:uid="{00000000-0005-0000-0000-0000D11C0000}"/>
    <cellStyle name="Percent 4 2 4 3 2" xfId="7332" xr:uid="{00000000-0005-0000-0000-0000D21C0000}"/>
    <cellStyle name="Percent 4 2 4 4" xfId="7333" xr:uid="{00000000-0005-0000-0000-0000D31C0000}"/>
    <cellStyle name="Percent 4 2 4 5" xfId="7334" xr:uid="{00000000-0005-0000-0000-0000D41C0000}"/>
    <cellStyle name="Percent 4 2 5" xfId="7335" xr:uid="{00000000-0005-0000-0000-0000D51C0000}"/>
    <cellStyle name="Percent 4 2 5 2" xfId="7336" xr:uid="{00000000-0005-0000-0000-0000D61C0000}"/>
    <cellStyle name="Percent 4 2 5 3" xfId="7337" xr:uid="{00000000-0005-0000-0000-0000D71C0000}"/>
    <cellStyle name="Percent 4 2 6" xfId="7338" xr:uid="{00000000-0005-0000-0000-0000D81C0000}"/>
    <cellStyle name="Percent 4 2 6 2" xfId="7339" xr:uid="{00000000-0005-0000-0000-0000D91C0000}"/>
    <cellStyle name="Percent 4 2 6 2 2" xfId="7340" xr:uid="{00000000-0005-0000-0000-0000DA1C0000}"/>
    <cellStyle name="Percent 4 2 6 3" xfId="7341" xr:uid="{00000000-0005-0000-0000-0000DB1C0000}"/>
    <cellStyle name="Percent 4 2 6 3 2" xfId="7342" xr:uid="{00000000-0005-0000-0000-0000DC1C0000}"/>
    <cellStyle name="Percent 4 2 6 4" xfId="7343" xr:uid="{00000000-0005-0000-0000-0000DD1C0000}"/>
    <cellStyle name="Percent 4 2 6 5" xfId="7344" xr:uid="{00000000-0005-0000-0000-0000DE1C0000}"/>
    <cellStyle name="Percent 4 2 7" xfId="7345" xr:uid="{00000000-0005-0000-0000-0000DF1C0000}"/>
    <cellStyle name="Percent 4 2 7 2" xfId="7346" xr:uid="{00000000-0005-0000-0000-0000E01C0000}"/>
    <cellStyle name="Percent 4 2 7 3" xfId="7347" xr:uid="{00000000-0005-0000-0000-0000E11C0000}"/>
    <cellStyle name="Percent 4 2 8" xfId="7348" xr:uid="{00000000-0005-0000-0000-0000E21C0000}"/>
    <cellStyle name="Percent 4 2 8 2" xfId="7349" xr:uid="{00000000-0005-0000-0000-0000E31C0000}"/>
    <cellStyle name="Percent 4 2 8 3" xfId="7350" xr:uid="{00000000-0005-0000-0000-0000E41C0000}"/>
    <cellStyle name="Percent 4 2 9" xfId="7351" xr:uid="{00000000-0005-0000-0000-0000E51C0000}"/>
    <cellStyle name="Percent 4 2 9 2" xfId="7352" xr:uid="{00000000-0005-0000-0000-0000E61C0000}"/>
    <cellStyle name="Percent 4 20" xfId="7353" xr:uid="{00000000-0005-0000-0000-0000E71C0000}"/>
    <cellStyle name="Percent 4 20 2" xfId="7354" xr:uid="{00000000-0005-0000-0000-0000E81C0000}"/>
    <cellStyle name="Percent 4 21" xfId="7355" xr:uid="{00000000-0005-0000-0000-0000E91C0000}"/>
    <cellStyle name="Percent 4 21 2" xfId="7356" xr:uid="{00000000-0005-0000-0000-0000EA1C0000}"/>
    <cellStyle name="Percent 4 22" xfId="7357" xr:uid="{00000000-0005-0000-0000-0000EB1C0000}"/>
    <cellStyle name="Percent 4 22 2" xfId="7358" xr:uid="{00000000-0005-0000-0000-0000EC1C0000}"/>
    <cellStyle name="Percent 4 23" xfId="7359" xr:uid="{00000000-0005-0000-0000-0000ED1C0000}"/>
    <cellStyle name="Percent 4 23 2" xfId="7360" xr:uid="{00000000-0005-0000-0000-0000EE1C0000}"/>
    <cellStyle name="Percent 4 24" xfId="7361" xr:uid="{00000000-0005-0000-0000-0000EF1C0000}"/>
    <cellStyle name="Percent 4 24 2" xfId="7362" xr:uid="{00000000-0005-0000-0000-0000F01C0000}"/>
    <cellStyle name="Percent 4 25" xfId="7363" xr:uid="{00000000-0005-0000-0000-0000F11C0000}"/>
    <cellStyle name="Percent 4 25 2" xfId="7364" xr:uid="{00000000-0005-0000-0000-0000F21C0000}"/>
    <cellStyle name="Percent 4 26" xfId="7365" xr:uid="{00000000-0005-0000-0000-0000F31C0000}"/>
    <cellStyle name="Percent 4 26 2" xfId="7366" xr:uid="{00000000-0005-0000-0000-0000F41C0000}"/>
    <cellStyle name="Percent 4 27" xfId="7367" xr:uid="{00000000-0005-0000-0000-0000F51C0000}"/>
    <cellStyle name="Percent 4 27 2" xfId="7368" xr:uid="{00000000-0005-0000-0000-0000F61C0000}"/>
    <cellStyle name="Percent 4 28" xfId="7369" xr:uid="{00000000-0005-0000-0000-0000F71C0000}"/>
    <cellStyle name="Percent 4 28 2" xfId="7370" xr:uid="{00000000-0005-0000-0000-0000F81C0000}"/>
    <cellStyle name="Percent 4 29" xfId="7371" xr:uid="{00000000-0005-0000-0000-0000F91C0000}"/>
    <cellStyle name="Percent 4 29 2" xfId="7372" xr:uid="{00000000-0005-0000-0000-0000FA1C0000}"/>
    <cellStyle name="Percent 4 29 2 2" xfId="7373" xr:uid="{00000000-0005-0000-0000-0000FB1C0000}"/>
    <cellStyle name="Percent 4 29 3" xfId="7374" xr:uid="{00000000-0005-0000-0000-0000FC1C0000}"/>
    <cellStyle name="Percent 4 29 3 2" xfId="7375" xr:uid="{00000000-0005-0000-0000-0000FD1C0000}"/>
    <cellStyle name="Percent 4 29 4" xfId="7376" xr:uid="{00000000-0005-0000-0000-0000FE1C0000}"/>
    <cellStyle name="Percent 4 3" xfId="7377" xr:uid="{00000000-0005-0000-0000-0000FF1C0000}"/>
    <cellStyle name="Percent 4 3 10" xfId="7378" xr:uid="{00000000-0005-0000-0000-0000001D0000}"/>
    <cellStyle name="Percent 4 3 2" xfId="7379" xr:uid="{00000000-0005-0000-0000-0000011D0000}"/>
    <cellStyle name="Percent 4 3 2 2" xfId="7380" xr:uid="{00000000-0005-0000-0000-0000021D0000}"/>
    <cellStyle name="Percent 4 3 2 3" xfId="7381" xr:uid="{00000000-0005-0000-0000-0000031D0000}"/>
    <cellStyle name="Percent 4 3 3" xfId="7382" xr:uid="{00000000-0005-0000-0000-0000041D0000}"/>
    <cellStyle name="Percent 4 3 3 2" xfId="7383" xr:uid="{00000000-0005-0000-0000-0000051D0000}"/>
    <cellStyle name="Percent 4 3 3 3" xfId="7384" xr:uid="{00000000-0005-0000-0000-0000061D0000}"/>
    <cellStyle name="Percent 4 3 4" xfId="7385" xr:uid="{00000000-0005-0000-0000-0000071D0000}"/>
    <cellStyle name="Percent 4 3 4 2" xfId="7386" xr:uid="{00000000-0005-0000-0000-0000081D0000}"/>
    <cellStyle name="Percent 4 3 4 3" xfId="7387" xr:uid="{00000000-0005-0000-0000-0000091D0000}"/>
    <cellStyle name="Percent 4 3 5" xfId="7388" xr:uid="{00000000-0005-0000-0000-00000A1D0000}"/>
    <cellStyle name="Percent 4 3 5 2" xfId="7389" xr:uid="{00000000-0005-0000-0000-00000B1D0000}"/>
    <cellStyle name="Percent 4 3 5 3" xfId="7390" xr:uid="{00000000-0005-0000-0000-00000C1D0000}"/>
    <cellStyle name="Percent 4 3 6" xfId="7391" xr:uid="{00000000-0005-0000-0000-00000D1D0000}"/>
    <cellStyle name="Percent 4 3 6 2" xfId="7392" xr:uid="{00000000-0005-0000-0000-00000E1D0000}"/>
    <cellStyle name="Percent 4 3 6 3" xfId="7393" xr:uid="{00000000-0005-0000-0000-00000F1D0000}"/>
    <cellStyle name="Percent 4 3 7" xfId="7394" xr:uid="{00000000-0005-0000-0000-0000101D0000}"/>
    <cellStyle name="Percent 4 3 7 2" xfId="7395" xr:uid="{00000000-0005-0000-0000-0000111D0000}"/>
    <cellStyle name="Percent 4 3 7 3" xfId="7396" xr:uid="{00000000-0005-0000-0000-0000121D0000}"/>
    <cellStyle name="Percent 4 3 8" xfId="7397" xr:uid="{00000000-0005-0000-0000-0000131D0000}"/>
    <cellStyle name="Percent 4 3 8 2" xfId="7398" xr:uid="{00000000-0005-0000-0000-0000141D0000}"/>
    <cellStyle name="Percent 4 3 8 3" xfId="7399" xr:uid="{00000000-0005-0000-0000-0000151D0000}"/>
    <cellStyle name="Percent 4 3 9" xfId="7400" xr:uid="{00000000-0005-0000-0000-0000161D0000}"/>
    <cellStyle name="Percent 4 30" xfId="7401" xr:uid="{00000000-0005-0000-0000-0000171D0000}"/>
    <cellStyle name="Percent 4 30 2" xfId="7402" xr:uid="{00000000-0005-0000-0000-0000181D0000}"/>
    <cellStyle name="Percent 4 31" xfId="7403" xr:uid="{00000000-0005-0000-0000-0000191D0000}"/>
    <cellStyle name="Percent 4 31 2" xfId="7404" xr:uid="{00000000-0005-0000-0000-00001A1D0000}"/>
    <cellStyle name="Percent 4 32" xfId="7405" xr:uid="{00000000-0005-0000-0000-00001B1D0000}"/>
    <cellStyle name="Percent 4 33" xfId="7406" xr:uid="{00000000-0005-0000-0000-00001C1D0000}"/>
    <cellStyle name="Percent 4 4" xfId="7407" xr:uid="{00000000-0005-0000-0000-00001D1D0000}"/>
    <cellStyle name="Percent 4 4 10" xfId="7408" xr:uid="{00000000-0005-0000-0000-00001E1D0000}"/>
    <cellStyle name="Percent 4 4 11" xfId="7409" xr:uid="{00000000-0005-0000-0000-00001F1D0000}"/>
    <cellStyle name="Percent 4 4 2" xfId="7410" xr:uid="{00000000-0005-0000-0000-0000201D0000}"/>
    <cellStyle name="Percent 4 4 2 2" xfId="7411" xr:uid="{00000000-0005-0000-0000-0000211D0000}"/>
    <cellStyle name="Percent 4 4 2 3" xfId="7412" xr:uid="{00000000-0005-0000-0000-0000221D0000}"/>
    <cellStyle name="Percent 4 4 3" xfId="7413" xr:uid="{00000000-0005-0000-0000-0000231D0000}"/>
    <cellStyle name="Percent 4 4 3 2" xfId="7414" xr:uid="{00000000-0005-0000-0000-0000241D0000}"/>
    <cellStyle name="Percent 4 4 3 3" xfId="7415" xr:uid="{00000000-0005-0000-0000-0000251D0000}"/>
    <cellStyle name="Percent 4 4 4" xfId="7416" xr:uid="{00000000-0005-0000-0000-0000261D0000}"/>
    <cellStyle name="Percent 4 4 4 2" xfId="7417" xr:uid="{00000000-0005-0000-0000-0000271D0000}"/>
    <cellStyle name="Percent 4 4 4 3" xfId="7418" xr:uid="{00000000-0005-0000-0000-0000281D0000}"/>
    <cellStyle name="Percent 4 4 5" xfId="7419" xr:uid="{00000000-0005-0000-0000-0000291D0000}"/>
    <cellStyle name="Percent 4 4 5 2" xfId="7420" xr:uid="{00000000-0005-0000-0000-00002A1D0000}"/>
    <cellStyle name="Percent 4 4 5 3" xfId="7421" xr:uid="{00000000-0005-0000-0000-00002B1D0000}"/>
    <cellStyle name="Percent 4 4 6" xfId="7422" xr:uid="{00000000-0005-0000-0000-00002C1D0000}"/>
    <cellStyle name="Percent 4 4 6 2" xfId="7423" xr:uid="{00000000-0005-0000-0000-00002D1D0000}"/>
    <cellStyle name="Percent 4 4 6 3" xfId="7424" xr:uid="{00000000-0005-0000-0000-00002E1D0000}"/>
    <cellStyle name="Percent 4 4 7" xfId="7425" xr:uid="{00000000-0005-0000-0000-00002F1D0000}"/>
    <cellStyle name="Percent 4 4 7 2" xfId="7426" xr:uid="{00000000-0005-0000-0000-0000301D0000}"/>
    <cellStyle name="Percent 4 4 7 3" xfId="7427" xr:uid="{00000000-0005-0000-0000-0000311D0000}"/>
    <cellStyle name="Percent 4 4 8" xfId="7428" xr:uid="{00000000-0005-0000-0000-0000321D0000}"/>
    <cellStyle name="Percent 4 4 8 2" xfId="7429" xr:uid="{00000000-0005-0000-0000-0000331D0000}"/>
    <cellStyle name="Percent 4 4 8 3" xfId="7430" xr:uid="{00000000-0005-0000-0000-0000341D0000}"/>
    <cellStyle name="Percent 4 4 9" xfId="7431" xr:uid="{00000000-0005-0000-0000-0000351D0000}"/>
    <cellStyle name="Percent 4 4 9 2" xfId="7432" xr:uid="{00000000-0005-0000-0000-0000361D0000}"/>
    <cellStyle name="Percent 4 4 9 3" xfId="7433" xr:uid="{00000000-0005-0000-0000-0000371D0000}"/>
    <cellStyle name="Percent 4 5" xfId="7434" xr:uid="{00000000-0005-0000-0000-0000381D0000}"/>
    <cellStyle name="Percent 4 5 10" xfId="7435" xr:uid="{00000000-0005-0000-0000-0000391D0000}"/>
    <cellStyle name="Percent 4 5 11" xfId="7436" xr:uid="{00000000-0005-0000-0000-00003A1D0000}"/>
    <cellStyle name="Percent 4 5 2" xfId="7437" xr:uid="{00000000-0005-0000-0000-00003B1D0000}"/>
    <cellStyle name="Percent 4 5 2 2" xfId="7438" xr:uid="{00000000-0005-0000-0000-00003C1D0000}"/>
    <cellStyle name="Percent 4 5 2 3" xfId="7439" xr:uid="{00000000-0005-0000-0000-00003D1D0000}"/>
    <cellStyle name="Percent 4 5 3" xfId="7440" xr:uid="{00000000-0005-0000-0000-00003E1D0000}"/>
    <cellStyle name="Percent 4 5 3 2" xfId="7441" xr:uid="{00000000-0005-0000-0000-00003F1D0000}"/>
    <cellStyle name="Percent 4 5 3 3" xfId="7442" xr:uid="{00000000-0005-0000-0000-0000401D0000}"/>
    <cellStyle name="Percent 4 5 4" xfId="7443" xr:uid="{00000000-0005-0000-0000-0000411D0000}"/>
    <cellStyle name="Percent 4 5 4 2" xfId="7444" xr:uid="{00000000-0005-0000-0000-0000421D0000}"/>
    <cellStyle name="Percent 4 5 4 3" xfId="7445" xr:uid="{00000000-0005-0000-0000-0000431D0000}"/>
    <cellStyle name="Percent 4 5 5" xfId="7446" xr:uid="{00000000-0005-0000-0000-0000441D0000}"/>
    <cellStyle name="Percent 4 5 5 2" xfId="7447" xr:uid="{00000000-0005-0000-0000-0000451D0000}"/>
    <cellStyle name="Percent 4 5 5 3" xfId="7448" xr:uid="{00000000-0005-0000-0000-0000461D0000}"/>
    <cellStyle name="Percent 4 5 6" xfId="7449" xr:uid="{00000000-0005-0000-0000-0000471D0000}"/>
    <cellStyle name="Percent 4 5 6 2" xfId="7450" xr:uid="{00000000-0005-0000-0000-0000481D0000}"/>
    <cellStyle name="Percent 4 5 6 3" xfId="7451" xr:uid="{00000000-0005-0000-0000-0000491D0000}"/>
    <cellStyle name="Percent 4 5 7" xfId="7452" xr:uid="{00000000-0005-0000-0000-00004A1D0000}"/>
    <cellStyle name="Percent 4 5 7 2" xfId="7453" xr:uid="{00000000-0005-0000-0000-00004B1D0000}"/>
    <cellStyle name="Percent 4 5 7 3" xfId="7454" xr:uid="{00000000-0005-0000-0000-00004C1D0000}"/>
    <cellStyle name="Percent 4 5 8" xfId="7455" xr:uid="{00000000-0005-0000-0000-00004D1D0000}"/>
    <cellStyle name="Percent 4 5 8 2" xfId="7456" xr:uid="{00000000-0005-0000-0000-00004E1D0000}"/>
    <cellStyle name="Percent 4 5 8 3" xfId="7457" xr:uid="{00000000-0005-0000-0000-00004F1D0000}"/>
    <cellStyle name="Percent 4 5 9" xfId="7458" xr:uid="{00000000-0005-0000-0000-0000501D0000}"/>
    <cellStyle name="Percent 4 5 9 2" xfId="7459" xr:uid="{00000000-0005-0000-0000-0000511D0000}"/>
    <cellStyle name="Percent 4 6" xfId="7460" xr:uid="{00000000-0005-0000-0000-0000521D0000}"/>
    <cellStyle name="Percent 4 6 10" xfId="7461" xr:uid="{00000000-0005-0000-0000-0000531D0000}"/>
    <cellStyle name="Percent 4 6 2" xfId="7462" xr:uid="{00000000-0005-0000-0000-0000541D0000}"/>
    <cellStyle name="Percent 4 6 2 2" xfId="7463" xr:uid="{00000000-0005-0000-0000-0000551D0000}"/>
    <cellStyle name="Percent 4 6 2 3" xfId="7464" xr:uid="{00000000-0005-0000-0000-0000561D0000}"/>
    <cellStyle name="Percent 4 6 3" xfId="7465" xr:uid="{00000000-0005-0000-0000-0000571D0000}"/>
    <cellStyle name="Percent 4 6 3 2" xfId="7466" xr:uid="{00000000-0005-0000-0000-0000581D0000}"/>
    <cellStyle name="Percent 4 6 3 3" xfId="7467" xr:uid="{00000000-0005-0000-0000-0000591D0000}"/>
    <cellStyle name="Percent 4 6 4" xfId="7468" xr:uid="{00000000-0005-0000-0000-00005A1D0000}"/>
    <cellStyle name="Percent 4 6 4 2" xfId="7469" xr:uid="{00000000-0005-0000-0000-00005B1D0000}"/>
    <cellStyle name="Percent 4 6 4 3" xfId="7470" xr:uid="{00000000-0005-0000-0000-00005C1D0000}"/>
    <cellStyle name="Percent 4 6 5" xfId="7471" xr:uid="{00000000-0005-0000-0000-00005D1D0000}"/>
    <cellStyle name="Percent 4 6 5 2" xfId="7472" xr:uid="{00000000-0005-0000-0000-00005E1D0000}"/>
    <cellStyle name="Percent 4 6 5 3" xfId="7473" xr:uid="{00000000-0005-0000-0000-00005F1D0000}"/>
    <cellStyle name="Percent 4 6 6" xfId="7474" xr:uid="{00000000-0005-0000-0000-0000601D0000}"/>
    <cellStyle name="Percent 4 6 6 2" xfId="7475" xr:uid="{00000000-0005-0000-0000-0000611D0000}"/>
    <cellStyle name="Percent 4 6 6 3" xfId="7476" xr:uid="{00000000-0005-0000-0000-0000621D0000}"/>
    <cellStyle name="Percent 4 6 7" xfId="7477" xr:uid="{00000000-0005-0000-0000-0000631D0000}"/>
    <cellStyle name="Percent 4 6 7 2" xfId="7478" xr:uid="{00000000-0005-0000-0000-0000641D0000}"/>
    <cellStyle name="Percent 4 6 7 3" xfId="7479" xr:uid="{00000000-0005-0000-0000-0000651D0000}"/>
    <cellStyle name="Percent 4 6 8" xfId="7480" xr:uid="{00000000-0005-0000-0000-0000661D0000}"/>
    <cellStyle name="Percent 4 6 8 2" xfId="7481" xr:uid="{00000000-0005-0000-0000-0000671D0000}"/>
    <cellStyle name="Percent 4 6 8 3" xfId="7482" xr:uid="{00000000-0005-0000-0000-0000681D0000}"/>
    <cellStyle name="Percent 4 6 9" xfId="7483" xr:uid="{00000000-0005-0000-0000-0000691D0000}"/>
    <cellStyle name="Percent 4 7" xfId="7484" xr:uid="{00000000-0005-0000-0000-00006A1D0000}"/>
    <cellStyle name="Percent 4 7 2" xfId="7485" xr:uid="{00000000-0005-0000-0000-00006B1D0000}"/>
    <cellStyle name="Percent 4 7 3" xfId="7486" xr:uid="{00000000-0005-0000-0000-00006C1D0000}"/>
    <cellStyle name="Percent 4 8" xfId="7487" xr:uid="{00000000-0005-0000-0000-00006D1D0000}"/>
    <cellStyle name="Percent 4 8 2" xfId="7488" xr:uid="{00000000-0005-0000-0000-00006E1D0000}"/>
    <cellStyle name="Percent 4 8 3" xfId="7489" xr:uid="{00000000-0005-0000-0000-00006F1D0000}"/>
    <cellStyle name="Percent 4 9" xfId="7490" xr:uid="{00000000-0005-0000-0000-0000701D0000}"/>
    <cellStyle name="Percent 4 9 2" xfId="7491" xr:uid="{00000000-0005-0000-0000-0000711D0000}"/>
    <cellStyle name="Percent 4 9 3" xfId="7492" xr:uid="{00000000-0005-0000-0000-0000721D0000}"/>
    <cellStyle name="Percent 5" xfId="7493" xr:uid="{00000000-0005-0000-0000-0000731D0000}"/>
    <cellStyle name="Percent 5 10" xfId="7494" xr:uid="{00000000-0005-0000-0000-0000741D0000}"/>
    <cellStyle name="Percent 5 10 2" xfId="7495" xr:uid="{00000000-0005-0000-0000-0000751D0000}"/>
    <cellStyle name="Percent 5 11" xfId="7496" xr:uid="{00000000-0005-0000-0000-0000761D0000}"/>
    <cellStyle name="Percent 5 11 2" xfId="7497" xr:uid="{00000000-0005-0000-0000-0000771D0000}"/>
    <cellStyle name="Percent 5 11 2 2" xfId="7498" xr:uid="{00000000-0005-0000-0000-0000781D0000}"/>
    <cellStyle name="Percent 5 11 3" xfId="7499" xr:uid="{00000000-0005-0000-0000-0000791D0000}"/>
    <cellStyle name="Percent 5 12" xfId="7500" xr:uid="{00000000-0005-0000-0000-00007A1D0000}"/>
    <cellStyle name="Percent 5 13" xfId="7501" xr:uid="{00000000-0005-0000-0000-00007B1D0000}"/>
    <cellStyle name="Percent 5 2" xfId="7502" xr:uid="{00000000-0005-0000-0000-00007C1D0000}"/>
    <cellStyle name="Percent 5 2 2" xfId="7503" xr:uid="{00000000-0005-0000-0000-00007D1D0000}"/>
    <cellStyle name="Percent 5 2 3" xfId="7504" xr:uid="{00000000-0005-0000-0000-00007E1D0000}"/>
    <cellStyle name="Percent 5 3" xfId="7505" xr:uid="{00000000-0005-0000-0000-00007F1D0000}"/>
    <cellStyle name="Percent 5 3 2" xfId="7506" xr:uid="{00000000-0005-0000-0000-0000801D0000}"/>
    <cellStyle name="Percent 5 3 2 2" xfId="7507" xr:uid="{00000000-0005-0000-0000-0000811D0000}"/>
    <cellStyle name="Percent 5 3 3" xfId="7508" xr:uid="{00000000-0005-0000-0000-0000821D0000}"/>
    <cellStyle name="Percent 5 3 4" xfId="7509" xr:uid="{00000000-0005-0000-0000-0000831D0000}"/>
    <cellStyle name="Percent 5 4" xfId="7510" xr:uid="{00000000-0005-0000-0000-0000841D0000}"/>
    <cellStyle name="Percent 5 4 2" xfId="7511" xr:uid="{00000000-0005-0000-0000-0000851D0000}"/>
    <cellStyle name="Percent 5 4 2 2" xfId="7512" xr:uid="{00000000-0005-0000-0000-0000861D0000}"/>
    <cellStyle name="Percent 5 4 3" xfId="7513" xr:uid="{00000000-0005-0000-0000-0000871D0000}"/>
    <cellStyle name="Percent 5 4 4" xfId="7514" xr:uid="{00000000-0005-0000-0000-0000881D0000}"/>
    <cellStyle name="Percent 5 5" xfId="7515" xr:uid="{00000000-0005-0000-0000-0000891D0000}"/>
    <cellStyle name="Percent 5 5 2" xfId="7516" xr:uid="{00000000-0005-0000-0000-00008A1D0000}"/>
    <cellStyle name="Percent 5 5 2 2" xfId="7517" xr:uid="{00000000-0005-0000-0000-00008B1D0000}"/>
    <cellStyle name="Percent 5 5 3" xfId="7518" xr:uid="{00000000-0005-0000-0000-00008C1D0000}"/>
    <cellStyle name="Percent 5 5 3 2" xfId="7519" xr:uid="{00000000-0005-0000-0000-00008D1D0000}"/>
    <cellStyle name="Percent 5 5 4" xfId="7520" xr:uid="{00000000-0005-0000-0000-00008E1D0000}"/>
    <cellStyle name="Percent 5 5 5" xfId="7521" xr:uid="{00000000-0005-0000-0000-00008F1D0000}"/>
    <cellStyle name="Percent 5 6" xfId="7522" xr:uid="{00000000-0005-0000-0000-0000901D0000}"/>
    <cellStyle name="Percent 5 6 2" xfId="7523" xr:uid="{00000000-0005-0000-0000-0000911D0000}"/>
    <cellStyle name="Percent 5 6 3" xfId="7524" xr:uid="{00000000-0005-0000-0000-0000921D0000}"/>
    <cellStyle name="Percent 5 7" xfId="7525" xr:uid="{00000000-0005-0000-0000-0000931D0000}"/>
    <cellStyle name="Percent 5 7 2" xfId="7526" xr:uid="{00000000-0005-0000-0000-0000941D0000}"/>
    <cellStyle name="Percent 5 7 3" xfId="7527" xr:uid="{00000000-0005-0000-0000-0000951D0000}"/>
    <cellStyle name="Percent 5 8" xfId="7528" xr:uid="{00000000-0005-0000-0000-0000961D0000}"/>
    <cellStyle name="Percent 5 8 2" xfId="7529" xr:uid="{00000000-0005-0000-0000-0000971D0000}"/>
    <cellStyle name="Percent 5 8 3" xfId="7530" xr:uid="{00000000-0005-0000-0000-0000981D0000}"/>
    <cellStyle name="Percent 5 9" xfId="7531" xr:uid="{00000000-0005-0000-0000-0000991D0000}"/>
    <cellStyle name="Percent 5 9 2" xfId="7532" xr:uid="{00000000-0005-0000-0000-00009A1D0000}"/>
    <cellStyle name="Percent 5 9 2 2" xfId="7533" xr:uid="{00000000-0005-0000-0000-00009B1D0000}"/>
    <cellStyle name="Percent 5 9 2 2 2" xfId="7534" xr:uid="{00000000-0005-0000-0000-00009C1D0000}"/>
    <cellStyle name="Percent 5 9 2 3" xfId="7535" xr:uid="{00000000-0005-0000-0000-00009D1D0000}"/>
    <cellStyle name="Percent 5 9 3" xfId="7536" xr:uid="{00000000-0005-0000-0000-00009E1D0000}"/>
    <cellStyle name="Percent 6" xfId="7537" xr:uid="{00000000-0005-0000-0000-00009F1D0000}"/>
    <cellStyle name="Percent 6 10" xfId="7538" xr:uid="{00000000-0005-0000-0000-0000A01D0000}"/>
    <cellStyle name="Percent 6 10 2" xfId="7539" xr:uid="{00000000-0005-0000-0000-0000A11D0000}"/>
    <cellStyle name="Percent 6 11" xfId="7540" xr:uid="{00000000-0005-0000-0000-0000A21D0000}"/>
    <cellStyle name="Percent 6 12" xfId="7541" xr:uid="{00000000-0005-0000-0000-0000A31D0000}"/>
    <cellStyle name="Percent 6 2" xfId="7542" xr:uid="{00000000-0005-0000-0000-0000A41D0000}"/>
    <cellStyle name="Percent 6 2 2" xfId="7543" xr:uid="{00000000-0005-0000-0000-0000A51D0000}"/>
    <cellStyle name="Percent 6 2 3" xfId="7544" xr:uid="{00000000-0005-0000-0000-0000A61D0000}"/>
    <cellStyle name="Percent 6 3" xfId="7545" xr:uid="{00000000-0005-0000-0000-0000A71D0000}"/>
    <cellStyle name="Percent 6 3 2" xfId="7546" xr:uid="{00000000-0005-0000-0000-0000A81D0000}"/>
    <cellStyle name="Percent 6 3 2 2" xfId="7547" xr:uid="{00000000-0005-0000-0000-0000A91D0000}"/>
    <cellStyle name="Percent 6 3 3" xfId="7548" xr:uid="{00000000-0005-0000-0000-0000AA1D0000}"/>
    <cellStyle name="Percent 6 3 3 2" xfId="7549" xr:uid="{00000000-0005-0000-0000-0000AB1D0000}"/>
    <cellStyle name="Percent 6 3 4" xfId="7550" xr:uid="{00000000-0005-0000-0000-0000AC1D0000}"/>
    <cellStyle name="Percent 6 3 5" xfId="7551" xr:uid="{00000000-0005-0000-0000-0000AD1D0000}"/>
    <cellStyle name="Percent 6 4" xfId="7552" xr:uid="{00000000-0005-0000-0000-0000AE1D0000}"/>
    <cellStyle name="Percent 6 4 2" xfId="7553" xr:uid="{00000000-0005-0000-0000-0000AF1D0000}"/>
    <cellStyle name="Percent 6 4 3" xfId="7554" xr:uid="{00000000-0005-0000-0000-0000B01D0000}"/>
    <cellStyle name="Percent 6 5" xfId="7555" xr:uid="{00000000-0005-0000-0000-0000B11D0000}"/>
    <cellStyle name="Percent 6 5 2" xfId="7556" xr:uid="{00000000-0005-0000-0000-0000B21D0000}"/>
    <cellStyle name="Percent 6 5 3" xfId="7557" xr:uid="{00000000-0005-0000-0000-0000B31D0000}"/>
    <cellStyle name="Percent 6 6" xfId="7558" xr:uid="{00000000-0005-0000-0000-0000B41D0000}"/>
    <cellStyle name="Percent 6 6 2" xfId="7559" xr:uid="{00000000-0005-0000-0000-0000B51D0000}"/>
    <cellStyle name="Percent 6 6 3" xfId="7560" xr:uid="{00000000-0005-0000-0000-0000B61D0000}"/>
    <cellStyle name="Percent 6 7" xfId="7561" xr:uid="{00000000-0005-0000-0000-0000B71D0000}"/>
    <cellStyle name="Percent 6 7 2" xfId="7562" xr:uid="{00000000-0005-0000-0000-0000B81D0000}"/>
    <cellStyle name="Percent 6 7 3" xfId="7563" xr:uid="{00000000-0005-0000-0000-0000B91D0000}"/>
    <cellStyle name="Percent 6 8" xfId="7564" xr:uid="{00000000-0005-0000-0000-0000BA1D0000}"/>
    <cellStyle name="Percent 6 8 2" xfId="7565" xr:uid="{00000000-0005-0000-0000-0000BB1D0000}"/>
    <cellStyle name="Percent 6 8 3" xfId="7566" xr:uid="{00000000-0005-0000-0000-0000BC1D0000}"/>
    <cellStyle name="Percent 6 9" xfId="7567" xr:uid="{00000000-0005-0000-0000-0000BD1D0000}"/>
    <cellStyle name="Percent 6 9 2" xfId="7568" xr:uid="{00000000-0005-0000-0000-0000BE1D0000}"/>
    <cellStyle name="Percent 6 9 3" xfId="7569" xr:uid="{00000000-0005-0000-0000-0000BF1D0000}"/>
    <cellStyle name="Percent 7" xfId="7570" xr:uid="{00000000-0005-0000-0000-0000C01D0000}"/>
    <cellStyle name="Percent 7 10" xfId="7571" xr:uid="{00000000-0005-0000-0000-0000C11D0000}"/>
    <cellStyle name="Percent 7 10 2" xfId="7572" xr:uid="{00000000-0005-0000-0000-0000C21D0000}"/>
    <cellStyle name="Percent 7 11" xfId="7573" xr:uid="{00000000-0005-0000-0000-0000C31D0000}"/>
    <cellStyle name="Percent 7 12" xfId="7574" xr:uid="{00000000-0005-0000-0000-0000C41D0000}"/>
    <cellStyle name="Percent 7 2" xfId="7575" xr:uid="{00000000-0005-0000-0000-0000C51D0000}"/>
    <cellStyle name="Percent 7 2 2" xfId="7576" xr:uid="{00000000-0005-0000-0000-0000C61D0000}"/>
    <cellStyle name="Percent 7 2 3" xfId="7577" xr:uid="{00000000-0005-0000-0000-0000C71D0000}"/>
    <cellStyle name="Percent 7 3" xfId="7578" xr:uid="{00000000-0005-0000-0000-0000C81D0000}"/>
    <cellStyle name="Percent 7 3 2" xfId="7579" xr:uid="{00000000-0005-0000-0000-0000C91D0000}"/>
    <cellStyle name="Percent 7 3 3" xfId="7580" xr:uid="{00000000-0005-0000-0000-0000CA1D0000}"/>
    <cellStyle name="Percent 7 4" xfId="7581" xr:uid="{00000000-0005-0000-0000-0000CB1D0000}"/>
    <cellStyle name="Percent 7 4 2" xfId="7582" xr:uid="{00000000-0005-0000-0000-0000CC1D0000}"/>
    <cellStyle name="Percent 7 4 3" xfId="7583" xr:uid="{00000000-0005-0000-0000-0000CD1D0000}"/>
    <cellStyle name="Percent 7 5" xfId="7584" xr:uid="{00000000-0005-0000-0000-0000CE1D0000}"/>
    <cellStyle name="Percent 7 5 2" xfId="7585" xr:uid="{00000000-0005-0000-0000-0000CF1D0000}"/>
    <cellStyle name="Percent 7 5 3" xfId="7586" xr:uid="{00000000-0005-0000-0000-0000D01D0000}"/>
    <cellStyle name="Percent 7 6" xfId="7587" xr:uid="{00000000-0005-0000-0000-0000D11D0000}"/>
    <cellStyle name="Percent 7 6 2" xfId="7588" xr:uid="{00000000-0005-0000-0000-0000D21D0000}"/>
    <cellStyle name="Percent 7 6 3" xfId="7589" xr:uid="{00000000-0005-0000-0000-0000D31D0000}"/>
    <cellStyle name="Percent 7 7" xfId="7590" xr:uid="{00000000-0005-0000-0000-0000D41D0000}"/>
    <cellStyle name="Percent 7 7 2" xfId="7591" xr:uid="{00000000-0005-0000-0000-0000D51D0000}"/>
    <cellStyle name="Percent 7 7 3" xfId="7592" xr:uid="{00000000-0005-0000-0000-0000D61D0000}"/>
    <cellStyle name="Percent 7 8" xfId="7593" xr:uid="{00000000-0005-0000-0000-0000D71D0000}"/>
    <cellStyle name="Percent 7 8 2" xfId="7594" xr:uid="{00000000-0005-0000-0000-0000D81D0000}"/>
    <cellStyle name="Percent 7 8 3" xfId="7595" xr:uid="{00000000-0005-0000-0000-0000D91D0000}"/>
    <cellStyle name="Percent 7 9" xfId="7596" xr:uid="{00000000-0005-0000-0000-0000DA1D0000}"/>
    <cellStyle name="Percent 7 9 2" xfId="7597" xr:uid="{00000000-0005-0000-0000-0000DB1D0000}"/>
    <cellStyle name="Percent 8" xfId="7598" xr:uid="{00000000-0005-0000-0000-0000DC1D0000}"/>
    <cellStyle name="Percent 8 10" xfId="7599" xr:uid="{00000000-0005-0000-0000-0000DD1D0000}"/>
    <cellStyle name="Percent 8 11" xfId="7600" xr:uid="{00000000-0005-0000-0000-0000DE1D0000}"/>
    <cellStyle name="Percent 8 2" xfId="7601" xr:uid="{00000000-0005-0000-0000-0000DF1D0000}"/>
    <cellStyle name="Percent 8 2 2" xfId="7602" xr:uid="{00000000-0005-0000-0000-0000E01D0000}"/>
    <cellStyle name="Percent 8 2 3" xfId="7603" xr:uid="{00000000-0005-0000-0000-0000E11D0000}"/>
    <cellStyle name="Percent 8 3" xfId="7604" xr:uid="{00000000-0005-0000-0000-0000E21D0000}"/>
    <cellStyle name="Percent 8 3 2" xfId="7605" xr:uid="{00000000-0005-0000-0000-0000E31D0000}"/>
    <cellStyle name="Percent 8 3 3" xfId="7606" xr:uid="{00000000-0005-0000-0000-0000E41D0000}"/>
    <cellStyle name="Percent 8 4" xfId="7607" xr:uid="{00000000-0005-0000-0000-0000E51D0000}"/>
    <cellStyle name="Percent 8 4 2" xfId="7608" xr:uid="{00000000-0005-0000-0000-0000E61D0000}"/>
    <cellStyle name="Percent 8 4 3" xfId="7609" xr:uid="{00000000-0005-0000-0000-0000E71D0000}"/>
    <cellStyle name="Percent 8 5" xfId="7610" xr:uid="{00000000-0005-0000-0000-0000E81D0000}"/>
    <cellStyle name="Percent 8 5 2" xfId="7611" xr:uid="{00000000-0005-0000-0000-0000E91D0000}"/>
    <cellStyle name="Percent 8 5 3" xfId="7612" xr:uid="{00000000-0005-0000-0000-0000EA1D0000}"/>
    <cellStyle name="Percent 8 6" xfId="7613" xr:uid="{00000000-0005-0000-0000-0000EB1D0000}"/>
    <cellStyle name="Percent 8 6 2" xfId="7614" xr:uid="{00000000-0005-0000-0000-0000EC1D0000}"/>
    <cellStyle name="Percent 8 6 3" xfId="7615" xr:uid="{00000000-0005-0000-0000-0000ED1D0000}"/>
    <cellStyle name="Percent 8 7" xfId="7616" xr:uid="{00000000-0005-0000-0000-0000EE1D0000}"/>
    <cellStyle name="Percent 8 7 2" xfId="7617" xr:uid="{00000000-0005-0000-0000-0000EF1D0000}"/>
    <cellStyle name="Percent 8 7 3" xfId="7618" xr:uid="{00000000-0005-0000-0000-0000F01D0000}"/>
    <cellStyle name="Percent 8 8" xfId="7619" xr:uid="{00000000-0005-0000-0000-0000F11D0000}"/>
    <cellStyle name="Percent 8 8 2" xfId="7620" xr:uid="{00000000-0005-0000-0000-0000F21D0000}"/>
    <cellStyle name="Percent 8 8 3" xfId="7621" xr:uid="{00000000-0005-0000-0000-0000F31D0000}"/>
    <cellStyle name="Percent 8 9" xfId="7622" xr:uid="{00000000-0005-0000-0000-0000F41D0000}"/>
    <cellStyle name="Percent 9" xfId="7623" xr:uid="{00000000-0005-0000-0000-0000F51D0000}"/>
    <cellStyle name="Percent 9 10" xfId="7624" xr:uid="{00000000-0005-0000-0000-0000F61D0000}"/>
    <cellStyle name="Percent 9 10 2" xfId="7625" xr:uid="{00000000-0005-0000-0000-0000F71D0000}"/>
    <cellStyle name="Percent 9 11" xfId="7626" xr:uid="{00000000-0005-0000-0000-0000F81D0000}"/>
    <cellStyle name="Percent 9 11 2" xfId="7627" xr:uid="{00000000-0005-0000-0000-0000F91D0000}"/>
    <cellStyle name="Percent 9 12" xfId="7628" xr:uid="{00000000-0005-0000-0000-0000FA1D0000}"/>
    <cellStyle name="Percent 9 12 2" xfId="7629" xr:uid="{00000000-0005-0000-0000-0000FB1D0000}"/>
    <cellStyle name="Percent 9 13" xfId="7630" xr:uid="{00000000-0005-0000-0000-0000FC1D0000}"/>
    <cellStyle name="Percent 9 13 2" xfId="7631" xr:uid="{00000000-0005-0000-0000-0000FD1D0000}"/>
    <cellStyle name="Percent 9 14" xfId="7632" xr:uid="{00000000-0005-0000-0000-0000FE1D0000}"/>
    <cellStyle name="Percent 9 14 2" xfId="7633" xr:uid="{00000000-0005-0000-0000-0000FF1D0000}"/>
    <cellStyle name="Percent 9 15" xfId="7634" xr:uid="{00000000-0005-0000-0000-0000001E0000}"/>
    <cellStyle name="Percent 9 15 2" xfId="7635" xr:uid="{00000000-0005-0000-0000-0000011E0000}"/>
    <cellStyle name="Percent 9 16" xfId="7636" xr:uid="{00000000-0005-0000-0000-0000021E0000}"/>
    <cellStyle name="Percent 9 16 2" xfId="7637" xr:uid="{00000000-0005-0000-0000-0000031E0000}"/>
    <cellStyle name="Percent 9 17" xfId="7638" xr:uid="{00000000-0005-0000-0000-0000041E0000}"/>
    <cellStyle name="Percent 9 17 2" xfId="7639" xr:uid="{00000000-0005-0000-0000-0000051E0000}"/>
    <cellStyle name="Percent 9 18" xfId="7640" xr:uid="{00000000-0005-0000-0000-0000061E0000}"/>
    <cellStyle name="Percent 9 18 2" xfId="7641" xr:uid="{00000000-0005-0000-0000-0000071E0000}"/>
    <cellStyle name="Percent 9 19" xfId="7642" xr:uid="{00000000-0005-0000-0000-0000081E0000}"/>
    <cellStyle name="Percent 9 19 2" xfId="7643" xr:uid="{00000000-0005-0000-0000-0000091E0000}"/>
    <cellStyle name="Percent 9 2" xfId="7644" xr:uid="{00000000-0005-0000-0000-00000A1E0000}"/>
    <cellStyle name="Percent 9 2 2" xfId="7645" xr:uid="{00000000-0005-0000-0000-00000B1E0000}"/>
    <cellStyle name="Percent 9 2 2 2" xfId="7646" xr:uid="{00000000-0005-0000-0000-00000C1E0000}"/>
    <cellStyle name="Percent 9 2 3" xfId="7647" xr:uid="{00000000-0005-0000-0000-00000D1E0000}"/>
    <cellStyle name="Percent 9 2 3 2" xfId="7648" xr:uid="{00000000-0005-0000-0000-00000E1E0000}"/>
    <cellStyle name="Percent 9 2 4" xfId="7649" xr:uid="{00000000-0005-0000-0000-00000F1E0000}"/>
    <cellStyle name="Percent 9 2 5" xfId="7650" xr:uid="{00000000-0005-0000-0000-0000101E0000}"/>
    <cellStyle name="Percent 9 20" xfId="7651" xr:uid="{00000000-0005-0000-0000-0000111E0000}"/>
    <cellStyle name="Percent 9 20 2" xfId="7652" xr:uid="{00000000-0005-0000-0000-0000121E0000}"/>
    <cellStyle name="Percent 9 21" xfId="7653" xr:uid="{00000000-0005-0000-0000-0000131E0000}"/>
    <cellStyle name="Percent 9 21 2" xfId="7654" xr:uid="{00000000-0005-0000-0000-0000141E0000}"/>
    <cellStyle name="Percent 9 22" xfId="7655" xr:uid="{00000000-0005-0000-0000-0000151E0000}"/>
    <cellStyle name="Percent 9 22 2" xfId="7656" xr:uid="{00000000-0005-0000-0000-0000161E0000}"/>
    <cellStyle name="Percent 9 23" xfId="7657" xr:uid="{00000000-0005-0000-0000-0000171E0000}"/>
    <cellStyle name="Percent 9 24" xfId="7658" xr:uid="{00000000-0005-0000-0000-0000181E0000}"/>
    <cellStyle name="Percent 9 3" xfId="7659" xr:uid="{00000000-0005-0000-0000-0000191E0000}"/>
    <cellStyle name="Percent 9 3 2" xfId="7660" xr:uid="{00000000-0005-0000-0000-00001A1E0000}"/>
    <cellStyle name="Percent 9 3 2 2" xfId="7661" xr:uid="{00000000-0005-0000-0000-00001B1E0000}"/>
    <cellStyle name="Percent 9 3 3" xfId="7662" xr:uid="{00000000-0005-0000-0000-00001C1E0000}"/>
    <cellStyle name="Percent 9 3 3 2" xfId="7663" xr:uid="{00000000-0005-0000-0000-00001D1E0000}"/>
    <cellStyle name="Percent 9 3 4" xfId="7664" xr:uid="{00000000-0005-0000-0000-00001E1E0000}"/>
    <cellStyle name="Percent 9 3 5" xfId="7665" xr:uid="{00000000-0005-0000-0000-00001F1E0000}"/>
    <cellStyle name="Percent 9 4" xfId="7666" xr:uid="{00000000-0005-0000-0000-0000201E0000}"/>
    <cellStyle name="Percent 9 4 2" xfId="7667" xr:uid="{00000000-0005-0000-0000-0000211E0000}"/>
    <cellStyle name="Percent 9 4 2 2" xfId="7668" xr:uid="{00000000-0005-0000-0000-0000221E0000}"/>
    <cellStyle name="Percent 9 4 3" xfId="7669" xr:uid="{00000000-0005-0000-0000-0000231E0000}"/>
    <cellStyle name="Percent 9 4 3 2" xfId="7670" xr:uid="{00000000-0005-0000-0000-0000241E0000}"/>
    <cellStyle name="Percent 9 4 4" xfId="7671" xr:uid="{00000000-0005-0000-0000-0000251E0000}"/>
    <cellStyle name="Percent 9 4 5" xfId="7672" xr:uid="{00000000-0005-0000-0000-0000261E0000}"/>
    <cellStyle name="Percent 9 5" xfId="7673" xr:uid="{00000000-0005-0000-0000-0000271E0000}"/>
    <cellStyle name="Percent 9 5 2" xfId="7674" xr:uid="{00000000-0005-0000-0000-0000281E0000}"/>
    <cellStyle name="Percent 9 5 2 2" xfId="7675" xr:uid="{00000000-0005-0000-0000-0000291E0000}"/>
    <cellStyle name="Percent 9 5 3" xfId="7676" xr:uid="{00000000-0005-0000-0000-00002A1E0000}"/>
    <cellStyle name="Percent 9 5 3 2" xfId="7677" xr:uid="{00000000-0005-0000-0000-00002B1E0000}"/>
    <cellStyle name="Percent 9 5 4" xfId="7678" xr:uid="{00000000-0005-0000-0000-00002C1E0000}"/>
    <cellStyle name="Percent 9 5 5" xfId="7679" xr:uid="{00000000-0005-0000-0000-00002D1E0000}"/>
    <cellStyle name="Percent 9 6" xfId="7680" xr:uid="{00000000-0005-0000-0000-00002E1E0000}"/>
    <cellStyle name="Percent 9 6 2" xfId="7681" xr:uid="{00000000-0005-0000-0000-00002F1E0000}"/>
    <cellStyle name="Percent 9 6 2 2" xfId="7682" xr:uid="{00000000-0005-0000-0000-0000301E0000}"/>
    <cellStyle name="Percent 9 6 3" xfId="7683" xr:uid="{00000000-0005-0000-0000-0000311E0000}"/>
    <cellStyle name="Percent 9 6 3 2" xfId="7684" xr:uid="{00000000-0005-0000-0000-0000321E0000}"/>
    <cellStyle name="Percent 9 6 4" xfId="7685" xr:uid="{00000000-0005-0000-0000-0000331E0000}"/>
    <cellStyle name="Percent 9 6 5" xfId="7686" xr:uid="{00000000-0005-0000-0000-0000341E0000}"/>
    <cellStyle name="Percent 9 7" xfId="7687" xr:uid="{00000000-0005-0000-0000-0000351E0000}"/>
    <cellStyle name="Percent 9 7 2" xfId="7688" xr:uid="{00000000-0005-0000-0000-0000361E0000}"/>
    <cellStyle name="Percent 9 7 2 2" xfId="7689" xr:uid="{00000000-0005-0000-0000-0000371E0000}"/>
    <cellStyle name="Percent 9 7 3" xfId="7690" xr:uid="{00000000-0005-0000-0000-0000381E0000}"/>
    <cellStyle name="Percent 9 7 3 2" xfId="7691" xr:uid="{00000000-0005-0000-0000-0000391E0000}"/>
    <cellStyle name="Percent 9 7 4" xfId="7692" xr:uid="{00000000-0005-0000-0000-00003A1E0000}"/>
    <cellStyle name="Percent 9 7 4 2" xfId="7693" xr:uid="{00000000-0005-0000-0000-00003B1E0000}"/>
    <cellStyle name="Percent 9 7 5" xfId="7694" xr:uid="{00000000-0005-0000-0000-00003C1E0000}"/>
    <cellStyle name="Percent 9 7 5 2" xfId="7695" xr:uid="{00000000-0005-0000-0000-00003D1E0000}"/>
    <cellStyle name="Percent 9 7 6" xfId="7696" xr:uid="{00000000-0005-0000-0000-00003E1E0000}"/>
    <cellStyle name="Percent 9 7 7" xfId="7697" xr:uid="{00000000-0005-0000-0000-00003F1E0000}"/>
    <cellStyle name="Percent 9 8" xfId="7698" xr:uid="{00000000-0005-0000-0000-0000401E0000}"/>
    <cellStyle name="Percent 9 8 2" xfId="7699" xr:uid="{00000000-0005-0000-0000-0000411E0000}"/>
    <cellStyle name="Percent 9 8 2 2" xfId="7700" xr:uid="{00000000-0005-0000-0000-0000421E0000}"/>
    <cellStyle name="Percent 9 8 3" xfId="7701" xr:uid="{00000000-0005-0000-0000-0000431E0000}"/>
    <cellStyle name="Percent 9 8 3 2" xfId="7702" xr:uid="{00000000-0005-0000-0000-0000441E0000}"/>
    <cellStyle name="Percent 9 8 4" xfId="7703" xr:uid="{00000000-0005-0000-0000-0000451E0000}"/>
    <cellStyle name="Percent 9 8 5" xfId="7704" xr:uid="{00000000-0005-0000-0000-0000461E0000}"/>
    <cellStyle name="Percent 9 9" xfId="7705" xr:uid="{00000000-0005-0000-0000-0000471E0000}"/>
    <cellStyle name="Percent 9 9 2" xfId="7706" xr:uid="{00000000-0005-0000-0000-0000481E0000}"/>
    <cellStyle name="Percentagem 2 2" xfId="7707" xr:uid="{00000000-0005-0000-0000-0000491E0000}"/>
    <cellStyle name="Percentagem 2 2 2" xfId="7708" xr:uid="{00000000-0005-0000-0000-00004A1E0000}"/>
    <cellStyle name="Percentagem 2 3" xfId="7709" xr:uid="{00000000-0005-0000-0000-00004B1E0000}"/>
    <cellStyle name="Percentagem 2 3 2" xfId="7710" xr:uid="{00000000-0005-0000-0000-00004C1E0000}"/>
    <cellStyle name="Pilkku_Layo9704" xfId="7711" xr:uid="{00000000-0005-0000-0000-00004D1E0000}"/>
    <cellStyle name="Pyör. luku_Layo9704" xfId="7712" xr:uid="{00000000-0005-0000-0000-00004E1E0000}"/>
    <cellStyle name="Pyör. valuutta_Layo9704" xfId="7713" xr:uid="{00000000-0005-0000-0000-00004F1E0000}"/>
    <cellStyle name="Schlecht" xfId="7714" xr:uid="{00000000-0005-0000-0000-0000501E0000}"/>
    <cellStyle name="Schlecht 2" xfId="7715" xr:uid="{00000000-0005-0000-0000-0000511E0000}"/>
    <cellStyle name="Shade" xfId="7716" xr:uid="{00000000-0005-0000-0000-0000521E0000}"/>
    <cellStyle name="Shade 2" xfId="7717" xr:uid="{00000000-0005-0000-0000-0000531E0000}"/>
    <cellStyle name="source" xfId="7718" xr:uid="{00000000-0005-0000-0000-0000541E0000}"/>
    <cellStyle name="source 2" xfId="7719" xr:uid="{00000000-0005-0000-0000-0000551E0000}"/>
    <cellStyle name="source 2 2" xfId="7720" xr:uid="{00000000-0005-0000-0000-0000561E0000}"/>
    <cellStyle name="source 2 3" xfId="7721" xr:uid="{00000000-0005-0000-0000-0000571E0000}"/>
    <cellStyle name="source 3" xfId="7722" xr:uid="{00000000-0005-0000-0000-0000581E0000}"/>
    <cellStyle name="source 4" xfId="7723" xr:uid="{00000000-0005-0000-0000-0000591E0000}"/>
    <cellStyle name="source 5" xfId="7724" xr:uid="{00000000-0005-0000-0000-00005A1E0000}"/>
    <cellStyle name="Standaard_Blad1" xfId="7725" xr:uid="{00000000-0005-0000-0000-00005B1E0000}"/>
    <cellStyle name="Standard 2" xfId="7726" xr:uid="{00000000-0005-0000-0000-00005C1E0000}"/>
    <cellStyle name="Standard 2 2" xfId="7727" xr:uid="{00000000-0005-0000-0000-00005D1E0000}"/>
    <cellStyle name="Standard 3" xfId="7728" xr:uid="{00000000-0005-0000-0000-00005E1E0000}"/>
    <cellStyle name="Standard 3 2" xfId="7729" xr:uid="{00000000-0005-0000-0000-00005F1E0000}"/>
    <cellStyle name="Standard_Sce_D_Extraction" xfId="7730" xr:uid="{00000000-0005-0000-0000-0000601E0000}"/>
    <cellStyle name="Style 1" xfId="7731" xr:uid="{00000000-0005-0000-0000-0000611E0000}"/>
    <cellStyle name="Style 1 2" xfId="7732" xr:uid="{00000000-0005-0000-0000-0000621E0000}"/>
    <cellStyle name="Style 103" xfId="7733" xr:uid="{00000000-0005-0000-0000-0000631E0000}"/>
    <cellStyle name="Style 103 2" xfId="7734" xr:uid="{00000000-0005-0000-0000-0000641E0000}"/>
    <cellStyle name="Style 103 2 2" xfId="7735" xr:uid="{00000000-0005-0000-0000-0000651E0000}"/>
    <cellStyle name="Style 103 3" xfId="7736" xr:uid="{00000000-0005-0000-0000-0000661E0000}"/>
    <cellStyle name="Style 103 3 2" xfId="7737" xr:uid="{00000000-0005-0000-0000-0000671E0000}"/>
    <cellStyle name="Style 103 4" xfId="7738" xr:uid="{00000000-0005-0000-0000-0000681E0000}"/>
    <cellStyle name="Style 104" xfId="7739" xr:uid="{00000000-0005-0000-0000-0000691E0000}"/>
    <cellStyle name="Style 104 2" xfId="7740" xr:uid="{00000000-0005-0000-0000-00006A1E0000}"/>
    <cellStyle name="Style 104 2 2" xfId="7741" xr:uid="{00000000-0005-0000-0000-00006B1E0000}"/>
    <cellStyle name="Style 104 3" xfId="7742" xr:uid="{00000000-0005-0000-0000-00006C1E0000}"/>
    <cellStyle name="Style 104 3 2" xfId="7743" xr:uid="{00000000-0005-0000-0000-00006D1E0000}"/>
    <cellStyle name="Style 104 4" xfId="7744" xr:uid="{00000000-0005-0000-0000-00006E1E0000}"/>
    <cellStyle name="Style 105" xfId="7745" xr:uid="{00000000-0005-0000-0000-00006F1E0000}"/>
    <cellStyle name="Style 105 2" xfId="7746" xr:uid="{00000000-0005-0000-0000-0000701E0000}"/>
    <cellStyle name="Style 105 2 2" xfId="7747" xr:uid="{00000000-0005-0000-0000-0000711E0000}"/>
    <cellStyle name="Style 105 3" xfId="7748" xr:uid="{00000000-0005-0000-0000-0000721E0000}"/>
    <cellStyle name="Style 106" xfId="7749" xr:uid="{00000000-0005-0000-0000-0000731E0000}"/>
    <cellStyle name="Style 106 2" xfId="7750" xr:uid="{00000000-0005-0000-0000-0000741E0000}"/>
    <cellStyle name="Style 106 2 2" xfId="7751" xr:uid="{00000000-0005-0000-0000-0000751E0000}"/>
    <cellStyle name="Style 106 3" xfId="7752" xr:uid="{00000000-0005-0000-0000-0000761E0000}"/>
    <cellStyle name="Style 107" xfId="7753" xr:uid="{00000000-0005-0000-0000-0000771E0000}"/>
    <cellStyle name="Style 107 2" xfId="7754" xr:uid="{00000000-0005-0000-0000-0000781E0000}"/>
    <cellStyle name="Style 107 2 2" xfId="7755" xr:uid="{00000000-0005-0000-0000-0000791E0000}"/>
    <cellStyle name="Style 107 3" xfId="7756" xr:uid="{00000000-0005-0000-0000-00007A1E0000}"/>
    <cellStyle name="Style 108" xfId="7757" xr:uid="{00000000-0005-0000-0000-00007B1E0000}"/>
    <cellStyle name="Style 108 2" xfId="7758" xr:uid="{00000000-0005-0000-0000-00007C1E0000}"/>
    <cellStyle name="Style 108 2 2" xfId="7759" xr:uid="{00000000-0005-0000-0000-00007D1E0000}"/>
    <cellStyle name="Style 108 3" xfId="7760" xr:uid="{00000000-0005-0000-0000-00007E1E0000}"/>
    <cellStyle name="Style 108 3 2" xfId="7761" xr:uid="{00000000-0005-0000-0000-00007F1E0000}"/>
    <cellStyle name="Style 108 4" xfId="7762" xr:uid="{00000000-0005-0000-0000-0000801E0000}"/>
    <cellStyle name="Style 109" xfId="7763" xr:uid="{00000000-0005-0000-0000-0000811E0000}"/>
    <cellStyle name="Style 109 2" xfId="7764" xr:uid="{00000000-0005-0000-0000-0000821E0000}"/>
    <cellStyle name="Style 109 2 2" xfId="7765" xr:uid="{00000000-0005-0000-0000-0000831E0000}"/>
    <cellStyle name="Style 109 3" xfId="7766" xr:uid="{00000000-0005-0000-0000-0000841E0000}"/>
    <cellStyle name="Style 110" xfId="7767" xr:uid="{00000000-0005-0000-0000-0000851E0000}"/>
    <cellStyle name="Style 110 2" xfId="7768" xr:uid="{00000000-0005-0000-0000-0000861E0000}"/>
    <cellStyle name="Style 110 2 2" xfId="7769" xr:uid="{00000000-0005-0000-0000-0000871E0000}"/>
    <cellStyle name="Style 110 3" xfId="7770" xr:uid="{00000000-0005-0000-0000-0000881E0000}"/>
    <cellStyle name="Style 114" xfId="7771" xr:uid="{00000000-0005-0000-0000-0000891E0000}"/>
    <cellStyle name="Style 114 2" xfId="7772" xr:uid="{00000000-0005-0000-0000-00008A1E0000}"/>
    <cellStyle name="Style 114 2 2" xfId="7773" xr:uid="{00000000-0005-0000-0000-00008B1E0000}"/>
    <cellStyle name="Style 114 3" xfId="7774" xr:uid="{00000000-0005-0000-0000-00008C1E0000}"/>
    <cellStyle name="Style 114 3 2" xfId="7775" xr:uid="{00000000-0005-0000-0000-00008D1E0000}"/>
    <cellStyle name="Style 114 4" xfId="7776" xr:uid="{00000000-0005-0000-0000-00008E1E0000}"/>
    <cellStyle name="Style 115" xfId="7777" xr:uid="{00000000-0005-0000-0000-00008F1E0000}"/>
    <cellStyle name="Style 115 2" xfId="7778" xr:uid="{00000000-0005-0000-0000-0000901E0000}"/>
    <cellStyle name="Style 115 2 2" xfId="7779" xr:uid="{00000000-0005-0000-0000-0000911E0000}"/>
    <cellStyle name="Style 115 3" xfId="7780" xr:uid="{00000000-0005-0000-0000-0000921E0000}"/>
    <cellStyle name="Style 115 3 2" xfId="7781" xr:uid="{00000000-0005-0000-0000-0000931E0000}"/>
    <cellStyle name="Style 115 4" xfId="7782" xr:uid="{00000000-0005-0000-0000-0000941E0000}"/>
    <cellStyle name="Style 116" xfId="7783" xr:uid="{00000000-0005-0000-0000-0000951E0000}"/>
    <cellStyle name="Style 116 2" xfId="7784" xr:uid="{00000000-0005-0000-0000-0000961E0000}"/>
    <cellStyle name="Style 116 2 2" xfId="7785" xr:uid="{00000000-0005-0000-0000-0000971E0000}"/>
    <cellStyle name="Style 116 3" xfId="7786" xr:uid="{00000000-0005-0000-0000-0000981E0000}"/>
    <cellStyle name="Style 117" xfId="7787" xr:uid="{00000000-0005-0000-0000-0000991E0000}"/>
    <cellStyle name="Style 117 2" xfId="7788" xr:uid="{00000000-0005-0000-0000-00009A1E0000}"/>
    <cellStyle name="Style 117 2 2" xfId="7789" xr:uid="{00000000-0005-0000-0000-00009B1E0000}"/>
    <cellStyle name="Style 117 3" xfId="7790" xr:uid="{00000000-0005-0000-0000-00009C1E0000}"/>
    <cellStyle name="Style 118" xfId="7791" xr:uid="{00000000-0005-0000-0000-00009D1E0000}"/>
    <cellStyle name="Style 118 2" xfId="7792" xr:uid="{00000000-0005-0000-0000-00009E1E0000}"/>
    <cellStyle name="Style 118 2 2" xfId="7793" xr:uid="{00000000-0005-0000-0000-00009F1E0000}"/>
    <cellStyle name="Style 118 3" xfId="7794" xr:uid="{00000000-0005-0000-0000-0000A01E0000}"/>
    <cellStyle name="Style 119" xfId="7795" xr:uid="{00000000-0005-0000-0000-0000A11E0000}"/>
    <cellStyle name="Style 119 2" xfId="7796" xr:uid="{00000000-0005-0000-0000-0000A21E0000}"/>
    <cellStyle name="Style 119 2 2" xfId="7797" xr:uid="{00000000-0005-0000-0000-0000A31E0000}"/>
    <cellStyle name="Style 119 3" xfId="7798" xr:uid="{00000000-0005-0000-0000-0000A41E0000}"/>
    <cellStyle name="Style 119 3 2" xfId="7799" xr:uid="{00000000-0005-0000-0000-0000A51E0000}"/>
    <cellStyle name="Style 119 4" xfId="7800" xr:uid="{00000000-0005-0000-0000-0000A61E0000}"/>
    <cellStyle name="Style 120" xfId="7801" xr:uid="{00000000-0005-0000-0000-0000A71E0000}"/>
    <cellStyle name="Style 120 2" xfId="7802" xr:uid="{00000000-0005-0000-0000-0000A81E0000}"/>
    <cellStyle name="Style 120 2 2" xfId="7803" xr:uid="{00000000-0005-0000-0000-0000A91E0000}"/>
    <cellStyle name="Style 120 3" xfId="7804" xr:uid="{00000000-0005-0000-0000-0000AA1E0000}"/>
    <cellStyle name="Style 121" xfId="7805" xr:uid="{00000000-0005-0000-0000-0000AB1E0000}"/>
    <cellStyle name="Style 121 2" xfId="7806" xr:uid="{00000000-0005-0000-0000-0000AC1E0000}"/>
    <cellStyle name="Style 121 2 2" xfId="7807" xr:uid="{00000000-0005-0000-0000-0000AD1E0000}"/>
    <cellStyle name="Style 121 3" xfId="7808" xr:uid="{00000000-0005-0000-0000-0000AE1E0000}"/>
    <cellStyle name="Style 126" xfId="7809" xr:uid="{00000000-0005-0000-0000-0000AF1E0000}"/>
    <cellStyle name="Style 126 2" xfId="7810" xr:uid="{00000000-0005-0000-0000-0000B01E0000}"/>
    <cellStyle name="Style 126 2 2" xfId="7811" xr:uid="{00000000-0005-0000-0000-0000B11E0000}"/>
    <cellStyle name="Style 126 3" xfId="7812" xr:uid="{00000000-0005-0000-0000-0000B21E0000}"/>
    <cellStyle name="Style 126 3 2" xfId="7813" xr:uid="{00000000-0005-0000-0000-0000B31E0000}"/>
    <cellStyle name="Style 126 4" xfId="7814" xr:uid="{00000000-0005-0000-0000-0000B41E0000}"/>
    <cellStyle name="Style 127" xfId="7815" xr:uid="{00000000-0005-0000-0000-0000B51E0000}"/>
    <cellStyle name="Style 127 2" xfId="7816" xr:uid="{00000000-0005-0000-0000-0000B61E0000}"/>
    <cellStyle name="Style 127 2 2" xfId="7817" xr:uid="{00000000-0005-0000-0000-0000B71E0000}"/>
    <cellStyle name="Style 127 3" xfId="7818" xr:uid="{00000000-0005-0000-0000-0000B81E0000}"/>
    <cellStyle name="Style 128" xfId="7819" xr:uid="{00000000-0005-0000-0000-0000B91E0000}"/>
    <cellStyle name="Style 128 2" xfId="7820" xr:uid="{00000000-0005-0000-0000-0000BA1E0000}"/>
    <cellStyle name="Style 128 2 2" xfId="7821" xr:uid="{00000000-0005-0000-0000-0000BB1E0000}"/>
    <cellStyle name="Style 128 3" xfId="7822" xr:uid="{00000000-0005-0000-0000-0000BC1E0000}"/>
    <cellStyle name="Style 129" xfId="7823" xr:uid="{00000000-0005-0000-0000-0000BD1E0000}"/>
    <cellStyle name="Style 129 2" xfId="7824" xr:uid="{00000000-0005-0000-0000-0000BE1E0000}"/>
    <cellStyle name="Style 129 2 2" xfId="7825" xr:uid="{00000000-0005-0000-0000-0000BF1E0000}"/>
    <cellStyle name="Style 129 3" xfId="7826" xr:uid="{00000000-0005-0000-0000-0000C01E0000}"/>
    <cellStyle name="Style 130" xfId="7827" xr:uid="{00000000-0005-0000-0000-0000C11E0000}"/>
    <cellStyle name="Style 130 2" xfId="7828" xr:uid="{00000000-0005-0000-0000-0000C21E0000}"/>
    <cellStyle name="Style 130 2 2" xfId="7829" xr:uid="{00000000-0005-0000-0000-0000C31E0000}"/>
    <cellStyle name="Style 130 3" xfId="7830" xr:uid="{00000000-0005-0000-0000-0000C41E0000}"/>
    <cellStyle name="Style 130 3 2" xfId="7831" xr:uid="{00000000-0005-0000-0000-0000C51E0000}"/>
    <cellStyle name="Style 130 4" xfId="7832" xr:uid="{00000000-0005-0000-0000-0000C61E0000}"/>
    <cellStyle name="Style 131" xfId="7833" xr:uid="{00000000-0005-0000-0000-0000C71E0000}"/>
    <cellStyle name="Style 131 2" xfId="7834" xr:uid="{00000000-0005-0000-0000-0000C81E0000}"/>
    <cellStyle name="Style 131 2 2" xfId="7835" xr:uid="{00000000-0005-0000-0000-0000C91E0000}"/>
    <cellStyle name="Style 131 3" xfId="7836" xr:uid="{00000000-0005-0000-0000-0000CA1E0000}"/>
    <cellStyle name="Style 132" xfId="7837" xr:uid="{00000000-0005-0000-0000-0000CB1E0000}"/>
    <cellStyle name="Style 132 2" xfId="7838" xr:uid="{00000000-0005-0000-0000-0000CC1E0000}"/>
    <cellStyle name="Style 132 2 2" xfId="7839" xr:uid="{00000000-0005-0000-0000-0000CD1E0000}"/>
    <cellStyle name="Style 132 3" xfId="7840" xr:uid="{00000000-0005-0000-0000-0000CE1E0000}"/>
    <cellStyle name="Style 137" xfId="7841" xr:uid="{00000000-0005-0000-0000-0000CF1E0000}"/>
    <cellStyle name="Style 137 2" xfId="7842" xr:uid="{00000000-0005-0000-0000-0000D01E0000}"/>
    <cellStyle name="Style 137 2 2" xfId="7843" xr:uid="{00000000-0005-0000-0000-0000D11E0000}"/>
    <cellStyle name="Style 137 3" xfId="7844" xr:uid="{00000000-0005-0000-0000-0000D21E0000}"/>
    <cellStyle name="Style 137 3 2" xfId="7845" xr:uid="{00000000-0005-0000-0000-0000D31E0000}"/>
    <cellStyle name="Style 137 4" xfId="7846" xr:uid="{00000000-0005-0000-0000-0000D41E0000}"/>
    <cellStyle name="Style 138" xfId="7847" xr:uid="{00000000-0005-0000-0000-0000D51E0000}"/>
    <cellStyle name="Style 138 2" xfId="7848" xr:uid="{00000000-0005-0000-0000-0000D61E0000}"/>
    <cellStyle name="Style 138 2 2" xfId="7849" xr:uid="{00000000-0005-0000-0000-0000D71E0000}"/>
    <cellStyle name="Style 138 3" xfId="7850" xr:uid="{00000000-0005-0000-0000-0000D81E0000}"/>
    <cellStyle name="Style 139" xfId="7851" xr:uid="{00000000-0005-0000-0000-0000D91E0000}"/>
    <cellStyle name="Style 139 2" xfId="7852" xr:uid="{00000000-0005-0000-0000-0000DA1E0000}"/>
    <cellStyle name="Style 139 2 2" xfId="7853" xr:uid="{00000000-0005-0000-0000-0000DB1E0000}"/>
    <cellStyle name="Style 139 3" xfId="7854" xr:uid="{00000000-0005-0000-0000-0000DC1E0000}"/>
    <cellStyle name="Style 140" xfId="7855" xr:uid="{00000000-0005-0000-0000-0000DD1E0000}"/>
    <cellStyle name="Style 140 2" xfId="7856" xr:uid="{00000000-0005-0000-0000-0000DE1E0000}"/>
    <cellStyle name="Style 140 2 2" xfId="7857" xr:uid="{00000000-0005-0000-0000-0000DF1E0000}"/>
    <cellStyle name="Style 140 3" xfId="7858" xr:uid="{00000000-0005-0000-0000-0000E01E0000}"/>
    <cellStyle name="Style 141" xfId="7859" xr:uid="{00000000-0005-0000-0000-0000E11E0000}"/>
    <cellStyle name="Style 141 2" xfId="7860" xr:uid="{00000000-0005-0000-0000-0000E21E0000}"/>
    <cellStyle name="Style 141 2 2" xfId="7861" xr:uid="{00000000-0005-0000-0000-0000E31E0000}"/>
    <cellStyle name="Style 141 3" xfId="7862" xr:uid="{00000000-0005-0000-0000-0000E41E0000}"/>
    <cellStyle name="Style 141 3 2" xfId="7863" xr:uid="{00000000-0005-0000-0000-0000E51E0000}"/>
    <cellStyle name="Style 141 4" xfId="7864" xr:uid="{00000000-0005-0000-0000-0000E61E0000}"/>
    <cellStyle name="Style 142" xfId="7865" xr:uid="{00000000-0005-0000-0000-0000E71E0000}"/>
    <cellStyle name="Style 142 2" xfId="7866" xr:uid="{00000000-0005-0000-0000-0000E81E0000}"/>
    <cellStyle name="Style 142 2 2" xfId="7867" xr:uid="{00000000-0005-0000-0000-0000E91E0000}"/>
    <cellStyle name="Style 142 3" xfId="7868" xr:uid="{00000000-0005-0000-0000-0000EA1E0000}"/>
    <cellStyle name="Style 143" xfId="7869" xr:uid="{00000000-0005-0000-0000-0000EB1E0000}"/>
    <cellStyle name="Style 143 2" xfId="7870" xr:uid="{00000000-0005-0000-0000-0000EC1E0000}"/>
    <cellStyle name="Style 143 2 2" xfId="7871" xr:uid="{00000000-0005-0000-0000-0000ED1E0000}"/>
    <cellStyle name="Style 143 3" xfId="7872" xr:uid="{00000000-0005-0000-0000-0000EE1E0000}"/>
    <cellStyle name="Style 148" xfId="7873" xr:uid="{00000000-0005-0000-0000-0000EF1E0000}"/>
    <cellStyle name="Style 148 2" xfId="7874" xr:uid="{00000000-0005-0000-0000-0000F01E0000}"/>
    <cellStyle name="Style 148 2 2" xfId="7875" xr:uid="{00000000-0005-0000-0000-0000F11E0000}"/>
    <cellStyle name="Style 148 3" xfId="7876" xr:uid="{00000000-0005-0000-0000-0000F21E0000}"/>
    <cellStyle name="Style 148 3 2" xfId="7877" xr:uid="{00000000-0005-0000-0000-0000F31E0000}"/>
    <cellStyle name="Style 148 4" xfId="7878" xr:uid="{00000000-0005-0000-0000-0000F41E0000}"/>
    <cellStyle name="Style 149" xfId="7879" xr:uid="{00000000-0005-0000-0000-0000F51E0000}"/>
    <cellStyle name="Style 149 2" xfId="7880" xr:uid="{00000000-0005-0000-0000-0000F61E0000}"/>
    <cellStyle name="Style 149 2 2" xfId="7881" xr:uid="{00000000-0005-0000-0000-0000F71E0000}"/>
    <cellStyle name="Style 149 3" xfId="7882" xr:uid="{00000000-0005-0000-0000-0000F81E0000}"/>
    <cellStyle name="Style 150" xfId="7883" xr:uid="{00000000-0005-0000-0000-0000F91E0000}"/>
    <cellStyle name="Style 150 2" xfId="7884" xr:uid="{00000000-0005-0000-0000-0000FA1E0000}"/>
    <cellStyle name="Style 150 2 2" xfId="7885" xr:uid="{00000000-0005-0000-0000-0000FB1E0000}"/>
    <cellStyle name="Style 150 3" xfId="7886" xr:uid="{00000000-0005-0000-0000-0000FC1E0000}"/>
    <cellStyle name="Style 151" xfId="7887" xr:uid="{00000000-0005-0000-0000-0000FD1E0000}"/>
    <cellStyle name="Style 151 2" xfId="7888" xr:uid="{00000000-0005-0000-0000-0000FE1E0000}"/>
    <cellStyle name="Style 151 2 2" xfId="7889" xr:uid="{00000000-0005-0000-0000-0000FF1E0000}"/>
    <cellStyle name="Style 151 3" xfId="7890" xr:uid="{00000000-0005-0000-0000-0000001F0000}"/>
    <cellStyle name="Style 152" xfId="7891" xr:uid="{00000000-0005-0000-0000-0000011F0000}"/>
    <cellStyle name="Style 152 2" xfId="7892" xr:uid="{00000000-0005-0000-0000-0000021F0000}"/>
    <cellStyle name="Style 152 2 2" xfId="7893" xr:uid="{00000000-0005-0000-0000-0000031F0000}"/>
    <cellStyle name="Style 152 3" xfId="7894" xr:uid="{00000000-0005-0000-0000-0000041F0000}"/>
    <cellStyle name="Style 152 3 2" xfId="7895" xr:uid="{00000000-0005-0000-0000-0000051F0000}"/>
    <cellStyle name="Style 152 4" xfId="7896" xr:uid="{00000000-0005-0000-0000-0000061F0000}"/>
    <cellStyle name="Style 153" xfId="7897" xr:uid="{00000000-0005-0000-0000-0000071F0000}"/>
    <cellStyle name="Style 153 2" xfId="7898" xr:uid="{00000000-0005-0000-0000-0000081F0000}"/>
    <cellStyle name="Style 153 2 2" xfId="7899" xr:uid="{00000000-0005-0000-0000-0000091F0000}"/>
    <cellStyle name="Style 153 3" xfId="7900" xr:uid="{00000000-0005-0000-0000-00000A1F0000}"/>
    <cellStyle name="Style 154" xfId="7901" xr:uid="{00000000-0005-0000-0000-00000B1F0000}"/>
    <cellStyle name="Style 154 2" xfId="7902" xr:uid="{00000000-0005-0000-0000-00000C1F0000}"/>
    <cellStyle name="Style 154 2 2" xfId="7903" xr:uid="{00000000-0005-0000-0000-00000D1F0000}"/>
    <cellStyle name="Style 154 3" xfId="7904" xr:uid="{00000000-0005-0000-0000-00000E1F0000}"/>
    <cellStyle name="Style 159" xfId="7905" xr:uid="{00000000-0005-0000-0000-00000F1F0000}"/>
    <cellStyle name="Style 159 2" xfId="7906" xr:uid="{00000000-0005-0000-0000-0000101F0000}"/>
    <cellStyle name="Style 159 2 2" xfId="7907" xr:uid="{00000000-0005-0000-0000-0000111F0000}"/>
    <cellStyle name="Style 159 3" xfId="7908" xr:uid="{00000000-0005-0000-0000-0000121F0000}"/>
    <cellStyle name="Style 159 3 2" xfId="7909" xr:uid="{00000000-0005-0000-0000-0000131F0000}"/>
    <cellStyle name="Style 159 4" xfId="7910" xr:uid="{00000000-0005-0000-0000-0000141F0000}"/>
    <cellStyle name="Style 160" xfId="7911" xr:uid="{00000000-0005-0000-0000-0000151F0000}"/>
    <cellStyle name="Style 160 2" xfId="7912" xr:uid="{00000000-0005-0000-0000-0000161F0000}"/>
    <cellStyle name="Style 160 2 2" xfId="7913" xr:uid="{00000000-0005-0000-0000-0000171F0000}"/>
    <cellStyle name="Style 160 3" xfId="7914" xr:uid="{00000000-0005-0000-0000-0000181F0000}"/>
    <cellStyle name="Style 161" xfId="7915" xr:uid="{00000000-0005-0000-0000-0000191F0000}"/>
    <cellStyle name="Style 161 2" xfId="7916" xr:uid="{00000000-0005-0000-0000-00001A1F0000}"/>
    <cellStyle name="Style 161 2 2" xfId="7917" xr:uid="{00000000-0005-0000-0000-00001B1F0000}"/>
    <cellStyle name="Style 161 3" xfId="7918" xr:uid="{00000000-0005-0000-0000-00001C1F0000}"/>
    <cellStyle name="Style 162" xfId="7919" xr:uid="{00000000-0005-0000-0000-00001D1F0000}"/>
    <cellStyle name="Style 162 2" xfId="7920" xr:uid="{00000000-0005-0000-0000-00001E1F0000}"/>
    <cellStyle name="Style 162 2 2" xfId="7921" xr:uid="{00000000-0005-0000-0000-00001F1F0000}"/>
    <cellStyle name="Style 162 3" xfId="7922" xr:uid="{00000000-0005-0000-0000-0000201F0000}"/>
    <cellStyle name="Style 163" xfId="7923" xr:uid="{00000000-0005-0000-0000-0000211F0000}"/>
    <cellStyle name="Style 163 2" xfId="7924" xr:uid="{00000000-0005-0000-0000-0000221F0000}"/>
    <cellStyle name="Style 163 2 2" xfId="7925" xr:uid="{00000000-0005-0000-0000-0000231F0000}"/>
    <cellStyle name="Style 163 3" xfId="7926" xr:uid="{00000000-0005-0000-0000-0000241F0000}"/>
    <cellStyle name="Style 163 3 2" xfId="7927" xr:uid="{00000000-0005-0000-0000-0000251F0000}"/>
    <cellStyle name="Style 163 4" xfId="7928" xr:uid="{00000000-0005-0000-0000-0000261F0000}"/>
    <cellStyle name="Style 164" xfId="7929" xr:uid="{00000000-0005-0000-0000-0000271F0000}"/>
    <cellStyle name="Style 164 2" xfId="7930" xr:uid="{00000000-0005-0000-0000-0000281F0000}"/>
    <cellStyle name="Style 164 2 2" xfId="7931" xr:uid="{00000000-0005-0000-0000-0000291F0000}"/>
    <cellStyle name="Style 164 3" xfId="7932" xr:uid="{00000000-0005-0000-0000-00002A1F0000}"/>
    <cellStyle name="Style 165" xfId="7933" xr:uid="{00000000-0005-0000-0000-00002B1F0000}"/>
    <cellStyle name="Style 165 2" xfId="7934" xr:uid="{00000000-0005-0000-0000-00002C1F0000}"/>
    <cellStyle name="Style 165 2 2" xfId="7935" xr:uid="{00000000-0005-0000-0000-00002D1F0000}"/>
    <cellStyle name="Style 165 3" xfId="7936" xr:uid="{00000000-0005-0000-0000-00002E1F0000}"/>
    <cellStyle name="Style 21" xfId="7937" xr:uid="{00000000-0005-0000-0000-00002F1F0000}"/>
    <cellStyle name="Style 21 2" xfId="7938" xr:uid="{00000000-0005-0000-0000-0000301F0000}"/>
    <cellStyle name="Style 21 2 2" xfId="7939" xr:uid="{00000000-0005-0000-0000-0000311F0000}"/>
    <cellStyle name="Style 21 2 2 2" xfId="7940" xr:uid="{00000000-0005-0000-0000-0000321F0000}"/>
    <cellStyle name="Style 21 2 3" xfId="7941" xr:uid="{00000000-0005-0000-0000-0000331F0000}"/>
    <cellStyle name="Style 21 2 3 2" xfId="7942" xr:uid="{00000000-0005-0000-0000-0000341F0000}"/>
    <cellStyle name="Style 21 2 4" xfId="7943" xr:uid="{00000000-0005-0000-0000-0000351F0000}"/>
    <cellStyle name="Style 21 2 5" xfId="7944" xr:uid="{00000000-0005-0000-0000-0000361F0000}"/>
    <cellStyle name="Style 21 3" xfId="7945" xr:uid="{00000000-0005-0000-0000-0000371F0000}"/>
    <cellStyle name="Style 21 3 2" xfId="7946" xr:uid="{00000000-0005-0000-0000-0000381F0000}"/>
    <cellStyle name="Style 21 3 2 2" xfId="7947" xr:uid="{00000000-0005-0000-0000-0000391F0000}"/>
    <cellStyle name="Style 21 3 3" xfId="7948" xr:uid="{00000000-0005-0000-0000-00003A1F0000}"/>
    <cellStyle name="Style 21 3 3 2" xfId="7949" xr:uid="{00000000-0005-0000-0000-00003B1F0000}"/>
    <cellStyle name="Style 21 3 4" xfId="7950" xr:uid="{00000000-0005-0000-0000-00003C1F0000}"/>
    <cellStyle name="Style 21 4" xfId="7951" xr:uid="{00000000-0005-0000-0000-00003D1F0000}"/>
    <cellStyle name="Style 21 4 2" xfId="7952" xr:uid="{00000000-0005-0000-0000-00003E1F0000}"/>
    <cellStyle name="Style 21 5" xfId="7953" xr:uid="{00000000-0005-0000-0000-00003F1F0000}"/>
    <cellStyle name="Style 21 5 2" xfId="7954" xr:uid="{00000000-0005-0000-0000-0000401F0000}"/>
    <cellStyle name="Style 21 6" xfId="7955" xr:uid="{00000000-0005-0000-0000-0000411F0000}"/>
    <cellStyle name="Style 21 7" xfId="7956" xr:uid="{00000000-0005-0000-0000-0000421F0000}"/>
    <cellStyle name="Style 22" xfId="7957" xr:uid="{00000000-0005-0000-0000-0000431F0000}"/>
    <cellStyle name="Style 22 2" xfId="7958" xr:uid="{00000000-0005-0000-0000-0000441F0000}"/>
    <cellStyle name="Style 22 2 2" xfId="7959" xr:uid="{00000000-0005-0000-0000-0000451F0000}"/>
    <cellStyle name="Style 22 3" xfId="7960" xr:uid="{00000000-0005-0000-0000-0000461F0000}"/>
    <cellStyle name="Style 22 3 2" xfId="7961" xr:uid="{00000000-0005-0000-0000-0000471F0000}"/>
    <cellStyle name="Style 22 4" xfId="7962" xr:uid="{00000000-0005-0000-0000-0000481F0000}"/>
    <cellStyle name="Style 22 5" xfId="7963" xr:uid="{00000000-0005-0000-0000-0000491F0000}"/>
    <cellStyle name="Style 23" xfId="7964" xr:uid="{00000000-0005-0000-0000-00004A1F0000}"/>
    <cellStyle name="Style 23 2" xfId="7965" xr:uid="{00000000-0005-0000-0000-00004B1F0000}"/>
    <cellStyle name="Style 23 2 2" xfId="7966" xr:uid="{00000000-0005-0000-0000-00004C1F0000}"/>
    <cellStyle name="Style 23 3" xfId="7967" xr:uid="{00000000-0005-0000-0000-00004D1F0000}"/>
    <cellStyle name="Style 23 3 2" xfId="7968" xr:uid="{00000000-0005-0000-0000-00004E1F0000}"/>
    <cellStyle name="Style 23 4" xfId="7969" xr:uid="{00000000-0005-0000-0000-00004F1F0000}"/>
    <cellStyle name="Style 23 5" xfId="7970" xr:uid="{00000000-0005-0000-0000-0000501F0000}"/>
    <cellStyle name="Style 24" xfId="7971" xr:uid="{00000000-0005-0000-0000-0000511F0000}"/>
    <cellStyle name="Style 24 2" xfId="7972" xr:uid="{00000000-0005-0000-0000-0000521F0000}"/>
    <cellStyle name="Style 24 2 2" xfId="7973" xr:uid="{00000000-0005-0000-0000-0000531F0000}"/>
    <cellStyle name="Style 24 3" xfId="7974" xr:uid="{00000000-0005-0000-0000-0000541F0000}"/>
    <cellStyle name="Style 24 3 2" xfId="7975" xr:uid="{00000000-0005-0000-0000-0000551F0000}"/>
    <cellStyle name="Style 24 4" xfId="7976" xr:uid="{00000000-0005-0000-0000-0000561F0000}"/>
    <cellStyle name="Style 24 5" xfId="7977" xr:uid="{00000000-0005-0000-0000-0000571F0000}"/>
    <cellStyle name="Style 25" xfId="7978" xr:uid="{00000000-0005-0000-0000-0000581F0000}"/>
    <cellStyle name="Style 25 2" xfId="7979" xr:uid="{00000000-0005-0000-0000-0000591F0000}"/>
    <cellStyle name="Style 25 2 2" xfId="7980" xr:uid="{00000000-0005-0000-0000-00005A1F0000}"/>
    <cellStyle name="Style 25 2 2 2" xfId="7981" xr:uid="{00000000-0005-0000-0000-00005B1F0000}"/>
    <cellStyle name="Style 25 2 3" xfId="7982" xr:uid="{00000000-0005-0000-0000-00005C1F0000}"/>
    <cellStyle name="Style 25 2 4" xfId="7983" xr:uid="{00000000-0005-0000-0000-00005D1F0000}"/>
    <cellStyle name="Style 25 3" xfId="7984" xr:uid="{00000000-0005-0000-0000-00005E1F0000}"/>
    <cellStyle name="Style 25 3 2" xfId="7985" xr:uid="{00000000-0005-0000-0000-00005F1F0000}"/>
    <cellStyle name="Style 25 3 2 2" xfId="7986" xr:uid="{00000000-0005-0000-0000-0000601F0000}"/>
    <cellStyle name="Style 25 3 3" xfId="7987" xr:uid="{00000000-0005-0000-0000-0000611F0000}"/>
    <cellStyle name="Style 25 3 3 2" xfId="7988" xr:uid="{00000000-0005-0000-0000-0000621F0000}"/>
    <cellStyle name="Style 25 3 4" xfId="7989" xr:uid="{00000000-0005-0000-0000-0000631F0000}"/>
    <cellStyle name="Style 25 4" xfId="7990" xr:uid="{00000000-0005-0000-0000-0000641F0000}"/>
    <cellStyle name="Style 25 4 2" xfId="7991" xr:uid="{00000000-0005-0000-0000-0000651F0000}"/>
    <cellStyle name="Style 25 5" xfId="7992" xr:uid="{00000000-0005-0000-0000-0000661F0000}"/>
    <cellStyle name="Style 25 6" xfId="7993" xr:uid="{00000000-0005-0000-0000-0000671F0000}"/>
    <cellStyle name="Style 26" xfId="7994" xr:uid="{00000000-0005-0000-0000-0000681F0000}"/>
    <cellStyle name="Style 26 2" xfId="7995" xr:uid="{00000000-0005-0000-0000-0000691F0000}"/>
    <cellStyle name="Style 26 2 2" xfId="7996" xr:uid="{00000000-0005-0000-0000-00006A1F0000}"/>
    <cellStyle name="Style 26 3" xfId="7997" xr:uid="{00000000-0005-0000-0000-00006B1F0000}"/>
    <cellStyle name="Style 26 3 2" xfId="7998" xr:uid="{00000000-0005-0000-0000-00006C1F0000}"/>
    <cellStyle name="Style 26 4" xfId="7999" xr:uid="{00000000-0005-0000-0000-00006D1F0000}"/>
    <cellStyle name="Style 26 5" xfId="8000" xr:uid="{00000000-0005-0000-0000-00006E1F0000}"/>
    <cellStyle name="Style 27" xfId="8001" xr:uid="{00000000-0005-0000-0000-00006F1F0000}"/>
    <cellStyle name="Style 27 2" xfId="8002" xr:uid="{00000000-0005-0000-0000-0000701F0000}"/>
    <cellStyle name="Style 27 2 2" xfId="8003" xr:uid="{00000000-0005-0000-0000-0000711F0000}"/>
    <cellStyle name="Style 27 3" xfId="8004" xr:uid="{00000000-0005-0000-0000-0000721F0000}"/>
    <cellStyle name="Style 35" xfId="8005" xr:uid="{00000000-0005-0000-0000-0000731F0000}"/>
    <cellStyle name="Style 35 2" xfId="8006" xr:uid="{00000000-0005-0000-0000-0000741F0000}"/>
    <cellStyle name="Style 35 2 2" xfId="8007" xr:uid="{00000000-0005-0000-0000-0000751F0000}"/>
    <cellStyle name="Style 35 3" xfId="8008" xr:uid="{00000000-0005-0000-0000-0000761F0000}"/>
    <cellStyle name="Style 35 3 2" xfId="8009" xr:uid="{00000000-0005-0000-0000-0000771F0000}"/>
    <cellStyle name="Style 35 4" xfId="8010" xr:uid="{00000000-0005-0000-0000-0000781F0000}"/>
    <cellStyle name="Style 36" xfId="8011" xr:uid="{00000000-0005-0000-0000-0000791F0000}"/>
    <cellStyle name="Style 36 2" xfId="8012" xr:uid="{00000000-0005-0000-0000-00007A1F0000}"/>
    <cellStyle name="Style 36 2 2" xfId="8013" xr:uid="{00000000-0005-0000-0000-00007B1F0000}"/>
    <cellStyle name="Style 36 3" xfId="8014" xr:uid="{00000000-0005-0000-0000-00007C1F0000}"/>
    <cellStyle name="Style 37" xfId="8015" xr:uid="{00000000-0005-0000-0000-00007D1F0000}"/>
    <cellStyle name="Style 37 2" xfId="8016" xr:uid="{00000000-0005-0000-0000-00007E1F0000}"/>
    <cellStyle name="Style 37 2 2" xfId="8017" xr:uid="{00000000-0005-0000-0000-00007F1F0000}"/>
    <cellStyle name="Style 37 3" xfId="8018" xr:uid="{00000000-0005-0000-0000-0000801F0000}"/>
    <cellStyle name="Style 38" xfId="8019" xr:uid="{00000000-0005-0000-0000-0000811F0000}"/>
    <cellStyle name="Style 38 2" xfId="8020" xr:uid="{00000000-0005-0000-0000-0000821F0000}"/>
    <cellStyle name="Style 38 2 2" xfId="8021" xr:uid="{00000000-0005-0000-0000-0000831F0000}"/>
    <cellStyle name="Style 38 3" xfId="8022" xr:uid="{00000000-0005-0000-0000-0000841F0000}"/>
    <cellStyle name="Style 39" xfId="8023" xr:uid="{00000000-0005-0000-0000-0000851F0000}"/>
    <cellStyle name="Style 39 2" xfId="8024" xr:uid="{00000000-0005-0000-0000-0000861F0000}"/>
    <cellStyle name="Style 39 2 2" xfId="8025" xr:uid="{00000000-0005-0000-0000-0000871F0000}"/>
    <cellStyle name="Style 39 3" xfId="8026" xr:uid="{00000000-0005-0000-0000-0000881F0000}"/>
    <cellStyle name="Style 39 3 2" xfId="8027" xr:uid="{00000000-0005-0000-0000-0000891F0000}"/>
    <cellStyle name="Style 39 4" xfId="8028" xr:uid="{00000000-0005-0000-0000-00008A1F0000}"/>
    <cellStyle name="Style 40" xfId="8029" xr:uid="{00000000-0005-0000-0000-00008B1F0000}"/>
    <cellStyle name="Style 40 2" xfId="8030" xr:uid="{00000000-0005-0000-0000-00008C1F0000}"/>
    <cellStyle name="Style 40 2 2" xfId="8031" xr:uid="{00000000-0005-0000-0000-00008D1F0000}"/>
    <cellStyle name="Style 40 3" xfId="8032" xr:uid="{00000000-0005-0000-0000-00008E1F0000}"/>
    <cellStyle name="Style 41" xfId="8033" xr:uid="{00000000-0005-0000-0000-00008F1F0000}"/>
    <cellStyle name="Style 41 2" xfId="8034" xr:uid="{00000000-0005-0000-0000-0000901F0000}"/>
    <cellStyle name="Style 41 2 2" xfId="8035" xr:uid="{00000000-0005-0000-0000-0000911F0000}"/>
    <cellStyle name="Style 41 3" xfId="8036" xr:uid="{00000000-0005-0000-0000-0000921F0000}"/>
    <cellStyle name="Style 46" xfId="8037" xr:uid="{00000000-0005-0000-0000-0000931F0000}"/>
    <cellStyle name="Style 46 2" xfId="8038" xr:uid="{00000000-0005-0000-0000-0000941F0000}"/>
    <cellStyle name="Style 46 2 2" xfId="8039" xr:uid="{00000000-0005-0000-0000-0000951F0000}"/>
    <cellStyle name="Style 46 3" xfId="8040" xr:uid="{00000000-0005-0000-0000-0000961F0000}"/>
    <cellStyle name="Style 46 3 2" xfId="8041" xr:uid="{00000000-0005-0000-0000-0000971F0000}"/>
    <cellStyle name="Style 46 4" xfId="8042" xr:uid="{00000000-0005-0000-0000-0000981F0000}"/>
    <cellStyle name="Style 47" xfId="8043" xr:uid="{00000000-0005-0000-0000-0000991F0000}"/>
    <cellStyle name="Style 47 2" xfId="8044" xr:uid="{00000000-0005-0000-0000-00009A1F0000}"/>
    <cellStyle name="Style 47 2 2" xfId="8045" xr:uid="{00000000-0005-0000-0000-00009B1F0000}"/>
    <cellStyle name="Style 47 3" xfId="8046" xr:uid="{00000000-0005-0000-0000-00009C1F0000}"/>
    <cellStyle name="Style 48" xfId="8047" xr:uid="{00000000-0005-0000-0000-00009D1F0000}"/>
    <cellStyle name="Style 48 2" xfId="8048" xr:uid="{00000000-0005-0000-0000-00009E1F0000}"/>
    <cellStyle name="Style 48 2 2" xfId="8049" xr:uid="{00000000-0005-0000-0000-00009F1F0000}"/>
    <cellStyle name="Style 48 3" xfId="8050" xr:uid="{00000000-0005-0000-0000-0000A01F0000}"/>
    <cellStyle name="Style 49" xfId="8051" xr:uid="{00000000-0005-0000-0000-0000A11F0000}"/>
    <cellStyle name="Style 49 2" xfId="8052" xr:uid="{00000000-0005-0000-0000-0000A21F0000}"/>
    <cellStyle name="Style 49 2 2" xfId="8053" xr:uid="{00000000-0005-0000-0000-0000A31F0000}"/>
    <cellStyle name="Style 49 3" xfId="8054" xr:uid="{00000000-0005-0000-0000-0000A41F0000}"/>
    <cellStyle name="Style 50" xfId="8055" xr:uid="{00000000-0005-0000-0000-0000A51F0000}"/>
    <cellStyle name="Style 50 2" xfId="8056" xr:uid="{00000000-0005-0000-0000-0000A61F0000}"/>
    <cellStyle name="Style 50 2 2" xfId="8057" xr:uid="{00000000-0005-0000-0000-0000A71F0000}"/>
    <cellStyle name="Style 50 3" xfId="8058" xr:uid="{00000000-0005-0000-0000-0000A81F0000}"/>
    <cellStyle name="Style 50 3 2" xfId="8059" xr:uid="{00000000-0005-0000-0000-0000A91F0000}"/>
    <cellStyle name="Style 50 4" xfId="8060" xr:uid="{00000000-0005-0000-0000-0000AA1F0000}"/>
    <cellStyle name="Style 51" xfId="8061" xr:uid="{00000000-0005-0000-0000-0000AB1F0000}"/>
    <cellStyle name="Style 51 2" xfId="8062" xr:uid="{00000000-0005-0000-0000-0000AC1F0000}"/>
    <cellStyle name="Style 51 2 2" xfId="8063" xr:uid="{00000000-0005-0000-0000-0000AD1F0000}"/>
    <cellStyle name="Style 51 3" xfId="8064" xr:uid="{00000000-0005-0000-0000-0000AE1F0000}"/>
    <cellStyle name="Style 52" xfId="8065" xr:uid="{00000000-0005-0000-0000-0000AF1F0000}"/>
    <cellStyle name="Style 52 2" xfId="8066" xr:uid="{00000000-0005-0000-0000-0000B01F0000}"/>
    <cellStyle name="Style 52 2 2" xfId="8067" xr:uid="{00000000-0005-0000-0000-0000B11F0000}"/>
    <cellStyle name="Style 52 3" xfId="8068" xr:uid="{00000000-0005-0000-0000-0000B21F0000}"/>
    <cellStyle name="Style 58" xfId="8069" xr:uid="{00000000-0005-0000-0000-0000B31F0000}"/>
    <cellStyle name="Style 58 2" xfId="8070" xr:uid="{00000000-0005-0000-0000-0000B41F0000}"/>
    <cellStyle name="Style 58 2 2" xfId="8071" xr:uid="{00000000-0005-0000-0000-0000B51F0000}"/>
    <cellStyle name="Style 58 3" xfId="8072" xr:uid="{00000000-0005-0000-0000-0000B61F0000}"/>
    <cellStyle name="Style 58 3 2" xfId="8073" xr:uid="{00000000-0005-0000-0000-0000B71F0000}"/>
    <cellStyle name="Style 58 4" xfId="8074" xr:uid="{00000000-0005-0000-0000-0000B81F0000}"/>
    <cellStyle name="Style 59" xfId="8075" xr:uid="{00000000-0005-0000-0000-0000B91F0000}"/>
    <cellStyle name="Style 59 2" xfId="8076" xr:uid="{00000000-0005-0000-0000-0000BA1F0000}"/>
    <cellStyle name="Style 59 2 2" xfId="8077" xr:uid="{00000000-0005-0000-0000-0000BB1F0000}"/>
    <cellStyle name="Style 59 3" xfId="8078" xr:uid="{00000000-0005-0000-0000-0000BC1F0000}"/>
    <cellStyle name="Style 60" xfId="8079" xr:uid="{00000000-0005-0000-0000-0000BD1F0000}"/>
    <cellStyle name="Style 60 2" xfId="8080" xr:uid="{00000000-0005-0000-0000-0000BE1F0000}"/>
    <cellStyle name="Style 60 2 2" xfId="8081" xr:uid="{00000000-0005-0000-0000-0000BF1F0000}"/>
    <cellStyle name="Style 60 3" xfId="8082" xr:uid="{00000000-0005-0000-0000-0000C01F0000}"/>
    <cellStyle name="Style 61" xfId="8083" xr:uid="{00000000-0005-0000-0000-0000C11F0000}"/>
    <cellStyle name="Style 61 2" xfId="8084" xr:uid="{00000000-0005-0000-0000-0000C21F0000}"/>
    <cellStyle name="Style 61 2 2" xfId="8085" xr:uid="{00000000-0005-0000-0000-0000C31F0000}"/>
    <cellStyle name="Style 61 3" xfId="8086" xr:uid="{00000000-0005-0000-0000-0000C41F0000}"/>
    <cellStyle name="Style 62" xfId="8087" xr:uid="{00000000-0005-0000-0000-0000C51F0000}"/>
    <cellStyle name="Style 62 2" xfId="8088" xr:uid="{00000000-0005-0000-0000-0000C61F0000}"/>
    <cellStyle name="Style 62 2 2" xfId="8089" xr:uid="{00000000-0005-0000-0000-0000C71F0000}"/>
    <cellStyle name="Style 62 3" xfId="8090" xr:uid="{00000000-0005-0000-0000-0000C81F0000}"/>
    <cellStyle name="Style 62 3 2" xfId="8091" xr:uid="{00000000-0005-0000-0000-0000C91F0000}"/>
    <cellStyle name="Style 62 4" xfId="8092" xr:uid="{00000000-0005-0000-0000-0000CA1F0000}"/>
    <cellStyle name="Style 63" xfId="8093" xr:uid="{00000000-0005-0000-0000-0000CB1F0000}"/>
    <cellStyle name="Style 63 2" xfId="8094" xr:uid="{00000000-0005-0000-0000-0000CC1F0000}"/>
    <cellStyle name="Style 63 2 2" xfId="8095" xr:uid="{00000000-0005-0000-0000-0000CD1F0000}"/>
    <cellStyle name="Style 63 3" xfId="8096" xr:uid="{00000000-0005-0000-0000-0000CE1F0000}"/>
    <cellStyle name="Style 64" xfId="8097" xr:uid="{00000000-0005-0000-0000-0000CF1F0000}"/>
    <cellStyle name="Style 64 2" xfId="8098" xr:uid="{00000000-0005-0000-0000-0000D01F0000}"/>
    <cellStyle name="Style 64 2 2" xfId="8099" xr:uid="{00000000-0005-0000-0000-0000D11F0000}"/>
    <cellStyle name="Style 64 3" xfId="8100" xr:uid="{00000000-0005-0000-0000-0000D21F0000}"/>
    <cellStyle name="Style 69" xfId="8101" xr:uid="{00000000-0005-0000-0000-0000D31F0000}"/>
    <cellStyle name="Style 69 2" xfId="8102" xr:uid="{00000000-0005-0000-0000-0000D41F0000}"/>
    <cellStyle name="Style 69 2 2" xfId="8103" xr:uid="{00000000-0005-0000-0000-0000D51F0000}"/>
    <cellStyle name="Style 69 3" xfId="8104" xr:uid="{00000000-0005-0000-0000-0000D61F0000}"/>
    <cellStyle name="Style 69 3 2" xfId="8105" xr:uid="{00000000-0005-0000-0000-0000D71F0000}"/>
    <cellStyle name="Style 69 4" xfId="8106" xr:uid="{00000000-0005-0000-0000-0000D81F0000}"/>
    <cellStyle name="Style 70" xfId="8107" xr:uid="{00000000-0005-0000-0000-0000D91F0000}"/>
    <cellStyle name="Style 70 2" xfId="8108" xr:uid="{00000000-0005-0000-0000-0000DA1F0000}"/>
    <cellStyle name="Style 70 2 2" xfId="8109" xr:uid="{00000000-0005-0000-0000-0000DB1F0000}"/>
    <cellStyle name="Style 70 3" xfId="8110" xr:uid="{00000000-0005-0000-0000-0000DC1F0000}"/>
    <cellStyle name="Style 71" xfId="8111" xr:uid="{00000000-0005-0000-0000-0000DD1F0000}"/>
    <cellStyle name="Style 71 2" xfId="8112" xr:uid="{00000000-0005-0000-0000-0000DE1F0000}"/>
    <cellStyle name="Style 71 2 2" xfId="8113" xr:uid="{00000000-0005-0000-0000-0000DF1F0000}"/>
    <cellStyle name="Style 71 3" xfId="8114" xr:uid="{00000000-0005-0000-0000-0000E01F0000}"/>
    <cellStyle name="Style 72" xfId="8115" xr:uid="{00000000-0005-0000-0000-0000E11F0000}"/>
    <cellStyle name="Style 72 2" xfId="8116" xr:uid="{00000000-0005-0000-0000-0000E21F0000}"/>
    <cellStyle name="Style 72 2 2" xfId="8117" xr:uid="{00000000-0005-0000-0000-0000E31F0000}"/>
    <cellStyle name="Style 72 3" xfId="8118" xr:uid="{00000000-0005-0000-0000-0000E41F0000}"/>
    <cellStyle name="Style 73" xfId="8119" xr:uid="{00000000-0005-0000-0000-0000E51F0000}"/>
    <cellStyle name="Style 73 2" xfId="8120" xr:uid="{00000000-0005-0000-0000-0000E61F0000}"/>
    <cellStyle name="Style 73 2 2" xfId="8121" xr:uid="{00000000-0005-0000-0000-0000E71F0000}"/>
    <cellStyle name="Style 73 3" xfId="8122" xr:uid="{00000000-0005-0000-0000-0000E81F0000}"/>
    <cellStyle name="Style 73 3 2" xfId="8123" xr:uid="{00000000-0005-0000-0000-0000E91F0000}"/>
    <cellStyle name="Style 73 4" xfId="8124" xr:uid="{00000000-0005-0000-0000-0000EA1F0000}"/>
    <cellStyle name="Style 74" xfId="8125" xr:uid="{00000000-0005-0000-0000-0000EB1F0000}"/>
    <cellStyle name="Style 74 2" xfId="8126" xr:uid="{00000000-0005-0000-0000-0000EC1F0000}"/>
    <cellStyle name="Style 74 2 2" xfId="8127" xr:uid="{00000000-0005-0000-0000-0000ED1F0000}"/>
    <cellStyle name="Style 74 3" xfId="8128" xr:uid="{00000000-0005-0000-0000-0000EE1F0000}"/>
    <cellStyle name="Style 75" xfId="8129" xr:uid="{00000000-0005-0000-0000-0000EF1F0000}"/>
    <cellStyle name="Style 75 2" xfId="8130" xr:uid="{00000000-0005-0000-0000-0000F01F0000}"/>
    <cellStyle name="Style 75 2 2" xfId="8131" xr:uid="{00000000-0005-0000-0000-0000F11F0000}"/>
    <cellStyle name="Style 75 3" xfId="8132" xr:uid="{00000000-0005-0000-0000-0000F21F0000}"/>
    <cellStyle name="Style 80" xfId="8133" xr:uid="{00000000-0005-0000-0000-0000F31F0000}"/>
    <cellStyle name="Style 80 2" xfId="8134" xr:uid="{00000000-0005-0000-0000-0000F41F0000}"/>
    <cellStyle name="Style 80 2 2" xfId="8135" xr:uid="{00000000-0005-0000-0000-0000F51F0000}"/>
    <cellStyle name="Style 80 3" xfId="8136" xr:uid="{00000000-0005-0000-0000-0000F61F0000}"/>
    <cellStyle name="Style 80 3 2" xfId="8137" xr:uid="{00000000-0005-0000-0000-0000F71F0000}"/>
    <cellStyle name="Style 80 4" xfId="8138" xr:uid="{00000000-0005-0000-0000-0000F81F0000}"/>
    <cellStyle name="Style 81" xfId="8139" xr:uid="{00000000-0005-0000-0000-0000F91F0000}"/>
    <cellStyle name="Style 81 2" xfId="8140" xr:uid="{00000000-0005-0000-0000-0000FA1F0000}"/>
    <cellStyle name="Style 81 2 2" xfId="8141" xr:uid="{00000000-0005-0000-0000-0000FB1F0000}"/>
    <cellStyle name="Style 81 3" xfId="8142" xr:uid="{00000000-0005-0000-0000-0000FC1F0000}"/>
    <cellStyle name="Style 81 3 2" xfId="8143" xr:uid="{00000000-0005-0000-0000-0000FD1F0000}"/>
    <cellStyle name="Style 81 4" xfId="8144" xr:uid="{00000000-0005-0000-0000-0000FE1F0000}"/>
    <cellStyle name="Style 82" xfId="8145" xr:uid="{00000000-0005-0000-0000-0000FF1F0000}"/>
    <cellStyle name="Style 82 2" xfId="8146" xr:uid="{00000000-0005-0000-0000-000000200000}"/>
    <cellStyle name="Style 82 2 2" xfId="8147" xr:uid="{00000000-0005-0000-0000-000001200000}"/>
    <cellStyle name="Style 82 3" xfId="8148" xr:uid="{00000000-0005-0000-0000-000002200000}"/>
    <cellStyle name="Style 83" xfId="8149" xr:uid="{00000000-0005-0000-0000-000003200000}"/>
    <cellStyle name="Style 83 2" xfId="8150" xr:uid="{00000000-0005-0000-0000-000004200000}"/>
    <cellStyle name="Style 83 2 2" xfId="8151" xr:uid="{00000000-0005-0000-0000-000005200000}"/>
    <cellStyle name="Style 83 3" xfId="8152" xr:uid="{00000000-0005-0000-0000-000006200000}"/>
    <cellStyle name="Style 84" xfId="8153" xr:uid="{00000000-0005-0000-0000-000007200000}"/>
    <cellStyle name="Style 84 2" xfId="8154" xr:uid="{00000000-0005-0000-0000-000008200000}"/>
    <cellStyle name="Style 84 2 2" xfId="8155" xr:uid="{00000000-0005-0000-0000-000009200000}"/>
    <cellStyle name="Style 84 3" xfId="8156" xr:uid="{00000000-0005-0000-0000-00000A200000}"/>
    <cellStyle name="Style 85" xfId="8157" xr:uid="{00000000-0005-0000-0000-00000B200000}"/>
    <cellStyle name="Style 85 2" xfId="8158" xr:uid="{00000000-0005-0000-0000-00000C200000}"/>
    <cellStyle name="Style 85 2 2" xfId="8159" xr:uid="{00000000-0005-0000-0000-00000D200000}"/>
    <cellStyle name="Style 85 3" xfId="8160" xr:uid="{00000000-0005-0000-0000-00000E200000}"/>
    <cellStyle name="Style 85 3 2" xfId="8161" xr:uid="{00000000-0005-0000-0000-00000F200000}"/>
    <cellStyle name="Style 85 4" xfId="8162" xr:uid="{00000000-0005-0000-0000-000010200000}"/>
    <cellStyle name="Style 86" xfId="8163" xr:uid="{00000000-0005-0000-0000-000011200000}"/>
    <cellStyle name="Style 86 2" xfId="8164" xr:uid="{00000000-0005-0000-0000-000012200000}"/>
    <cellStyle name="Style 86 2 2" xfId="8165" xr:uid="{00000000-0005-0000-0000-000013200000}"/>
    <cellStyle name="Style 86 3" xfId="8166" xr:uid="{00000000-0005-0000-0000-000014200000}"/>
    <cellStyle name="Style 87" xfId="8167" xr:uid="{00000000-0005-0000-0000-000015200000}"/>
    <cellStyle name="Style 87 2" xfId="8168" xr:uid="{00000000-0005-0000-0000-000016200000}"/>
    <cellStyle name="Style 87 2 2" xfId="8169" xr:uid="{00000000-0005-0000-0000-000017200000}"/>
    <cellStyle name="Style 87 3" xfId="8170" xr:uid="{00000000-0005-0000-0000-000018200000}"/>
    <cellStyle name="Style 93" xfId="8171" xr:uid="{00000000-0005-0000-0000-000019200000}"/>
    <cellStyle name="Style 93 2" xfId="8172" xr:uid="{00000000-0005-0000-0000-00001A200000}"/>
    <cellStyle name="Style 93 2 2" xfId="8173" xr:uid="{00000000-0005-0000-0000-00001B200000}"/>
    <cellStyle name="Style 93 3" xfId="8174" xr:uid="{00000000-0005-0000-0000-00001C200000}"/>
    <cellStyle name="Style 93 3 2" xfId="8175" xr:uid="{00000000-0005-0000-0000-00001D200000}"/>
    <cellStyle name="Style 93 4" xfId="8176" xr:uid="{00000000-0005-0000-0000-00001E200000}"/>
    <cellStyle name="Style 94" xfId="8177" xr:uid="{00000000-0005-0000-0000-00001F200000}"/>
    <cellStyle name="Style 94 2" xfId="8178" xr:uid="{00000000-0005-0000-0000-000020200000}"/>
    <cellStyle name="Style 94 2 2" xfId="8179" xr:uid="{00000000-0005-0000-0000-000021200000}"/>
    <cellStyle name="Style 94 3" xfId="8180" xr:uid="{00000000-0005-0000-0000-000022200000}"/>
    <cellStyle name="Style 95" xfId="8181" xr:uid="{00000000-0005-0000-0000-000023200000}"/>
    <cellStyle name="Style 95 2" xfId="8182" xr:uid="{00000000-0005-0000-0000-000024200000}"/>
    <cellStyle name="Style 95 2 2" xfId="8183" xr:uid="{00000000-0005-0000-0000-000025200000}"/>
    <cellStyle name="Style 95 3" xfId="8184" xr:uid="{00000000-0005-0000-0000-000026200000}"/>
    <cellStyle name="Style 96" xfId="8185" xr:uid="{00000000-0005-0000-0000-000027200000}"/>
    <cellStyle name="Style 96 2" xfId="8186" xr:uid="{00000000-0005-0000-0000-000028200000}"/>
    <cellStyle name="Style 96 2 2" xfId="8187" xr:uid="{00000000-0005-0000-0000-000029200000}"/>
    <cellStyle name="Style 96 3" xfId="8188" xr:uid="{00000000-0005-0000-0000-00002A200000}"/>
    <cellStyle name="Style 97" xfId="8189" xr:uid="{00000000-0005-0000-0000-00002B200000}"/>
    <cellStyle name="Style 97 2" xfId="8190" xr:uid="{00000000-0005-0000-0000-00002C200000}"/>
    <cellStyle name="Style 97 2 2" xfId="8191" xr:uid="{00000000-0005-0000-0000-00002D200000}"/>
    <cellStyle name="Style 97 3" xfId="8192" xr:uid="{00000000-0005-0000-0000-00002E200000}"/>
    <cellStyle name="Style 97 3 2" xfId="8193" xr:uid="{00000000-0005-0000-0000-00002F200000}"/>
    <cellStyle name="Style 97 4" xfId="8194" xr:uid="{00000000-0005-0000-0000-000030200000}"/>
    <cellStyle name="Style 98" xfId="8195" xr:uid="{00000000-0005-0000-0000-000031200000}"/>
    <cellStyle name="Style 98 2" xfId="8196" xr:uid="{00000000-0005-0000-0000-000032200000}"/>
    <cellStyle name="Style 98 2 2" xfId="8197" xr:uid="{00000000-0005-0000-0000-000033200000}"/>
    <cellStyle name="Style 98 3" xfId="8198" xr:uid="{00000000-0005-0000-0000-000034200000}"/>
    <cellStyle name="Style 99" xfId="8199" xr:uid="{00000000-0005-0000-0000-000035200000}"/>
    <cellStyle name="Style 99 2" xfId="8200" xr:uid="{00000000-0005-0000-0000-000036200000}"/>
    <cellStyle name="Style 99 2 2" xfId="8201" xr:uid="{00000000-0005-0000-0000-000037200000}"/>
    <cellStyle name="Style 99 3" xfId="8202" xr:uid="{00000000-0005-0000-0000-000038200000}"/>
    <cellStyle name="tableau | cellule | normal | decimal 1" xfId="8203" xr:uid="{00000000-0005-0000-0000-000039200000}"/>
    <cellStyle name="tableau | cellule | normal | decimal 1 2" xfId="8204" xr:uid="{00000000-0005-0000-0000-00003A200000}"/>
    <cellStyle name="tableau | cellule | normal | decimal 1 3" xfId="8205" xr:uid="{00000000-0005-0000-0000-00003B200000}"/>
    <cellStyle name="tableau | cellule | normal | pourcentage | decimal 1" xfId="8206" xr:uid="{00000000-0005-0000-0000-00003C200000}"/>
    <cellStyle name="tableau | cellule | normal | pourcentage | decimal 1 2" xfId="8207" xr:uid="{00000000-0005-0000-0000-00003D200000}"/>
    <cellStyle name="tableau | cellule | normal | pourcentage | decimal 1 3" xfId="8208" xr:uid="{00000000-0005-0000-0000-00003E200000}"/>
    <cellStyle name="tableau | cellule | total | decimal 1" xfId="8209" xr:uid="{00000000-0005-0000-0000-00003F200000}"/>
    <cellStyle name="tableau | cellule | total | decimal 1 2" xfId="8210" xr:uid="{00000000-0005-0000-0000-000040200000}"/>
    <cellStyle name="tableau | cellule | total | decimal 1 3" xfId="8211" xr:uid="{00000000-0005-0000-0000-000041200000}"/>
    <cellStyle name="tableau | coin superieur gauche" xfId="8212" xr:uid="{00000000-0005-0000-0000-000042200000}"/>
    <cellStyle name="tableau | coin superieur gauche 2" xfId="8213" xr:uid="{00000000-0005-0000-0000-000043200000}"/>
    <cellStyle name="tableau | coin superieur gauche 3" xfId="8214" xr:uid="{00000000-0005-0000-0000-000044200000}"/>
    <cellStyle name="tableau | entete-colonne | series" xfId="8215" xr:uid="{00000000-0005-0000-0000-000045200000}"/>
    <cellStyle name="tableau | entete-colonne | series 2" xfId="8216" xr:uid="{00000000-0005-0000-0000-000046200000}"/>
    <cellStyle name="tableau | entete-colonne | series 3" xfId="8217" xr:uid="{00000000-0005-0000-0000-000047200000}"/>
    <cellStyle name="tableau | entete-ligne | normal" xfId="8218" xr:uid="{00000000-0005-0000-0000-000048200000}"/>
    <cellStyle name="tableau | entete-ligne | normal 2" xfId="8219" xr:uid="{00000000-0005-0000-0000-000049200000}"/>
    <cellStyle name="tableau | entete-ligne | normal 3" xfId="8220" xr:uid="{00000000-0005-0000-0000-00004A200000}"/>
    <cellStyle name="tableau | entete-ligne | total" xfId="8221" xr:uid="{00000000-0005-0000-0000-00004B200000}"/>
    <cellStyle name="tableau | entete-ligne | total 2" xfId="8222" xr:uid="{00000000-0005-0000-0000-00004C200000}"/>
    <cellStyle name="tableau | entete-ligne | total 3" xfId="8223" xr:uid="{00000000-0005-0000-0000-00004D200000}"/>
    <cellStyle name="tableau | ligne-titre | niveau1" xfId="8224" xr:uid="{00000000-0005-0000-0000-00004E200000}"/>
    <cellStyle name="tableau | ligne-titre | niveau1 2" xfId="8225" xr:uid="{00000000-0005-0000-0000-00004F200000}"/>
    <cellStyle name="tableau | ligne-titre | niveau1 3" xfId="8226" xr:uid="{00000000-0005-0000-0000-000050200000}"/>
    <cellStyle name="tableau | ligne-titre | niveau2" xfId="8227" xr:uid="{00000000-0005-0000-0000-000051200000}"/>
    <cellStyle name="tableau | ligne-titre | niveau2 2" xfId="8228" xr:uid="{00000000-0005-0000-0000-000052200000}"/>
    <cellStyle name="tableau | ligne-titre | niveau2 3" xfId="8229" xr:uid="{00000000-0005-0000-0000-000053200000}"/>
    <cellStyle name="Title 10" xfId="8230" xr:uid="{00000000-0005-0000-0000-000054200000}"/>
    <cellStyle name="Title 10 2" xfId="8231" xr:uid="{00000000-0005-0000-0000-000055200000}"/>
    <cellStyle name="Title 11" xfId="8232" xr:uid="{00000000-0005-0000-0000-000056200000}"/>
    <cellStyle name="Title 11 2" xfId="8233" xr:uid="{00000000-0005-0000-0000-000057200000}"/>
    <cellStyle name="Title 12" xfId="8234" xr:uid="{00000000-0005-0000-0000-000058200000}"/>
    <cellStyle name="Title 12 2" xfId="8235" xr:uid="{00000000-0005-0000-0000-000059200000}"/>
    <cellStyle name="Title 13" xfId="8236" xr:uid="{00000000-0005-0000-0000-00005A200000}"/>
    <cellStyle name="Title 13 2" xfId="8237" xr:uid="{00000000-0005-0000-0000-00005B200000}"/>
    <cellStyle name="Title 14" xfId="8238" xr:uid="{00000000-0005-0000-0000-00005C200000}"/>
    <cellStyle name="Title 14 2" xfId="8239" xr:uid="{00000000-0005-0000-0000-00005D200000}"/>
    <cellStyle name="Title 15" xfId="8240" xr:uid="{00000000-0005-0000-0000-00005E200000}"/>
    <cellStyle name="Title 15 2" xfId="8241" xr:uid="{00000000-0005-0000-0000-00005F200000}"/>
    <cellStyle name="Title 16" xfId="8242" xr:uid="{00000000-0005-0000-0000-000060200000}"/>
    <cellStyle name="Title 16 2" xfId="8243" xr:uid="{00000000-0005-0000-0000-000061200000}"/>
    <cellStyle name="Title 17" xfId="8244" xr:uid="{00000000-0005-0000-0000-000062200000}"/>
    <cellStyle name="Title 17 2" xfId="8245" xr:uid="{00000000-0005-0000-0000-000063200000}"/>
    <cellStyle name="Title 18" xfId="8246" xr:uid="{00000000-0005-0000-0000-000064200000}"/>
    <cellStyle name="Title 18 2" xfId="8247" xr:uid="{00000000-0005-0000-0000-000065200000}"/>
    <cellStyle name="Title 19" xfId="8248" xr:uid="{00000000-0005-0000-0000-000066200000}"/>
    <cellStyle name="Title 19 2" xfId="8249" xr:uid="{00000000-0005-0000-0000-000067200000}"/>
    <cellStyle name="Title 2" xfId="8250" xr:uid="{00000000-0005-0000-0000-000068200000}"/>
    <cellStyle name="Title 2 10" xfId="8251" xr:uid="{00000000-0005-0000-0000-000069200000}"/>
    <cellStyle name="Title 2 10 2" xfId="8252" xr:uid="{00000000-0005-0000-0000-00006A200000}"/>
    <cellStyle name="Title 2 10 3" xfId="8253" xr:uid="{00000000-0005-0000-0000-00006B200000}"/>
    <cellStyle name="Title 2 11" xfId="8254" xr:uid="{00000000-0005-0000-0000-00006C200000}"/>
    <cellStyle name="Title 2 12" xfId="8255" xr:uid="{00000000-0005-0000-0000-00006D200000}"/>
    <cellStyle name="Title 2 2" xfId="8256" xr:uid="{00000000-0005-0000-0000-00006E200000}"/>
    <cellStyle name="Title 2 2 2" xfId="8257" xr:uid="{00000000-0005-0000-0000-00006F200000}"/>
    <cellStyle name="Title 2 2 3" xfId="8258" xr:uid="{00000000-0005-0000-0000-000070200000}"/>
    <cellStyle name="Title 2 2 4" xfId="8259" xr:uid="{00000000-0005-0000-0000-000071200000}"/>
    <cellStyle name="Title 2 3" xfId="8260" xr:uid="{00000000-0005-0000-0000-000072200000}"/>
    <cellStyle name="Title 2 3 2" xfId="8261" xr:uid="{00000000-0005-0000-0000-000073200000}"/>
    <cellStyle name="Title 2 3 3" xfId="8262" xr:uid="{00000000-0005-0000-0000-000074200000}"/>
    <cellStyle name="Title 2 4" xfId="8263" xr:uid="{00000000-0005-0000-0000-000075200000}"/>
    <cellStyle name="Title 2 4 2" xfId="8264" xr:uid="{00000000-0005-0000-0000-000076200000}"/>
    <cellStyle name="Title 2 4 3" xfId="8265" xr:uid="{00000000-0005-0000-0000-000077200000}"/>
    <cellStyle name="Title 2 5" xfId="8266" xr:uid="{00000000-0005-0000-0000-000078200000}"/>
    <cellStyle name="Title 2 5 2" xfId="8267" xr:uid="{00000000-0005-0000-0000-000079200000}"/>
    <cellStyle name="Title 2 5 3" xfId="8268" xr:uid="{00000000-0005-0000-0000-00007A200000}"/>
    <cellStyle name="Title 2 6" xfId="8269" xr:uid="{00000000-0005-0000-0000-00007B200000}"/>
    <cellStyle name="Title 2 6 2" xfId="8270" xr:uid="{00000000-0005-0000-0000-00007C200000}"/>
    <cellStyle name="Title 2 6 3" xfId="8271" xr:uid="{00000000-0005-0000-0000-00007D200000}"/>
    <cellStyle name="Title 2 7" xfId="8272" xr:uid="{00000000-0005-0000-0000-00007E200000}"/>
    <cellStyle name="Title 2 7 2" xfId="8273" xr:uid="{00000000-0005-0000-0000-00007F200000}"/>
    <cellStyle name="Title 2 7 3" xfId="8274" xr:uid="{00000000-0005-0000-0000-000080200000}"/>
    <cellStyle name="Title 2 8" xfId="8275" xr:uid="{00000000-0005-0000-0000-000081200000}"/>
    <cellStyle name="Title 2 8 2" xfId="8276" xr:uid="{00000000-0005-0000-0000-000082200000}"/>
    <cellStyle name="Title 2 8 3" xfId="8277" xr:uid="{00000000-0005-0000-0000-000083200000}"/>
    <cellStyle name="Title 2 9" xfId="8278" xr:uid="{00000000-0005-0000-0000-000084200000}"/>
    <cellStyle name="Title 2 9 2" xfId="8279" xr:uid="{00000000-0005-0000-0000-000085200000}"/>
    <cellStyle name="Title 2 9 3" xfId="8280" xr:uid="{00000000-0005-0000-0000-000086200000}"/>
    <cellStyle name="Title 20" xfId="8281" xr:uid="{00000000-0005-0000-0000-000087200000}"/>
    <cellStyle name="Title 20 2" xfId="8282" xr:uid="{00000000-0005-0000-0000-000088200000}"/>
    <cellStyle name="Title 21" xfId="8283" xr:uid="{00000000-0005-0000-0000-000089200000}"/>
    <cellStyle name="Title 21 2" xfId="8284" xr:uid="{00000000-0005-0000-0000-00008A200000}"/>
    <cellStyle name="Title 22" xfId="8285" xr:uid="{00000000-0005-0000-0000-00008B200000}"/>
    <cellStyle name="Title 22 2" xfId="8286" xr:uid="{00000000-0005-0000-0000-00008C200000}"/>
    <cellStyle name="Title 23" xfId="8287" xr:uid="{00000000-0005-0000-0000-00008D200000}"/>
    <cellStyle name="Title 23 2" xfId="8288" xr:uid="{00000000-0005-0000-0000-00008E200000}"/>
    <cellStyle name="Title 24" xfId="8289" xr:uid="{00000000-0005-0000-0000-00008F200000}"/>
    <cellStyle name="Title 24 2" xfId="8290" xr:uid="{00000000-0005-0000-0000-000090200000}"/>
    <cellStyle name="Title 25" xfId="8291" xr:uid="{00000000-0005-0000-0000-000091200000}"/>
    <cellStyle name="Title 25 2" xfId="8292" xr:uid="{00000000-0005-0000-0000-000092200000}"/>
    <cellStyle name="Title 26" xfId="8293" xr:uid="{00000000-0005-0000-0000-000093200000}"/>
    <cellStyle name="Title 26 2" xfId="8294" xr:uid="{00000000-0005-0000-0000-000094200000}"/>
    <cellStyle name="Title 27" xfId="8295" xr:uid="{00000000-0005-0000-0000-000095200000}"/>
    <cellStyle name="Title 27 2" xfId="8296" xr:uid="{00000000-0005-0000-0000-000096200000}"/>
    <cellStyle name="Title 28" xfId="8297" xr:uid="{00000000-0005-0000-0000-000097200000}"/>
    <cellStyle name="Title 28 2" xfId="8298" xr:uid="{00000000-0005-0000-0000-000098200000}"/>
    <cellStyle name="Title 29" xfId="8299" xr:uid="{00000000-0005-0000-0000-000099200000}"/>
    <cellStyle name="Title 29 2" xfId="8300" xr:uid="{00000000-0005-0000-0000-00009A200000}"/>
    <cellStyle name="Title 3" xfId="8301" xr:uid="{00000000-0005-0000-0000-00009B200000}"/>
    <cellStyle name="Title 3 2" xfId="8302" xr:uid="{00000000-0005-0000-0000-00009C200000}"/>
    <cellStyle name="Title 3 2 2" xfId="8303" xr:uid="{00000000-0005-0000-0000-00009D200000}"/>
    <cellStyle name="Title 3 2 3" xfId="8304" xr:uid="{00000000-0005-0000-0000-00009E200000}"/>
    <cellStyle name="Title 3 3" xfId="8305" xr:uid="{00000000-0005-0000-0000-00009F200000}"/>
    <cellStyle name="Title 3 3 2" xfId="8306" xr:uid="{00000000-0005-0000-0000-0000A0200000}"/>
    <cellStyle name="Title 3 4" xfId="8307" xr:uid="{00000000-0005-0000-0000-0000A1200000}"/>
    <cellStyle name="Title 3 4 2" xfId="8308" xr:uid="{00000000-0005-0000-0000-0000A2200000}"/>
    <cellStyle name="Title 3 5" xfId="8309" xr:uid="{00000000-0005-0000-0000-0000A3200000}"/>
    <cellStyle name="Title 3 6" xfId="8310" xr:uid="{00000000-0005-0000-0000-0000A4200000}"/>
    <cellStyle name="Title 30" xfId="8311" xr:uid="{00000000-0005-0000-0000-0000A5200000}"/>
    <cellStyle name="Title 30 2" xfId="8312" xr:uid="{00000000-0005-0000-0000-0000A6200000}"/>
    <cellStyle name="Title 31" xfId="8313" xr:uid="{00000000-0005-0000-0000-0000A7200000}"/>
    <cellStyle name="Title 31 2" xfId="8314" xr:uid="{00000000-0005-0000-0000-0000A8200000}"/>
    <cellStyle name="Title 32" xfId="8315" xr:uid="{00000000-0005-0000-0000-0000A9200000}"/>
    <cellStyle name="Title 32 2" xfId="8316" xr:uid="{00000000-0005-0000-0000-0000AA200000}"/>
    <cellStyle name="Title 33" xfId="8317" xr:uid="{00000000-0005-0000-0000-0000AB200000}"/>
    <cellStyle name="Title 33 2" xfId="8318" xr:uid="{00000000-0005-0000-0000-0000AC200000}"/>
    <cellStyle name="Title 34" xfId="8319" xr:uid="{00000000-0005-0000-0000-0000AD200000}"/>
    <cellStyle name="Title 34 2" xfId="8320" xr:uid="{00000000-0005-0000-0000-0000AE200000}"/>
    <cellStyle name="Title 35" xfId="8321" xr:uid="{00000000-0005-0000-0000-0000AF200000}"/>
    <cellStyle name="Title 35 2" xfId="8322" xr:uid="{00000000-0005-0000-0000-0000B0200000}"/>
    <cellStyle name="Title 36" xfId="8323" xr:uid="{00000000-0005-0000-0000-0000B1200000}"/>
    <cellStyle name="Title 36 2" xfId="8324" xr:uid="{00000000-0005-0000-0000-0000B2200000}"/>
    <cellStyle name="Title 37" xfId="8325" xr:uid="{00000000-0005-0000-0000-0000B3200000}"/>
    <cellStyle name="Title 37 2" xfId="8326" xr:uid="{00000000-0005-0000-0000-0000B4200000}"/>
    <cellStyle name="Title 38" xfId="8327" xr:uid="{00000000-0005-0000-0000-0000B5200000}"/>
    <cellStyle name="Title 38 2" xfId="8328" xr:uid="{00000000-0005-0000-0000-0000B6200000}"/>
    <cellStyle name="Title 39" xfId="8329" xr:uid="{00000000-0005-0000-0000-0000B7200000}"/>
    <cellStyle name="Title 39 2" xfId="8330" xr:uid="{00000000-0005-0000-0000-0000B8200000}"/>
    <cellStyle name="Title 4" xfId="8331" xr:uid="{00000000-0005-0000-0000-0000B9200000}"/>
    <cellStyle name="Title 4 2" xfId="8332" xr:uid="{00000000-0005-0000-0000-0000BA200000}"/>
    <cellStyle name="Title 4 3" xfId="8333" xr:uid="{00000000-0005-0000-0000-0000BB200000}"/>
    <cellStyle name="Title 40" xfId="8334" xr:uid="{00000000-0005-0000-0000-0000BC200000}"/>
    <cellStyle name="Title 40 2" xfId="8335" xr:uid="{00000000-0005-0000-0000-0000BD200000}"/>
    <cellStyle name="Title 41" xfId="8336" xr:uid="{00000000-0005-0000-0000-0000BE200000}"/>
    <cellStyle name="Title 41 2" xfId="8337" xr:uid="{00000000-0005-0000-0000-0000BF200000}"/>
    <cellStyle name="Title 42" xfId="8338" xr:uid="{00000000-0005-0000-0000-0000C0200000}"/>
    <cellStyle name="Title 42 2" xfId="8339" xr:uid="{00000000-0005-0000-0000-0000C1200000}"/>
    <cellStyle name="Title 43" xfId="8340" xr:uid="{00000000-0005-0000-0000-0000C2200000}"/>
    <cellStyle name="Title 43 2" xfId="8341" xr:uid="{00000000-0005-0000-0000-0000C3200000}"/>
    <cellStyle name="Title 5" xfId="8342" xr:uid="{00000000-0005-0000-0000-0000C4200000}"/>
    <cellStyle name="Title 5 2" xfId="8343" xr:uid="{00000000-0005-0000-0000-0000C5200000}"/>
    <cellStyle name="Title 5 3" xfId="8344" xr:uid="{00000000-0005-0000-0000-0000C6200000}"/>
    <cellStyle name="Title 6" xfId="8345" xr:uid="{00000000-0005-0000-0000-0000C7200000}"/>
    <cellStyle name="Title 6 2" xfId="8346" xr:uid="{00000000-0005-0000-0000-0000C8200000}"/>
    <cellStyle name="Title 6 3" xfId="8347" xr:uid="{00000000-0005-0000-0000-0000C9200000}"/>
    <cellStyle name="Title 7" xfId="8348" xr:uid="{00000000-0005-0000-0000-0000CA200000}"/>
    <cellStyle name="Title 7 2" xfId="8349" xr:uid="{00000000-0005-0000-0000-0000CB200000}"/>
    <cellStyle name="Title 8" xfId="8350" xr:uid="{00000000-0005-0000-0000-0000CC200000}"/>
    <cellStyle name="Title 8 2" xfId="8351" xr:uid="{00000000-0005-0000-0000-0000CD200000}"/>
    <cellStyle name="Title 9" xfId="8352" xr:uid="{00000000-0005-0000-0000-0000CE200000}"/>
    <cellStyle name="Title 9 2" xfId="8353" xr:uid="{00000000-0005-0000-0000-0000CF200000}"/>
    <cellStyle name="Total 10" xfId="8354" xr:uid="{00000000-0005-0000-0000-0000D0200000}"/>
    <cellStyle name="Total 10 2" xfId="8355" xr:uid="{00000000-0005-0000-0000-0000D1200000}"/>
    <cellStyle name="Total 11" xfId="8356" xr:uid="{00000000-0005-0000-0000-0000D2200000}"/>
    <cellStyle name="Total 11 2" xfId="8357" xr:uid="{00000000-0005-0000-0000-0000D3200000}"/>
    <cellStyle name="Total 12" xfId="8358" xr:uid="{00000000-0005-0000-0000-0000D4200000}"/>
    <cellStyle name="Total 12 2" xfId="8359" xr:uid="{00000000-0005-0000-0000-0000D5200000}"/>
    <cellStyle name="Total 13" xfId="8360" xr:uid="{00000000-0005-0000-0000-0000D6200000}"/>
    <cellStyle name="Total 13 2" xfId="8361" xr:uid="{00000000-0005-0000-0000-0000D7200000}"/>
    <cellStyle name="Total 14" xfId="8362" xr:uid="{00000000-0005-0000-0000-0000D8200000}"/>
    <cellStyle name="Total 14 2" xfId="8363" xr:uid="{00000000-0005-0000-0000-0000D9200000}"/>
    <cellStyle name="Total 15" xfId="8364" xr:uid="{00000000-0005-0000-0000-0000DA200000}"/>
    <cellStyle name="Total 15 2" xfId="8365" xr:uid="{00000000-0005-0000-0000-0000DB200000}"/>
    <cellStyle name="Total 16" xfId="8366" xr:uid="{00000000-0005-0000-0000-0000DC200000}"/>
    <cellStyle name="Total 16 2" xfId="8367" xr:uid="{00000000-0005-0000-0000-0000DD200000}"/>
    <cellStyle name="Total 17" xfId="8368" xr:uid="{00000000-0005-0000-0000-0000DE200000}"/>
    <cellStyle name="Total 17 2" xfId="8369" xr:uid="{00000000-0005-0000-0000-0000DF200000}"/>
    <cellStyle name="Total 18" xfId="8370" xr:uid="{00000000-0005-0000-0000-0000E0200000}"/>
    <cellStyle name="Total 18 2" xfId="8371" xr:uid="{00000000-0005-0000-0000-0000E1200000}"/>
    <cellStyle name="Total 19" xfId="8372" xr:uid="{00000000-0005-0000-0000-0000E2200000}"/>
    <cellStyle name="Total 19 2" xfId="8373" xr:uid="{00000000-0005-0000-0000-0000E3200000}"/>
    <cellStyle name="Total 2" xfId="8374" xr:uid="{00000000-0005-0000-0000-0000E4200000}"/>
    <cellStyle name="Total 2 10" xfId="8375" xr:uid="{00000000-0005-0000-0000-0000E5200000}"/>
    <cellStyle name="Total 2 10 2" xfId="8376" xr:uid="{00000000-0005-0000-0000-0000E6200000}"/>
    <cellStyle name="Total 2 10 3" xfId="8377" xr:uid="{00000000-0005-0000-0000-0000E7200000}"/>
    <cellStyle name="Total 2 11" xfId="8378" xr:uid="{00000000-0005-0000-0000-0000E8200000}"/>
    <cellStyle name="Total 2 12" xfId="8379" xr:uid="{00000000-0005-0000-0000-0000E9200000}"/>
    <cellStyle name="Total 2 2" xfId="8380" xr:uid="{00000000-0005-0000-0000-0000EA200000}"/>
    <cellStyle name="Total 2 2 2" xfId="8381" xr:uid="{00000000-0005-0000-0000-0000EB200000}"/>
    <cellStyle name="Total 2 2 3" xfId="8382" xr:uid="{00000000-0005-0000-0000-0000EC200000}"/>
    <cellStyle name="Total 2 3" xfId="8383" xr:uid="{00000000-0005-0000-0000-0000ED200000}"/>
    <cellStyle name="Total 2 3 2" xfId="8384" xr:uid="{00000000-0005-0000-0000-0000EE200000}"/>
    <cellStyle name="Total 2 3 3" xfId="8385" xr:uid="{00000000-0005-0000-0000-0000EF200000}"/>
    <cellStyle name="Total 2 4" xfId="8386" xr:uid="{00000000-0005-0000-0000-0000F0200000}"/>
    <cellStyle name="Total 2 4 2" xfId="8387" xr:uid="{00000000-0005-0000-0000-0000F1200000}"/>
    <cellStyle name="Total 2 4 3" xfId="8388" xr:uid="{00000000-0005-0000-0000-0000F2200000}"/>
    <cellStyle name="Total 2 5" xfId="8389" xr:uid="{00000000-0005-0000-0000-0000F3200000}"/>
    <cellStyle name="Total 2 5 2" xfId="8390" xr:uid="{00000000-0005-0000-0000-0000F4200000}"/>
    <cellStyle name="Total 2 5 3" xfId="8391" xr:uid="{00000000-0005-0000-0000-0000F5200000}"/>
    <cellStyle name="Total 2 6" xfId="8392" xr:uid="{00000000-0005-0000-0000-0000F6200000}"/>
    <cellStyle name="Total 2 6 2" xfId="8393" xr:uid="{00000000-0005-0000-0000-0000F7200000}"/>
    <cellStyle name="Total 2 6 3" xfId="8394" xr:uid="{00000000-0005-0000-0000-0000F8200000}"/>
    <cellStyle name="Total 2 7" xfId="8395" xr:uid="{00000000-0005-0000-0000-0000F9200000}"/>
    <cellStyle name="Total 2 7 2" xfId="8396" xr:uid="{00000000-0005-0000-0000-0000FA200000}"/>
    <cellStyle name="Total 2 7 3" xfId="8397" xr:uid="{00000000-0005-0000-0000-0000FB200000}"/>
    <cellStyle name="Total 2 8" xfId="8398" xr:uid="{00000000-0005-0000-0000-0000FC200000}"/>
    <cellStyle name="Total 2 8 2" xfId="8399" xr:uid="{00000000-0005-0000-0000-0000FD200000}"/>
    <cellStyle name="Total 2 8 3" xfId="8400" xr:uid="{00000000-0005-0000-0000-0000FE200000}"/>
    <cellStyle name="Total 2 9" xfId="8401" xr:uid="{00000000-0005-0000-0000-0000FF200000}"/>
    <cellStyle name="Total 2 9 2" xfId="8402" xr:uid="{00000000-0005-0000-0000-000000210000}"/>
    <cellStyle name="Total 2 9 3" xfId="8403" xr:uid="{00000000-0005-0000-0000-000001210000}"/>
    <cellStyle name="Total 20" xfId="8404" xr:uid="{00000000-0005-0000-0000-000002210000}"/>
    <cellStyle name="Total 20 2" xfId="8405" xr:uid="{00000000-0005-0000-0000-000003210000}"/>
    <cellStyle name="Total 21" xfId="8406" xr:uid="{00000000-0005-0000-0000-000004210000}"/>
    <cellStyle name="Total 21 2" xfId="8407" xr:uid="{00000000-0005-0000-0000-000005210000}"/>
    <cellStyle name="Total 22" xfId="8408" xr:uid="{00000000-0005-0000-0000-000006210000}"/>
    <cellStyle name="Total 22 2" xfId="8409" xr:uid="{00000000-0005-0000-0000-000007210000}"/>
    <cellStyle name="Total 23" xfId="8410" xr:uid="{00000000-0005-0000-0000-000008210000}"/>
    <cellStyle name="Total 23 2" xfId="8411" xr:uid="{00000000-0005-0000-0000-000009210000}"/>
    <cellStyle name="Total 24" xfId="8412" xr:uid="{00000000-0005-0000-0000-00000A210000}"/>
    <cellStyle name="Total 24 2" xfId="8413" xr:uid="{00000000-0005-0000-0000-00000B210000}"/>
    <cellStyle name="Total 25" xfId="8414" xr:uid="{00000000-0005-0000-0000-00000C210000}"/>
    <cellStyle name="Total 25 2" xfId="8415" xr:uid="{00000000-0005-0000-0000-00000D210000}"/>
    <cellStyle name="Total 26" xfId="8416" xr:uid="{00000000-0005-0000-0000-00000E210000}"/>
    <cellStyle name="Total 26 2" xfId="8417" xr:uid="{00000000-0005-0000-0000-00000F210000}"/>
    <cellStyle name="Total 27" xfId="8418" xr:uid="{00000000-0005-0000-0000-000010210000}"/>
    <cellStyle name="Total 27 2" xfId="8419" xr:uid="{00000000-0005-0000-0000-000011210000}"/>
    <cellStyle name="Total 28" xfId="8420" xr:uid="{00000000-0005-0000-0000-000012210000}"/>
    <cellStyle name="Total 28 2" xfId="8421" xr:uid="{00000000-0005-0000-0000-000013210000}"/>
    <cellStyle name="Total 29" xfId="8422" xr:uid="{00000000-0005-0000-0000-000014210000}"/>
    <cellStyle name="Total 29 2" xfId="8423" xr:uid="{00000000-0005-0000-0000-000015210000}"/>
    <cellStyle name="Total 3" xfId="8424" xr:uid="{00000000-0005-0000-0000-000016210000}"/>
    <cellStyle name="Total 3 2" xfId="8425" xr:uid="{00000000-0005-0000-0000-000017210000}"/>
    <cellStyle name="Total 3 2 2" xfId="8426" xr:uid="{00000000-0005-0000-0000-000018210000}"/>
    <cellStyle name="Total 3 2 3" xfId="8427" xr:uid="{00000000-0005-0000-0000-000019210000}"/>
    <cellStyle name="Total 3 3" xfId="8428" xr:uid="{00000000-0005-0000-0000-00001A210000}"/>
    <cellStyle name="Total 3 3 2" xfId="8429" xr:uid="{00000000-0005-0000-0000-00001B210000}"/>
    <cellStyle name="Total 3 4" xfId="8430" xr:uid="{00000000-0005-0000-0000-00001C210000}"/>
    <cellStyle name="Total 3 4 2" xfId="8431" xr:uid="{00000000-0005-0000-0000-00001D210000}"/>
    <cellStyle name="Total 3 5" xfId="8432" xr:uid="{00000000-0005-0000-0000-00001E210000}"/>
    <cellStyle name="Total 3 6" xfId="8433" xr:uid="{00000000-0005-0000-0000-00001F210000}"/>
    <cellStyle name="Total 30" xfId="8434" xr:uid="{00000000-0005-0000-0000-000020210000}"/>
    <cellStyle name="Total 30 2" xfId="8435" xr:uid="{00000000-0005-0000-0000-000021210000}"/>
    <cellStyle name="Total 31" xfId="8436" xr:uid="{00000000-0005-0000-0000-000022210000}"/>
    <cellStyle name="Total 31 2" xfId="8437" xr:uid="{00000000-0005-0000-0000-000023210000}"/>
    <cellStyle name="Total 32" xfId="8438" xr:uid="{00000000-0005-0000-0000-000024210000}"/>
    <cellStyle name="Total 32 2" xfId="8439" xr:uid="{00000000-0005-0000-0000-000025210000}"/>
    <cellStyle name="Total 33" xfId="8440" xr:uid="{00000000-0005-0000-0000-000026210000}"/>
    <cellStyle name="Total 33 2" xfId="8441" xr:uid="{00000000-0005-0000-0000-000027210000}"/>
    <cellStyle name="Total 34" xfId="8442" xr:uid="{00000000-0005-0000-0000-000028210000}"/>
    <cellStyle name="Total 34 2" xfId="8443" xr:uid="{00000000-0005-0000-0000-000029210000}"/>
    <cellStyle name="Total 35" xfId="8444" xr:uid="{00000000-0005-0000-0000-00002A210000}"/>
    <cellStyle name="Total 35 2" xfId="8445" xr:uid="{00000000-0005-0000-0000-00002B210000}"/>
    <cellStyle name="Total 36" xfId="8446" xr:uid="{00000000-0005-0000-0000-00002C210000}"/>
    <cellStyle name="Total 36 2" xfId="8447" xr:uid="{00000000-0005-0000-0000-00002D210000}"/>
    <cellStyle name="Total 37" xfId="8448" xr:uid="{00000000-0005-0000-0000-00002E210000}"/>
    <cellStyle name="Total 37 2" xfId="8449" xr:uid="{00000000-0005-0000-0000-00002F210000}"/>
    <cellStyle name="Total 38" xfId="8450" xr:uid="{00000000-0005-0000-0000-000030210000}"/>
    <cellStyle name="Total 38 2" xfId="8451" xr:uid="{00000000-0005-0000-0000-000031210000}"/>
    <cellStyle name="Total 39" xfId="8452" xr:uid="{00000000-0005-0000-0000-000032210000}"/>
    <cellStyle name="Total 39 2" xfId="8453" xr:uid="{00000000-0005-0000-0000-000033210000}"/>
    <cellStyle name="Total 4" xfId="8454" xr:uid="{00000000-0005-0000-0000-000034210000}"/>
    <cellStyle name="Total 4 2" xfId="8455" xr:uid="{00000000-0005-0000-0000-000035210000}"/>
    <cellStyle name="Total 4 3" xfId="8456" xr:uid="{00000000-0005-0000-0000-000036210000}"/>
    <cellStyle name="Total 40" xfId="8457" xr:uid="{00000000-0005-0000-0000-000037210000}"/>
    <cellStyle name="Total 40 2" xfId="8458" xr:uid="{00000000-0005-0000-0000-000038210000}"/>
    <cellStyle name="Total 41" xfId="8459" xr:uid="{00000000-0005-0000-0000-000039210000}"/>
    <cellStyle name="Total 41 2" xfId="8460" xr:uid="{00000000-0005-0000-0000-00003A210000}"/>
    <cellStyle name="Total 42" xfId="8461" xr:uid="{00000000-0005-0000-0000-00003B210000}"/>
    <cellStyle name="Total 42 2" xfId="8462" xr:uid="{00000000-0005-0000-0000-00003C210000}"/>
    <cellStyle name="Total 5" xfId="8463" xr:uid="{00000000-0005-0000-0000-00003D210000}"/>
    <cellStyle name="Total 5 2" xfId="8464" xr:uid="{00000000-0005-0000-0000-00003E210000}"/>
    <cellStyle name="Total 5 3" xfId="8465" xr:uid="{00000000-0005-0000-0000-00003F210000}"/>
    <cellStyle name="Total 6" xfId="8466" xr:uid="{00000000-0005-0000-0000-000040210000}"/>
    <cellStyle name="Total 6 2" xfId="8467" xr:uid="{00000000-0005-0000-0000-000041210000}"/>
    <cellStyle name="Total 7" xfId="8468" xr:uid="{00000000-0005-0000-0000-000042210000}"/>
    <cellStyle name="Total 7 2" xfId="8469" xr:uid="{00000000-0005-0000-0000-000043210000}"/>
    <cellStyle name="Total 8" xfId="8470" xr:uid="{00000000-0005-0000-0000-000044210000}"/>
    <cellStyle name="Total 8 2" xfId="8471" xr:uid="{00000000-0005-0000-0000-000045210000}"/>
    <cellStyle name="Total 9" xfId="8472" xr:uid="{00000000-0005-0000-0000-000046210000}"/>
    <cellStyle name="Total 9 2" xfId="8473" xr:uid="{00000000-0005-0000-0000-000047210000}"/>
    <cellStyle name="Überschrift" xfId="8474" xr:uid="{00000000-0005-0000-0000-000048210000}"/>
    <cellStyle name="Überschrift 1" xfId="8475" xr:uid="{00000000-0005-0000-0000-000049210000}"/>
    <cellStyle name="Überschrift 1 2" xfId="8476" xr:uid="{00000000-0005-0000-0000-00004A210000}"/>
    <cellStyle name="Überschrift 2" xfId="8477" xr:uid="{00000000-0005-0000-0000-00004B210000}"/>
    <cellStyle name="Überschrift 2 2" xfId="8478" xr:uid="{00000000-0005-0000-0000-00004C210000}"/>
    <cellStyle name="Überschrift 3" xfId="8479" xr:uid="{00000000-0005-0000-0000-00004D210000}"/>
    <cellStyle name="Überschrift 3 2" xfId="8480" xr:uid="{00000000-0005-0000-0000-00004E210000}"/>
    <cellStyle name="Überschrift 4" xfId="8481" xr:uid="{00000000-0005-0000-0000-00004F210000}"/>
    <cellStyle name="Überschrift 4 2" xfId="8482" xr:uid="{00000000-0005-0000-0000-000050210000}"/>
    <cellStyle name="Überschrift 5" xfId="8483" xr:uid="{00000000-0005-0000-0000-000051210000}"/>
    <cellStyle name="Valuutta_Layo9704" xfId="8484" xr:uid="{00000000-0005-0000-0000-000052210000}"/>
    <cellStyle name="Verknüpfte Zelle" xfId="8485" xr:uid="{00000000-0005-0000-0000-000053210000}"/>
    <cellStyle name="Verknüpfte Zelle 2" xfId="8486" xr:uid="{00000000-0005-0000-0000-000054210000}"/>
    <cellStyle name="Warnender Text" xfId="8487" xr:uid="{00000000-0005-0000-0000-000055210000}"/>
    <cellStyle name="Warnender Text 2" xfId="8488" xr:uid="{00000000-0005-0000-0000-000056210000}"/>
    <cellStyle name="Warning Text 10" xfId="8489" xr:uid="{00000000-0005-0000-0000-000057210000}"/>
    <cellStyle name="Warning Text 10 2" xfId="8490" xr:uid="{00000000-0005-0000-0000-000058210000}"/>
    <cellStyle name="Warning Text 11" xfId="8491" xr:uid="{00000000-0005-0000-0000-000059210000}"/>
    <cellStyle name="Warning Text 11 2" xfId="8492" xr:uid="{00000000-0005-0000-0000-00005A210000}"/>
    <cellStyle name="Warning Text 12" xfId="8493" xr:uid="{00000000-0005-0000-0000-00005B210000}"/>
    <cellStyle name="Warning Text 12 2" xfId="8494" xr:uid="{00000000-0005-0000-0000-00005C210000}"/>
    <cellStyle name="Warning Text 13" xfId="8495" xr:uid="{00000000-0005-0000-0000-00005D210000}"/>
    <cellStyle name="Warning Text 13 2" xfId="8496" xr:uid="{00000000-0005-0000-0000-00005E210000}"/>
    <cellStyle name="Warning Text 14" xfId="8497" xr:uid="{00000000-0005-0000-0000-00005F210000}"/>
    <cellStyle name="Warning Text 14 2" xfId="8498" xr:uid="{00000000-0005-0000-0000-000060210000}"/>
    <cellStyle name="Warning Text 15" xfId="8499" xr:uid="{00000000-0005-0000-0000-000061210000}"/>
    <cellStyle name="Warning Text 15 2" xfId="8500" xr:uid="{00000000-0005-0000-0000-000062210000}"/>
    <cellStyle name="Warning Text 16" xfId="8501" xr:uid="{00000000-0005-0000-0000-000063210000}"/>
    <cellStyle name="Warning Text 16 2" xfId="8502" xr:uid="{00000000-0005-0000-0000-000064210000}"/>
    <cellStyle name="Warning Text 17" xfId="8503" xr:uid="{00000000-0005-0000-0000-000065210000}"/>
    <cellStyle name="Warning Text 17 2" xfId="8504" xr:uid="{00000000-0005-0000-0000-000066210000}"/>
    <cellStyle name="Warning Text 18" xfId="8505" xr:uid="{00000000-0005-0000-0000-000067210000}"/>
    <cellStyle name="Warning Text 18 2" xfId="8506" xr:uid="{00000000-0005-0000-0000-000068210000}"/>
    <cellStyle name="Warning Text 19" xfId="8507" xr:uid="{00000000-0005-0000-0000-000069210000}"/>
    <cellStyle name="Warning Text 19 2" xfId="8508" xr:uid="{00000000-0005-0000-0000-00006A210000}"/>
    <cellStyle name="Warning Text 2" xfId="8509" xr:uid="{00000000-0005-0000-0000-00006B210000}"/>
    <cellStyle name="Warning Text 2 10" xfId="8510" xr:uid="{00000000-0005-0000-0000-00006C210000}"/>
    <cellStyle name="Warning Text 2 10 2" xfId="8511" xr:uid="{00000000-0005-0000-0000-00006D210000}"/>
    <cellStyle name="Warning Text 2 10 3" xfId="8512" xr:uid="{00000000-0005-0000-0000-00006E210000}"/>
    <cellStyle name="Warning Text 2 11" xfId="8513" xr:uid="{00000000-0005-0000-0000-00006F210000}"/>
    <cellStyle name="Warning Text 2 12" xfId="8514" xr:uid="{00000000-0005-0000-0000-000070210000}"/>
    <cellStyle name="Warning Text 2 2" xfId="8515" xr:uid="{00000000-0005-0000-0000-000071210000}"/>
    <cellStyle name="Warning Text 2 2 2" xfId="8516" xr:uid="{00000000-0005-0000-0000-000072210000}"/>
    <cellStyle name="Warning Text 2 2 3" xfId="8517" xr:uid="{00000000-0005-0000-0000-000073210000}"/>
    <cellStyle name="Warning Text 2 3" xfId="8518" xr:uid="{00000000-0005-0000-0000-000074210000}"/>
    <cellStyle name="Warning Text 2 3 2" xfId="8519" xr:uid="{00000000-0005-0000-0000-000075210000}"/>
    <cellStyle name="Warning Text 2 3 3" xfId="8520" xr:uid="{00000000-0005-0000-0000-000076210000}"/>
    <cellStyle name="Warning Text 2 4" xfId="8521" xr:uid="{00000000-0005-0000-0000-000077210000}"/>
    <cellStyle name="Warning Text 2 4 2" xfId="8522" xr:uid="{00000000-0005-0000-0000-000078210000}"/>
    <cellStyle name="Warning Text 2 4 3" xfId="8523" xr:uid="{00000000-0005-0000-0000-000079210000}"/>
    <cellStyle name="Warning Text 2 5" xfId="8524" xr:uid="{00000000-0005-0000-0000-00007A210000}"/>
    <cellStyle name="Warning Text 2 5 2" xfId="8525" xr:uid="{00000000-0005-0000-0000-00007B210000}"/>
    <cellStyle name="Warning Text 2 5 3" xfId="8526" xr:uid="{00000000-0005-0000-0000-00007C210000}"/>
    <cellStyle name="Warning Text 2 6" xfId="8527" xr:uid="{00000000-0005-0000-0000-00007D210000}"/>
    <cellStyle name="Warning Text 2 6 2" xfId="8528" xr:uid="{00000000-0005-0000-0000-00007E210000}"/>
    <cellStyle name="Warning Text 2 6 3" xfId="8529" xr:uid="{00000000-0005-0000-0000-00007F210000}"/>
    <cellStyle name="Warning Text 2 7" xfId="8530" xr:uid="{00000000-0005-0000-0000-000080210000}"/>
    <cellStyle name="Warning Text 2 7 2" xfId="8531" xr:uid="{00000000-0005-0000-0000-000081210000}"/>
    <cellStyle name="Warning Text 2 7 3" xfId="8532" xr:uid="{00000000-0005-0000-0000-000082210000}"/>
    <cellStyle name="Warning Text 2 8" xfId="8533" xr:uid="{00000000-0005-0000-0000-000083210000}"/>
    <cellStyle name="Warning Text 2 8 2" xfId="8534" xr:uid="{00000000-0005-0000-0000-000084210000}"/>
    <cellStyle name="Warning Text 2 8 3" xfId="8535" xr:uid="{00000000-0005-0000-0000-000085210000}"/>
    <cellStyle name="Warning Text 2 9" xfId="8536" xr:uid="{00000000-0005-0000-0000-000086210000}"/>
    <cellStyle name="Warning Text 2 9 2" xfId="8537" xr:uid="{00000000-0005-0000-0000-000087210000}"/>
    <cellStyle name="Warning Text 2 9 3" xfId="8538" xr:uid="{00000000-0005-0000-0000-000088210000}"/>
    <cellStyle name="Warning Text 20" xfId="8539" xr:uid="{00000000-0005-0000-0000-000089210000}"/>
    <cellStyle name="Warning Text 20 2" xfId="8540" xr:uid="{00000000-0005-0000-0000-00008A210000}"/>
    <cellStyle name="Warning Text 21" xfId="8541" xr:uid="{00000000-0005-0000-0000-00008B210000}"/>
    <cellStyle name="Warning Text 21 2" xfId="8542" xr:uid="{00000000-0005-0000-0000-00008C210000}"/>
    <cellStyle name="Warning Text 22" xfId="8543" xr:uid="{00000000-0005-0000-0000-00008D210000}"/>
    <cellStyle name="Warning Text 22 2" xfId="8544" xr:uid="{00000000-0005-0000-0000-00008E210000}"/>
    <cellStyle name="Warning Text 23" xfId="8545" xr:uid="{00000000-0005-0000-0000-00008F210000}"/>
    <cellStyle name="Warning Text 23 2" xfId="8546" xr:uid="{00000000-0005-0000-0000-000090210000}"/>
    <cellStyle name="Warning Text 24" xfId="8547" xr:uid="{00000000-0005-0000-0000-000091210000}"/>
    <cellStyle name="Warning Text 24 2" xfId="8548" xr:uid="{00000000-0005-0000-0000-000092210000}"/>
    <cellStyle name="Warning Text 25" xfId="8549" xr:uid="{00000000-0005-0000-0000-000093210000}"/>
    <cellStyle name="Warning Text 25 2" xfId="8550" xr:uid="{00000000-0005-0000-0000-000094210000}"/>
    <cellStyle name="Warning Text 26" xfId="8551" xr:uid="{00000000-0005-0000-0000-000095210000}"/>
    <cellStyle name="Warning Text 26 2" xfId="8552" xr:uid="{00000000-0005-0000-0000-000096210000}"/>
    <cellStyle name="Warning Text 27" xfId="8553" xr:uid="{00000000-0005-0000-0000-000097210000}"/>
    <cellStyle name="Warning Text 27 2" xfId="8554" xr:uid="{00000000-0005-0000-0000-000098210000}"/>
    <cellStyle name="Warning Text 28" xfId="8555" xr:uid="{00000000-0005-0000-0000-000099210000}"/>
    <cellStyle name="Warning Text 28 2" xfId="8556" xr:uid="{00000000-0005-0000-0000-00009A210000}"/>
    <cellStyle name="Warning Text 29" xfId="8557" xr:uid="{00000000-0005-0000-0000-00009B210000}"/>
    <cellStyle name="Warning Text 29 2" xfId="8558" xr:uid="{00000000-0005-0000-0000-00009C210000}"/>
    <cellStyle name="Warning Text 3" xfId="8559" xr:uid="{00000000-0005-0000-0000-00009D210000}"/>
    <cellStyle name="Warning Text 3 2" xfId="8560" xr:uid="{00000000-0005-0000-0000-00009E210000}"/>
    <cellStyle name="Warning Text 3 2 2" xfId="8561" xr:uid="{00000000-0005-0000-0000-00009F210000}"/>
    <cellStyle name="Warning Text 3 3" xfId="8562" xr:uid="{00000000-0005-0000-0000-0000A0210000}"/>
    <cellStyle name="Warning Text 3 4" xfId="8563" xr:uid="{00000000-0005-0000-0000-0000A1210000}"/>
    <cellStyle name="Warning Text 30" xfId="8564" xr:uid="{00000000-0005-0000-0000-0000A2210000}"/>
    <cellStyle name="Warning Text 30 2" xfId="8565" xr:uid="{00000000-0005-0000-0000-0000A3210000}"/>
    <cellStyle name="Warning Text 31" xfId="8566" xr:uid="{00000000-0005-0000-0000-0000A4210000}"/>
    <cellStyle name="Warning Text 31 2" xfId="8567" xr:uid="{00000000-0005-0000-0000-0000A5210000}"/>
    <cellStyle name="Warning Text 32" xfId="8568" xr:uid="{00000000-0005-0000-0000-0000A6210000}"/>
    <cellStyle name="Warning Text 32 2" xfId="8569" xr:uid="{00000000-0005-0000-0000-0000A7210000}"/>
    <cellStyle name="Warning Text 33" xfId="8570" xr:uid="{00000000-0005-0000-0000-0000A8210000}"/>
    <cellStyle name="Warning Text 33 2" xfId="8571" xr:uid="{00000000-0005-0000-0000-0000A9210000}"/>
    <cellStyle name="Warning Text 34" xfId="8572" xr:uid="{00000000-0005-0000-0000-0000AA210000}"/>
    <cellStyle name="Warning Text 34 2" xfId="8573" xr:uid="{00000000-0005-0000-0000-0000AB210000}"/>
    <cellStyle name="Warning Text 35" xfId="8574" xr:uid="{00000000-0005-0000-0000-0000AC210000}"/>
    <cellStyle name="Warning Text 35 2" xfId="8575" xr:uid="{00000000-0005-0000-0000-0000AD210000}"/>
    <cellStyle name="Warning Text 36" xfId="8576" xr:uid="{00000000-0005-0000-0000-0000AE210000}"/>
    <cellStyle name="Warning Text 36 2" xfId="8577" xr:uid="{00000000-0005-0000-0000-0000AF210000}"/>
    <cellStyle name="Warning Text 37" xfId="8578" xr:uid="{00000000-0005-0000-0000-0000B0210000}"/>
    <cellStyle name="Warning Text 37 2" xfId="8579" xr:uid="{00000000-0005-0000-0000-0000B1210000}"/>
    <cellStyle name="Warning Text 38" xfId="8580" xr:uid="{00000000-0005-0000-0000-0000B2210000}"/>
    <cellStyle name="Warning Text 38 2" xfId="8581" xr:uid="{00000000-0005-0000-0000-0000B3210000}"/>
    <cellStyle name="Warning Text 39" xfId="8582" xr:uid="{00000000-0005-0000-0000-0000B4210000}"/>
    <cellStyle name="Warning Text 39 2" xfId="8583" xr:uid="{00000000-0005-0000-0000-0000B5210000}"/>
    <cellStyle name="Warning Text 4" xfId="8584" xr:uid="{00000000-0005-0000-0000-0000B6210000}"/>
    <cellStyle name="Warning Text 4 2" xfId="8585" xr:uid="{00000000-0005-0000-0000-0000B7210000}"/>
    <cellStyle name="Warning Text 4 3" xfId="8586" xr:uid="{00000000-0005-0000-0000-0000B8210000}"/>
    <cellStyle name="Warning Text 40" xfId="8587" xr:uid="{00000000-0005-0000-0000-0000B9210000}"/>
    <cellStyle name="Warning Text 40 2" xfId="8588" xr:uid="{00000000-0005-0000-0000-0000BA210000}"/>
    <cellStyle name="Warning Text 41" xfId="8589" xr:uid="{00000000-0005-0000-0000-0000BB210000}"/>
    <cellStyle name="Warning Text 41 2" xfId="8590" xr:uid="{00000000-0005-0000-0000-0000BC210000}"/>
    <cellStyle name="Warning Text 5" xfId="8591" xr:uid="{00000000-0005-0000-0000-0000BD210000}"/>
    <cellStyle name="Warning Text 5 2" xfId="8592" xr:uid="{00000000-0005-0000-0000-0000BE210000}"/>
    <cellStyle name="Warning Text 5 3" xfId="8593" xr:uid="{00000000-0005-0000-0000-0000BF210000}"/>
    <cellStyle name="Warning Text 6" xfId="8594" xr:uid="{00000000-0005-0000-0000-0000C0210000}"/>
    <cellStyle name="Warning Text 6 2" xfId="8595" xr:uid="{00000000-0005-0000-0000-0000C1210000}"/>
    <cellStyle name="Warning Text 7" xfId="8596" xr:uid="{00000000-0005-0000-0000-0000C2210000}"/>
    <cellStyle name="Warning Text 7 2" xfId="8597" xr:uid="{00000000-0005-0000-0000-0000C3210000}"/>
    <cellStyle name="Warning Text 8" xfId="8598" xr:uid="{00000000-0005-0000-0000-0000C4210000}"/>
    <cellStyle name="Warning Text 8 2" xfId="8599" xr:uid="{00000000-0005-0000-0000-0000C5210000}"/>
    <cellStyle name="Warning Text 9" xfId="8600" xr:uid="{00000000-0005-0000-0000-0000C6210000}"/>
    <cellStyle name="Warning Text 9 2" xfId="8601" xr:uid="{00000000-0005-0000-0000-0000C7210000}"/>
    <cellStyle name="Zelle überprüfen" xfId="8602" xr:uid="{00000000-0005-0000-0000-0000C8210000}"/>
    <cellStyle name="Zelle überprüfen 2" xfId="8603" xr:uid="{00000000-0005-0000-0000-0000C9210000}"/>
    <cellStyle name="Гиперссылка" xfId="8604" xr:uid="{00000000-0005-0000-0000-0000CA210000}"/>
    <cellStyle name="Гиперссылка 2" xfId="8605" xr:uid="{00000000-0005-0000-0000-0000CB210000}"/>
    <cellStyle name="Обычный_2++" xfId="8606" xr:uid="{00000000-0005-0000-0000-0000CC210000}"/>
    <cellStyle name="已访问的超链接" xfId="8607" xr:uid="{00000000-0005-0000-0000-0000CD210000}"/>
    <cellStyle name="已访问的超链接 2" xfId="8608" xr:uid="{00000000-0005-0000-0000-0000CE210000}"/>
    <cellStyle name="已访问的超链接 3" xfId="8609" xr:uid="{00000000-0005-0000-0000-0000CF2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R28"/>
  <sheetViews>
    <sheetView zoomScale="85" zoomScaleNormal="85" workbookViewId="0">
      <selection activeCell="K12" sqref="K12"/>
    </sheetView>
  </sheetViews>
  <sheetFormatPr defaultColWidth="9" defaultRowHeight="12.5"/>
  <cols>
    <col min="1" max="2" width="10.7265625" customWidth="1"/>
    <col min="3" max="3" width="14.54296875" customWidth="1"/>
    <col min="4" max="4" width="41.54296875" customWidth="1"/>
  </cols>
  <sheetData>
    <row r="1" spans="2:18" ht="21.75" customHeight="1">
      <c r="K1" s="20"/>
    </row>
    <row r="2" spans="2:18" ht="14.5">
      <c r="B2" s="125" t="s">
        <v>0</v>
      </c>
      <c r="C2" s="125"/>
      <c r="D2" s="126"/>
      <c r="E2" s="126"/>
      <c r="F2" s="126"/>
      <c r="G2" s="126"/>
      <c r="H2" s="126"/>
      <c r="I2" s="126"/>
      <c r="J2" s="114"/>
    </row>
    <row r="3" spans="2:18" ht="14.5">
      <c r="B3" s="137" t="s">
        <v>1</v>
      </c>
      <c r="C3" s="137" t="s">
        <v>2</v>
      </c>
      <c r="D3" s="137" t="s">
        <v>3</v>
      </c>
      <c r="E3" s="137" t="s">
        <v>4</v>
      </c>
      <c r="F3" s="137" t="s">
        <v>5</v>
      </c>
      <c r="G3" s="137" t="s">
        <v>6</v>
      </c>
      <c r="H3" s="137" t="s">
        <v>7</v>
      </c>
      <c r="I3" s="137" t="s">
        <v>8</v>
      </c>
      <c r="J3" s="114"/>
    </row>
    <row r="4" spans="2:18" ht="14.5">
      <c r="B4" s="126" t="s">
        <v>9</v>
      </c>
      <c r="C4" t="s">
        <v>10</v>
      </c>
      <c r="D4" s="126"/>
      <c r="E4" s="126" t="s">
        <v>11</v>
      </c>
      <c r="F4" s="126"/>
      <c r="H4" s="126"/>
      <c r="M4" s="126"/>
      <c r="N4" s="126"/>
      <c r="O4" s="126"/>
      <c r="P4" s="126"/>
      <c r="Q4" s="126"/>
      <c r="R4" s="126"/>
    </row>
    <row r="5" spans="2:18" ht="14.5">
      <c r="B5" s="126" t="s">
        <v>9</v>
      </c>
      <c r="C5" t="s">
        <v>12</v>
      </c>
      <c r="D5" s="126"/>
      <c r="E5" s="126" t="s">
        <v>11</v>
      </c>
      <c r="F5" s="126"/>
      <c r="G5" s="126" t="s">
        <v>13</v>
      </c>
      <c r="H5" s="126"/>
      <c r="I5" s="126" t="s">
        <v>14</v>
      </c>
      <c r="M5" s="126"/>
      <c r="N5" s="126"/>
      <c r="O5" s="126"/>
      <c r="P5" s="126"/>
      <c r="Q5" s="126"/>
      <c r="R5" s="126"/>
    </row>
    <row r="6" spans="2:18" ht="14.5">
      <c r="B6" s="126" t="s">
        <v>9</v>
      </c>
      <c r="C6" t="s">
        <v>15</v>
      </c>
      <c r="E6" s="126" t="s">
        <v>11</v>
      </c>
      <c r="G6" s="126" t="s">
        <v>16</v>
      </c>
      <c r="N6" s="126"/>
    </row>
    <row r="7" spans="2:18" ht="17.25" customHeight="1">
      <c r="B7" s="126" t="s">
        <v>9</v>
      </c>
      <c r="C7" t="s">
        <v>17</v>
      </c>
      <c r="D7" s="126"/>
      <c r="E7" s="126" t="s">
        <v>11</v>
      </c>
      <c r="F7" s="126"/>
      <c r="G7" s="126"/>
      <c r="H7" s="126"/>
      <c r="I7" s="126"/>
      <c r="M7" s="126"/>
      <c r="N7" s="126"/>
      <c r="O7" s="126"/>
      <c r="P7" s="126"/>
      <c r="Q7" s="126"/>
      <c r="R7" s="126"/>
    </row>
    <row r="8" spans="2:18" ht="18" customHeight="1">
      <c r="B8" s="126" t="s">
        <v>9</v>
      </c>
      <c r="C8" t="s">
        <v>18</v>
      </c>
      <c r="E8" s="126" t="s">
        <v>11</v>
      </c>
      <c r="N8" s="126"/>
    </row>
    <row r="9" spans="2:18" ht="14.5">
      <c r="B9" s="126" t="s">
        <v>9</v>
      </c>
      <c r="C9" t="s">
        <v>19</v>
      </c>
      <c r="E9" s="126" t="s">
        <v>11</v>
      </c>
      <c r="N9" s="126"/>
    </row>
    <row r="10" spans="2:18" ht="14.5">
      <c r="B10" s="126" t="s">
        <v>9</v>
      </c>
      <c r="C10" t="s">
        <v>20</v>
      </c>
      <c r="D10" s="126" t="s">
        <v>21</v>
      </c>
      <c r="E10" s="126" t="s">
        <v>11</v>
      </c>
      <c r="M10" s="126"/>
      <c r="N10" s="126"/>
    </row>
    <row r="11" spans="2:18" ht="14.5">
      <c r="B11" s="126" t="s">
        <v>9</v>
      </c>
      <c r="C11" t="s">
        <v>22</v>
      </c>
      <c r="D11" s="126" t="s">
        <v>23</v>
      </c>
      <c r="E11" s="126" t="s">
        <v>11</v>
      </c>
      <c r="M11" s="126"/>
      <c r="N11" s="126"/>
    </row>
    <row r="12" spans="2:18" ht="14.5">
      <c r="B12" s="126" t="s">
        <v>9</v>
      </c>
      <c r="C12" t="s">
        <v>24</v>
      </c>
      <c r="E12" s="126" t="s">
        <v>11</v>
      </c>
      <c r="N12" s="126"/>
    </row>
    <row r="13" spans="2:18" ht="14.5">
      <c r="B13" s="126" t="s">
        <v>9</v>
      </c>
      <c r="C13" t="s">
        <v>25</v>
      </c>
      <c r="E13" s="126" t="s">
        <v>11</v>
      </c>
      <c r="N13" s="126"/>
    </row>
    <row r="14" spans="2:18" ht="14.5">
      <c r="B14" s="138" t="s">
        <v>26</v>
      </c>
      <c r="C14" s="138" t="s">
        <v>27</v>
      </c>
      <c r="D14" s="138" t="s">
        <v>28</v>
      </c>
      <c r="E14" s="138" t="s">
        <v>29</v>
      </c>
      <c r="F14" s="138"/>
      <c r="G14" s="138"/>
      <c r="H14" s="138"/>
      <c r="I14" s="143"/>
      <c r="J14" s="114"/>
    </row>
    <row r="15" spans="2:18" ht="14.5">
      <c r="B15" s="139" t="s">
        <v>30</v>
      </c>
      <c r="C15" s="139" t="s">
        <v>31</v>
      </c>
      <c r="D15" s="139" t="s">
        <v>32</v>
      </c>
      <c r="E15" s="139" t="s">
        <v>11</v>
      </c>
      <c r="F15" s="126"/>
      <c r="G15" s="126"/>
      <c r="H15" s="126"/>
      <c r="I15" s="114"/>
      <c r="J15" s="114"/>
    </row>
    <row r="16" spans="2:18" ht="14.5">
      <c r="B16" s="139" t="s">
        <v>30</v>
      </c>
      <c r="C16" s="116" t="s">
        <v>33</v>
      </c>
      <c r="D16" s="114"/>
      <c r="E16" s="139" t="s">
        <v>11</v>
      </c>
      <c r="F16" s="126"/>
      <c r="G16" s="126"/>
      <c r="H16" s="126"/>
      <c r="I16" s="114"/>
      <c r="J16" s="114"/>
    </row>
    <row r="17" spans="2:10" ht="14.5">
      <c r="B17" s="139" t="s">
        <v>30</v>
      </c>
      <c r="C17" s="116" t="s">
        <v>34</v>
      </c>
      <c r="D17" s="114"/>
      <c r="E17" s="139" t="s">
        <v>11</v>
      </c>
      <c r="F17" s="114"/>
      <c r="G17" s="126"/>
      <c r="H17" s="126"/>
      <c r="I17" s="114"/>
      <c r="J17" s="114"/>
    </row>
    <row r="18" spans="2:10" ht="14.5">
      <c r="B18" s="139" t="s">
        <v>30</v>
      </c>
      <c r="C18" s="116" t="s">
        <v>35</v>
      </c>
      <c r="D18" s="114"/>
      <c r="E18" s="139" t="s">
        <v>11</v>
      </c>
      <c r="F18" s="114"/>
      <c r="G18" s="114"/>
      <c r="H18" s="126"/>
      <c r="I18" s="114"/>
      <c r="J18" s="114"/>
    </row>
    <row r="19" spans="2:10" ht="14.5">
      <c r="B19" s="139" t="s">
        <v>30</v>
      </c>
      <c r="C19" s="116" t="s">
        <v>36</v>
      </c>
      <c r="D19" s="114"/>
      <c r="E19" s="139" t="s">
        <v>11</v>
      </c>
    </row>
    <row r="20" spans="2:10" ht="14.5">
      <c r="B20" s="139" t="s">
        <v>30</v>
      </c>
      <c r="C20" s="116" t="s">
        <v>37</v>
      </c>
      <c r="D20" s="114"/>
      <c r="E20" s="139" t="s">
        <v>11</v>
      </c>
    </row>
    <row r="21" spans="2:10" ht="14.5">
      <c r="B21" s="139" t="s">
        <v>30</v>
      </c>
      <c r="C21" s="116" t="s">
        <v>38</v>
      </c>
      <c r="D21" s="114"/>
      <c r="E21" s="139" t="s">
        <v>11</v>
      </c>
    </row>
    <row r="22" spans="2:10" ht="14.5">
      <c r="B22" s="139" t="s">
        <v>30</v>
      </c>
      <c r="C22" s="116" t="s">
        <v>39</v>
      </c>
      <c r="D22" s="114"/>
      <c r="E22" s="139" t="s">
        <v>11</v>
      </c>
    </row>
    <row r="23" spans="2:10" ht="14.5">
      <c r="B23" s="139" t="s">
        <v>30</v>
      </c>
      <c r="C23" s="116" t="s">
        <v>40</v>
      </c>
      <c r="D23" s="114"/>
      <c r="E23" s="139" t="s">
        <v>11</v>
      </c>
    </row>
    <row r="24" spans="2:10" ht="14.5">
      <c r="B24" s="140" t="s">
        <v>30</v>
      </c>
      <c r="C24" s="141" t="s">
        <v>41</v>
      </c>
      <c r="D24" s="141"/>
      <c r="E24" s="140" t="s">
        <v>11</v>
      </c>
    </row>
    <row r="28" spans="2:10" ht="14.5">
      <c r="C28" s="120"/>
      <c r="D28" s="120"/>
      <c r="E28" s="142"/>
      <c r="F28" s="20"/>
      <c r="G28" s="20"/>
      <c r="H28" s="20"/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S124"/>
  <sheetViews>
    <sheetView zoomScale="55" zoomScaleNormal="55" workbookViewId="0">
      <selection activeCell="K18" sqref="K18"/>
    </sheetView>
  </sheetViews>
  <sheetFormatPr defaultColWidth="9" defaultRowHeight="12.5"/>
  <cols>
    <col min="5" max="5" width="13.7265625" customWidth="1"/>
    <col min="10" max="10" width="10.54296875" customWidth="1"/>
    <col min="14" max="14" width="76.1796875" customWidth="1"/>
  </cols>
  <sheetData>
    <row r="1" spans="2:19" ht="14.5">
      <c r="C1" s="125" t="s">
        <v>42</v>
      </c>
      <c r="D1" s="125"/>
      <c r="E1" s="125"/>
      <c r="F1" s="126"/>
      <c r="G1" s="126"/>
      <c r="H1" s="126"/>
      <c r="I1" s="126"/>
      <c r="J1" s="126"/>
      <c r="N1" s="20"/>
    </row>
    <row r="2" spans="2:19" ht="14.5">
      <c r="C2" s="127" t="s">
        <v>43</v>
      </c>
      <c r="D2" s="127" t="s">
        <v>44</v>
      </c>
      <c r="E2" s="127" t="s">
        <v>45</v>
      </c>
      <c r="F2" s="127" t="s">
        <v>46</v>
      </c>
      <c r="G2" s="127" t="s">
        <v>47</v>
      </c>
      <c r="H2" s="127" t="s">
        <v>48</v>
      </c>
      <c r="I2" s="127" t="s">
        <v>49</v>
      </c>
      <c r="J2" s="127" t="s">
        <v>50</v>
      </c>
    </row>
    <row r="3" spans="2:19" ht="14.5">
      <c r="B3" s="126"/>
      <c r="C3" s="19" t="s">
        <v>51</v>
      </c>
      <c r="D3" s="19"/>
      <c r="E3" s="19" t="s">
        <v>52</v>
      </c>
      <c r="F3" s="19"/>
      <c r="G3" s="128" t="s">
        <v>11</v>
      </c>
      <c r="H3" s="129" t="s">
        <v>53</v>
      </c>
      <c r="I3" s="128"/>
      <c r="J3" s="126"/>
      <c r="N3" s="126"/>
      <c r="O3" s="126"/>
      <c r="P3" s="126"/>
      <c r="Q3" s="126"/>
      <c r="R3" s="126"/>
      <c r="S3" s="126"/>
    </row>
    <row r="4" spans="2:19" ht="14.5">
      <c r="B4" s="114"/>
      <c r="C4" s="19" t="s">
        <v>51</v>
      </c>
      <c r="D4" s="19"/>
      <c r="E4" s="106" t="s">
        <v>54</v>
      </c>
      <c r="F4" s="106"/>
      <c r="G4" s="130" t="s">
        <v>11</v>
      </c>
      <c r="H4" s="130" t="s">
        <v>55</v>
      </c>
      <c r="I4" s="128" t="s">
        <v>13</v>
      </c>
      <c r="J4" s="126"/>
      <c r="N4" s="126"/>
      <c r="O4" s="126"/>
      <c r="P4" s="126"/>
      <c r="Q4" s="126"/>
      <c r="R4" s="126"/>
      <c r="S4" s="126"/>
    </row>
    <row r="5" spans="2:19" ht="14.5">
      <c r="B5" s="126"/>
      <c r="C5" s="19" t="s">
        <v>51</v>
      </c>
      <c r="D5" s="19"/>
      <c r="E5" s="19" t="s">
        <v>56</v>
      </c>
      <c r="F5" s="19"/>
      <c r="G5" s="128" t="s">
        <v>11</v>
      </c>
      <c r="H5" s="129" t="s">
        <v>53</v>
      </c>
      <c r="I5" s="19"/>
      <c r="O5" s="126"/>
    </row>
    <row r="6" spans="2:19" ht="17.25" customHeight="1">
      <c r="B6" s="126"/>
      <c r="C6" s="19" t="s">
        <v>51</v>
      </c>
      <c r="D6" s="19"/>
      <c r="E6" s="19" t="s">
        <v>57</v>
      </c>
      <c r="F6" s="19"/>
      <c r="G6" s="128" t="s">
        <v>11</v>
      </c>
      <c r="H6" s="129" t="s">
        <v>53</v>
      </c>
      <c r="I6" s="128"/>
      <c r="J6" s="126"/>
      <c r="N6" s="126"/>
      <c r="O6" s="126"/>
      <c r="P6" s="126"/>
      <c r="Q6" s="126"/>
      <c r="R6" s="126"/>
      <c r="S6" s="126"/>
    </row>
    <row r="7" spans="2:19" ht="18" customHeight="1">
      <c r="B7" s="126"/>
      <c r="C7" s="19" t="s">
        <v>51</v>
      </c>
      <c r="D7" s="19"/>
      <c r="E7" s="19" t="s">
        <v>58</v>
      </c>
      <c r="F7" s="19"/>
      <c r="G7" s="128" t="s">
        <v>11</v>
      </c>
      <c r="H7" s="129" t="s">
        <v>53</v>
      </c>
      <c r="I7" s="19"/>
      <c r="O7" s="126"/>
    </row>
    <row r="8" spans="2:19" ht="14.5">
      <c r="B8" s="126"/>
      <c r="C8" s="19" t="s">
        <v>51</v>
      </c>
      <c r="D8" s="19"/>
      <c r="E8" s="19" t="s">
        <v>59</v>
      </c>
      <c r="F8" s="19"/>
      <c r="G8" s="128" t="s">
        <v>11</v>
      </c>
      <c r="H8" s="129" t="s">
        <v>53</v>
      </c>
      <c r="I8" s="19"/>
      <c r="O8" s="126"/>
    </row>
    <row r="9" spans="2:19" ht="14.5">
      <c r="B9" s="126"/>
      <c r="C9" s="19" t="s">
        <v>51</v>
      </c>
      <c r="D9" s="19"/>
      <c r="E9" s="19" t="s">
        <v>60</v>
      </c>
      <c r="F9" s="19"/>
      <c r="G9" s="128" t="s">
        <v>11</v>
      </c>
      <c r="H9" s="129" t="s">
        <v>53</v>
      </c>
      <c r="I9" s="19"/>
      <c r="N9" s="126"/>
      <c r="O9" s="126"/>
    </row>
    <row r="10" spans="2:19" ht="14.5">
      <c r="B10" s="126"/>
      <c r="C10" s="19" t="s">
        <v>51</v>
      </c>
      <c r="D10" s="19"/>
      <c r="E10" s="19" t="s">
        <v>61</v>
      </c>
      <c r="F10" s="19"/>
      <c r="G10" s="128" t="s">
        <v>11</v>
      </c>
      <c r="H10" s="129" t="s">
        <v>53</v>
      </c>
      <c r="I10" s="19"/>
      <c r="O10" s="126"/>
    </row>
    <row r="11" spans="2:19" ht="14.5">
      <c r="B11" s="126"/>
      <c r="C11" s="19" t="s">
        <v>51</v>
      </c>
      <c r="D11" s="19"/>
      <c r="E11" s="19" t="s">
        <v>62</v>
      </c>
      <c r="F11" s="19"/>
      <c r="G11" s="128" t="s">
        <v>11</v>
      </c>
      <c r="H11" s="129" t="s">
        <v>53</v>
      </c>
      <c r="I11" s="19"/>
      <c r="O11" s="126"/>
    </row>
    <row r="12" spans="2:19" ht="14.5">
      <c r="C12" s="19" t="s">
        <v>63</v>
      </c>
      <c r="D12" s="19"/>
      <c r="E12" s="128" t="s">
        <v>64</v>
      </c>
      <c r="F12" s="19"/>
      <c r="G12" s="129" t="s">
        <v>11</v>
      </c>
      <c r="H12" s="129" t="s">
        <v>53</v>
      </c>
      <c r="I12" s="19"/>
    </row>
    <row r="13" spans="2:19" ht="14.5">
      <c r="C13" s="19" t="s">
        <v>63</v>
      </c>
      <c r="D13" s="19"/>
      <c r="E13" s="129" t="s">
        <v>65</v>
      </c>
      <c r="F13" s="19"/>
      <c r="G13" s="129" t="s">
        <v>11</v>
      </c>
      <c r="H13" s="129" t="s">
        <v>53</v>
      </c>
      <c r="I13" s="19"/>
    </row>
    <row r="14" spans="2:19" ht="14.5">
      <c r="B14" s="114"/>
      <c r="C14" s="19" t="s">
        <v>63</v>
      </c>
      <c r="D14" s="129"/>
      <c r="E14" s="129" t="s">
        <v>66</v>
      </c>
      <c r="F14" s="19"/>
      <c r="G14" s="129" t="s">
        <v>11</v>
      </c>
      <c r="H14" s="129" t="s">
        <v>53</v>
      </c>
      <c r="I14" s="19"/>
    </row>
    <row r="15" spans="2:19" ht="14.5">
      <c r="B15" s="114"/>
      <c r="C15" s="19" t="s">
        <v>63</v>
      </c>
      <c r="D15" s="131"/>
      <c r="E15" s="129" t="s">
        <v>67</v>
      </c>
      <c r="F15" s="19"/>
      <c r="G15" s="129" t="s">
        <v>11</v>
      </c>
      <c r="H15" s="129" t="s">
        <v>53</v>
      </c>
      <c r="I15" s="19"/>
    </row>
    <row r="16" spans="2:19" ht="14.5">
      <c r="B16" s="114"/>
      <c r="C16" s="19" t="s">
        <v>63</v>
      </c>
      <c r="D16" s="131"/>
      <c r="E16" s="129" t="s">
        <v>68</v>
      </c>
      <c r="F16" s="19"/>
      <c r="G16" s="129" t="s">
        <v>11</v>
      </c>
      <c r="H16" s="129" t="s">
        <v>53</v>
      </c>
      <c r="I16" s="19"/>
    </row>
    <row r="17" spans="2:9" ht="14.5">
      <c r="B17" s="114"/>
      <c r="C17" s="19" t="s">
        <v>63</v>
      </c>
      <c r="D17" s="131"/>
      <c r="E17" s="129" t="s">
        <v>69</v>
      </c>
      <c r="F17" s="19"/>
      <c r="G17" s="129" t="s">
        <v>11</v>
      </c>
      <c r="H17" s="129" t="s">
        <v>53</v>
      </c>
      <c r="I17" s="19"/>
    </row>
    <row r="18" spans="2:9" ht="14.5">
      <c r="B18" s="114"/>
      <c r="C18" s="19" t="s">
        <v>63</v>
      </c>
      <c r="D18" s="131"/>
      <c r="E18" s="129" t="s">
        <v>70</v>
      </c>
      <c r="F18" s="19"/>
      <c r="G18" s="129" t="s">
        <v>11</v>
      </c>
      <c r="H18" s="129" t="s">
        <v>53</v>
      </c>
      <c r="I18" s="19"/>
    </row>
    <row r="19" spans="2:9" ht="14.5">
      <c r="B19" s="132"/>
      <c r="C19" s="19" t="s">
        <v>63</v>
      </c>
      <c r="D19" s="131"/>
      <c r="E19" s="129" t="s">
        <v>71</v>
      </c>
      <c r="F19" s="19"/>
      <c r="G19" s="129" t="s">
        <v>11</v>
      </c>
      <c r="H19" s="129" t="s">
        <v>53</v>
      </c>
      <c r="I19" s="19"/>
    </row>
    <row r="20" spans="2:9" ht="14.5">
      <c r="B20" s="114"/>
      <c r="C20" s="19" t="s">
        <v>63</v>
      </c>
      <c r="D20" s="131"/>
      <c r="E20" s="129" t="s">
        <v>72</v>
      </c>
      <c r="F20" s="19"/>
      <c r="G20" s="129" t="s">
        <v>11</v>
      </c>
      <c r="H20" s="129" t="s">
        <v>53</v>
      </c>
      <c r="I20" s="19"/>
    </row>
    <row r="21" spans="2:9" ht="14.5">
      <c r="B21" s="114"/>
      <c r="C21" s="19" t="s">
        <v>63</v>
      </c>
      <c r="D21" s="131"/>
      <c r="E21" s="129" t="s">
        <v>73</v>
      </c>
      <c r="F21" s="19"/>
      <c r="G21" s="129" t="s">
        <v>11</v>
      </c>
      <c r="H21" s="129" t="s">
        <v>53</v>
      </c>
      <c r="I21" s="19"/>
    </row>
    <row r="22" spans="2:9" ht="14.5">
      <c r="B22" s="114"/>
      <c r="C22" s="19" t="s">
        <v>51</v>
      </c>
      <c r="D22" s="131"/>
      <c r="E22" s="19" t="s">
        <v>74</v>
      </c>
      <c r="F22" s="133"/>
      <c r="G22" s="133" t="s">
        <v>11</v>
      </c>
      <c r="H22" s="133" t="s">
        <v>53</v>
      </c>
      <c r="I22" s="19"/>
    </row>
    <row r="23" spans="2:9" ht="14.5">
      <c r="B23" s="114"/>
      <c r="C23" s="19" t="s">
        <v>51</v>
      </c>
      <c r="D23" s="131"/>
      <c r="E23" s="19" t="s">
        <v>75</v>
      </c>
      <c r="F23" s="133"/>
      <c r="G23" s="133" t="s">
        <v>11</v>
      </c>
      <c r="H23" s="133" t="s">
        <v>53</v>
      </c>
      <c r="I23" s="19"/>
    </row>
    <row r="24" spans="2:9" ht="14.5">
      <c r="B24" s="114"/>
      <c r="C24" s="19" t="s">
        <v>51</v>
      </c>
      <c r="D24" s="131"/>
      <c r="E24" s="19" t="s">
        <v>76</v>
      </c>
      <c r="F24" s="133"/>
      <c r="G24" s="133" t="s">
        <v>11</v>
      </c>
      <c r="H24" s="133" t="s">
        <v>53</v>
      </c>
      <c r="I24" s="19"/>
    </row>
    <row r="25" spans="2:9" ht="14.5">
      <c r="B25" s="114"/>
      <c r="C25" s="134"/>
      <c r="D25" s="135"/>
    </row>
    <row r="26" spans="2:9" ht="14.5">
      <c r="B26" s="114"/>
      <c r="C26" s="134"/>
      <c r="D26" s="135"/>
    </row>
    <row r="27" spans="2:9" ht="14.5">
      <c r="B27" s="114"/>
      <c r="C27" s="134"/>
      <c r="D27" s="135"/>
    </row>
    <row r="28" spans="2:9" ht="14.5">
      <c r="B28" s="114"/>
      <c r="C28" s="134"/>
      <c r="D28" s="135"/>
    </row>
    <row r="29" spans="2:9" ht="14.5">
      <c r="B29" s="114"/>
      <c r="C29" s="134"/>
      <c r="D29" s="135"/>
    </row>
    <row r="30" spans="2:9" ht="14.5">
      <c r="B30" s="114"/>
      <c r="C30" s="134"/>
      <c r="D30" s="135"/>
    </row>
    <row r="31" spans="2:9" ht="14.5">
      <c r="B31" s="114"/>
      <c r="C31" s="134"/>
      <c r="D31" s="135"/>
    </row>
    <row r="32" spans="2:9" ht="14.5">
      <c r="B32" s="114"/>
      <c r="C32" s="134"/>
      <c r="D32" s="135"/>
    </row>
    <row r="33" spans="2:4" ht="14.5">
      <c r="B33" s="114"/>
      <c r="C33" s="134"/>
      <c r="D33" s="135"/>
    </row>
    <row r="34" spans="2:4" ht="14.5">
      <c r="B34" s="114"/>
      <c r="C34" s="134"/>
      <c r="D34" s="135"/>
    </row>
    <row r="35" spans="2:4" ht="14.5">
      <c r="B35" s="114"/>
      <c r="C35" s="134"/>
      <c r="D35" s="135"/>
    </row>
    <row r="36" spans="2:4" ht="14.5">
      <c r="B36" s="114"/>
      <c r="C36" s="134"/>
      <c r="D36" s="135"/>
    </row>
    <row r="37" spans="2:4" ht="14.5">
      <c r="B37" s="114"/>
      <c r="C37" s="134"/>
      <c r="D37" s="135"/>
    </row>
    <row r="38" spans="2:4" ht="14.5">
      <c r="B38" s="114"/>
      <c r="C38" s="134"/>
      <c r="D38" s="135"/>
    </row>
    <row r="39" spans="2:4" ht="14.5">
      <c r="B39" s="114"/>
      <c r="C39" s="134"/>
      <c r="D39" s="135"/>
    </row>
    <row r="40" spans="2:4" ht="14.5">
      <c r="B40" s="114"/>
      <c r="C40" s="134"/>
      <c r="D40" s="135"/>
    </row>
    <row r="41" spans="2:4" ht="14.5">
      <c r="B41" s="114"/>
      <c r="C41" s="134"/>
      <c r="D41" s="135"/>
    </row>
    <row r="42" spans="2:4" ht="14.5">
      <c r="B42" s="114"/>
      <c r="C42" s="134"/>
      <c r="D42" s="135"/>
    </row>
    <row r="43" spans="2:4" ht="14.5">
      <c r="B43" s="114"/>
      <c r="C43" s="134"/>
      <c r="D43" s="135"/>
    </row>
    <row r="44" spans="2:4" ht="14.5">
      <c r="B44" s="114"/>
      <c r="C44" s="134"/>
      <c r="D44" s="135"/>
    </row>
    <row r="45" spans="2:4" ht="14.5">
      <c r="B45" s="114"/>
      <c r="C45" s="136"/>
      <c r="D45" s="135"/>
    </row>
    <row r="46" spans="2:4" ht="14.5">
      <c r="B46" s="114"/>
      <c r="C46" s="146"/>
      <c r="D46" s="135"/>
    </row>
    <row r="47" spans="2:4" ht="14.5">
      <c r="B47" s="114"/>
      <c r="C47" s="147"/>
      <c r="D47" s="135"/>
    </row>
    <row r="48" spans="2:4" ht="14.5">
      <c r="B48" s="114"/>
      <c r="C48" s="147"/>
      <c r="D48" s="135"/>
    </row>
    <row r="49" spans="2:4" ht="14.5">
      <c r="B49" s="114"/>
      <c r="C49" s="147"/>
      <c r="D49" s="135"/>
    </row>
    <row r="50" spans="2:4" ht="14.5">
      <c r="B50" s="114"/>
      <c r="C50" s="147"/>
      <c r="D50" s="135"/>
    </row>
    <row r="51" spans="2:4" ht="14.5">
      <c r="B51" s="114"/>
      <c r="C51" s="147"/>
      <c r="D51" s="135"/>
    </row>
    <row r="52" spans="2:4" ht="14.5">
      <c r="B52" s="114"/>
      <c r="C52" s="147"/>
      <c r="D52" s="135"/>
    </row>
    <row r="53" spans="2:4" ht="14.5">
      <c r="B53" s="114"/>
      <c r="C53" s="147"/>
      <c r="D53" s="135"/>
    </row>
    <row r="54" spans="2:4" ht="14.5">
      <c r="B54" s="114"/>
      <c r="C54" s="147"/>
      <c r="D54" s="135"/>
    </row>
    <row r="55" spans="2:4" ht="14.5">
      <c r="B55" s="114"/>
      <c r="C55" s="147"/>
      <c r="D55" s="135"/>
    </row>
    <row r="56" spans="2:4" ht="14.5">
      <c r="B56" s="114"/>
      <c r="C56" s="147"/>
      <c r="D56" s="135"/>
    </row>
    <row r="57" spans="2:4" ht="14.5">
      <c r="B57" s="114"/>
      <c r="C57" s="147"/>
      <c r="D57" s="135"/>
    </row>
    <row r="58" spans="2:4" ht="14.5">
      <c r="B58" s="114"/>
      <c r="C58" s="147"/>
      <c r="D58" s="135"/>
    </row>
    <row r="59" spans="2:4" ht="14.5">
      <c r="B59" s="114"/>
      <c r="C59" s="147"/>
      <c r="D59" s="135"/>
    </row>
    <row r="60" spans="2:4" ht="14.5">
      <c r="B60" s="114"/>
      <c r="C60" s="147"/>
      <c r="D60" s="135"/>
    </row>
    <row r="61" spans="2:4" ht="14.5">
      <c r="B61" s="114"/>
      <c r="C61" s="147"/>
      <c r="D61" s="135"/>
    </row>
    <row r="62" spans="2:4" ht="14.5">
      <c r="B62" s="114"/>
      <c r="C62" s="147"/>
      <c r="D62" s="135"/>
    </row>
    <row r="63" spans="2:4" ht="14.5">
      <c r="B63" s="114"/>
      <c r="C63" s="147"/>
      <c r="D63" s="135"/>
    </row>
    <row r="64" spans="2:4" ht="14.5">
      <c r="B64" s="114"/>
      <c r="C64" s="147"/>
      <c r="D64" s="135"/>
    </row>
    <row r="65" spans="2:4" ht="14.5">
      <c r="B65" s="114"/>
      <c r="C65" s="147"/>
      <c r="D65" s="135"/>
    </row>
    <row r="66" spans="2:4" ht="14.5">
      <c r="B66" s="114"/>
      <c r="C66" s="147"/>
      <c r="D66" s="135"/>
    </row>
    <row r="67" spans="2:4" ht="14.5">
      <c r="B67" s="114"/>
      <c r="C67" s="147"/>
      <c r="D67" s="135"/>
    </row>
    <row r="68" spans="2:4" ht="14.5">
      <c r="B68" s="114"/>
      <c r="C68" s="147"/>
      <c r="D68" s="135"/>
    </row>
    <row r="69" spans="2:4" ht="14.5">
      <c r="B69" s="114"/>
      <c r="C69" s="147"/>
      <c r="D69" s="135"/>
    </row>
    <row r="70" spans="2:4" ht="14.5">
      <c r="B70" s="114"/>
      <c r="C70" s="147"/>
      <c r="D70" s="135"/>
    </row>
    <row r="71" spans="2:4" ht="14.5">
      <c r="B71" s="114"/>
      <c r="C71" s="147"/>
      <c r="D71" s="135"/>
    </row>
    <row r="72" spans="2:4" ht="14.5">
      <c r="B72" s="114"/>
      <c r="C72" s="147"/>
      <c r="D72" s="135"/>
    </row>
    <row r="73" spans="2:4" ht="14.5">
      <c r="B73" s="114"/>
      <c r="C73" s="147"/>
      <c r="D73" s="135"/>
    </row>
    <row r="74" spans="2:4" ht="14.5">
      <c r="B74" s="114"/>
      <c r="C74" s="147"/>
      <c r="D74" s="135"/>
    </row>
    <row r="75" spans="2:4" ht="14.5">
      <c r="B75" s="114"/>
      <c r="C75" s="147"/>
      <c r="D75" s="135"/>
    </row>
    <row r="76" spans="2:4" ht="14.5">
      <c r="B76" s="114"/>
      <c r="C76" s="147"/>
      <c r="D76" s="135"/>
    </row>
    <row r="77" spans="2:4" ht="14.5">
      <c r="B77" s="114"/>
      <c r="C77" s="147"/>
      <c r="D77" s="135"/>
    </row>
    <row r="78" spans="2:4" ht="14.5">
      <c r="B78" s="114"/>
      <c r="C78" s="147"/>
      <c r="D78" s="135"/>
    </row>
    <row r="79" spans="2:4" ht="14.5">
      <c r="B79" s="114"/>
      <c r="C79" s="147"/>
      <c r="D79" s="135"/>
    </row>
    <row r="80" spans="2:4" ht="14.5">
      <c r="B80" s="114"/>
      <c r="C80" s="147"/>
      <c r="D80" s="135"/>
    </row>
    <row r="81" spans="2:4" ht="14.5">
      <c r="B81" s="114"/>
      <c r="C81" s="148"/>
      <c r="D81" s="135"/>
    </row>
    <row r="82" spans="2:4" ht="14.5">
      <c r="B82" s="114"/>
      <c r="C82" s="146"/>
      <c r="D82" s="135"/>
    </row>
    <row r="83" spans="2:4" ht="14.5">
      <c r="B83" s="114"/>
      <c r="C83" s="147"/>
      <c r="D83" s="135"/>
    </row>
    <row r="84" spans="2:4" ht="14.5">
      <c r="B84" s="114"/>
      <c r="C84" s="147"/>
      <c r="D84" s="135"/>
    </row>
    <row r="85" spans="2:4" ht="14.5">
      <c r="B85" s="114"/>
      <c r="C85" s="147"/>
      <c r="D85" s="135"/>
    </row>
    <row r="86" spans="2:4" ht="14.5">
      <c r="B86" s="114"/>
      <c r="C86" s="147"/>
      <c r="D86" s="135"/>
    </row>
    <row r="87" spans="2:4" ht="14.5">
      <c r="B87" s="114"/>
      <c r="C87" s="147"/>
      <c r="D87" s="135"/>
    </row>
    <row r="88" spans="2:4" ht="14.5">
      <c r="B88" s="114"/>
      <c r="C88" s="147"/>
      <c r="D88" s="135"/>
    </row>
    <row r="89" spans="2:4" ht="14.5">
      <c r="B89" s="114"/>
      <c r="C89" s="147"/>
      <c r="D89" s="135"/>
    </row>
    <row r="90" spans="2:4" ht="14.5">
      <c r="B90" s="114"/>
      <c r="C90" s="147"/>
      <c r="D90" s="135"/>
    </row>
    <row r="91" spans="2:4" ht="14.5">
      <c r="B91" s="114"/>
      <c r="C91" s="147"/>
      <c r="D91" s="135"/>
    </row>
    <row r="92" spans="2:4" ht="14.5">
      <c r="B92" s="114"/>
      <c r="C92" s="147"/>
      <c r="D92" s="135"/>
    </row>
    <row r="93" spans="2:4" ht="14.5">
      <c r="B93" s="114"/>
      <c r="C93" s="147"/>
      <c r="D93" s="135"/>
    </row>
    <row r="94" spans="2:4" ht="14.5">
      <c r="B94" s="114"/>
      <c r="C94" s="147"/>
      <c r="D94" s="135"/>
    </row>
    <row r="95" spans="2:4" ht="14.5">
      <c r="B95" s="114"/>
      <c r="C95" s="147"/>
      <c r="D95" s="135"/>
    </row>
    <row r="96" spans="2:4" ht="14.5">
      <c r="B96" s="114"/>
      <c r="C96" s="147"/>
      <c r="D96" s="135"/>
    </row>
    <row r="97" spans="2:4" ht="14.5">
      <c r="B97" s="114"/>
      <c r="C97" s="147"/>
      <c r="D97" s="135"/>
    </row>
    <row r="98" spans="2:4" ht="14.5">
      <c r="B98" s="114"/>
      <c r="C98" s="147"/>
      <c r="D98" s="135"/>
    </row>
    <row r="99" spans="2:4" ht="14.5">
      <c r="B99" s="114"/>
      <c r="C99" s="147"/>
      <c r="D99" s="135"/>
    </row>
    <row r="100" spans="2:4" ht="14.5">
      <c r="B100" s="114"/>
      <c r="C100" s="147"/>
      <c r="D100" s="135"/>
    </row>
    <row r="101" spans="2:4" ht="14.5">
      <c r="B101" s="114"/>
      <c r="C101" s="147"/>
      <c r="D101" s="135"/>
    </row>
    <row r="102" spans="2:4" ht="14.5">
      <c r="B102" s="114"/>
      <c r="C102" s="147"/>
      <c r="D102" s="135"/>
    </row>
    <row r="103" spans="2:4" ht="14.5">
      <c r="B103" s="114"/>
      <c r="C103" s="147"/>
      <c r="D103" s="135"/>
    </row>
    <row r="104" spans="2:4" ht="14.5">
      <c r="B104" s="114"/>
      <c r="C104" s="147"/>
      <c r="D104" s="135"/>
    </row>
    <row r="105" spans="2:4" ht="14.5">
      <c r="B105" s="114"/>
      <c r="C105" s="147"/>
      <c r="D105" s="135"/>
    </row>
    <row r="106" spans="2:4" ht="14.5">
      <c r="B106" s="114"/>
      <c r="C106" s="147"/>
      <c r="D106" s="135"/>
    </row>
    <row r="107" spans="2:4" ht="14.5">
      <c r="B107" s="114"/>
      <c r="C107" s="147"/>
      <c r="D107" s="135"/>
    </row>
    <row r="108" spans="2:4" ht="14.5">
      <c r="B108" s="114"/>
      <c r="C108" s="147"/>
      <c r="D108" s="135"/>
    </row>
    <row r="109" spans="2:4" ht="14.5">
      <c r="B109" s="114"/>
      <c r="C109" s="147"/>
      <c r="D109" s="135"/>
    </row>
    <row r="110" spans="2:4" ht="14.5">
      <c r="B110" s="114"/>
      <c r="C110" s="147"/>
      <c r="D110" s="135"/>
    </row>
    <row r="111" spans="2:4" ht="14.5">
      <c r="B111" s="114"/>
      <c r="C111" s="147"/>
      <c r="D111" s="135"/>
    </row>
    <row r="112" spans="2:4" ht="14.5">
      <c r="B112" s="114"/>
      <c r="C112" s="147"/>
      <c r="D112" s="135"/>
    </row>
    <row r="113" spans="2:4" ht="14.5">
      <c r="B113" s="114"/>
      <c r="C113" s="147"/>
      <c r="D113" s="135"/>
    </row>
    <row r="114" spans="2:4" ht="14.5">
      <c r="B114" s="114"/>
      <c r="C114" s="147"/>
      <c r="D114" s="135"/>
    </row>
    <row r="115" spans="2:4" ht="14.5">
      <c r="B115" s="114"/>
      <c r="C115" s="147"/>
      <c r="D115" s="135"/>
    </row>
    <row r="116" spans="2:4" ht="14.5">
      <c r="B116" s="114"/>
      <c r="C116" s="147"/>
      <c r="D116" s="135"/>
    </row>
    <row r="117" spans="2:4" ht="14.5">
      <c r="B117" s="114"/>
      <c r="C117" s="147"/>
      <c r="D117" s="135"/>
    </row>
    <row r="118" spans="2:4" ht="14.5">
      <c r="B118" s="114"/>
      <c r="C118" s="147"/>
      <c r="D118" s="135"/>
    </row>
    <row r="119" spans="2:4" ht="14.5">
      <c r="B119" s="114"/>
      <c r="C119" s="147"/>
      <c r="D119" s="135"/>
    </row>
    <row r="120" spans="2:4" ht="14.5">
      <c r="B120" s="114"/>
      <c r="C120" s="147"/>
      <c r="D120" s="135"/>
    </row>
    <row r="121" spans="2:4" ht="14.5">
      <c r="B121" s="114"/>
      <c r="C121" s="147"/>
      <c r="D121" s="135"/>
    </row>
    <row r="122" spans="2:4" ht="14.5">
      <c r="B122" s="114"/>
      <c r="C122" s="147"/>
      <c r="D122" s="135"/>
    </row>
    <row r="123" spans="2:4" ht="14.5">
      <c r="B123" s="114"/>
      <c r="C123" s="148"/>
      <c r="D123" s="135"/>
    </row>
    <row r="124" spans="2:4" ht="14.5">
      <c r="B124" s="114"/>
      <c r="C124" s="114"/>
      <c r="D124" s="114"/>
    </row>
  </sheetData>
  <mergeCells count="2">
    <mergeCell ref="C46:C81"/>
    <mergeCell ref="C82:C123"/>
  </mergeCells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3"/>
  <sheetViews>
    <sheetView workbookViewId="0">
      <selection activeCell="D95" sqref="D95"/>
    </sheetView>
  </sheetViews>
  <sheetFormatPr defaultColWidth="8.7265625" defaultRowHeight="12.5"/>
  <cols>
    <col min="1" max="1" width="11" customWidth="1"/>
    <col min="2" max="2" width="16.453125" customWidth="1"/>
    <col min="3" max="3" width="13.453125" customWidth="1"/>
    <col min="4" max="4" width="9"/>
    <col min="5" max="5" width="12" customWidth="1"/>
    <col min="6" max="7" width="12.81640625"/>
    <col min="8" max="9" width="12.7265625" customWidth="1"/>
    <col min="10" max="10" width="12.81640625"/>
    <col min="11" max="11" width="12" customWidth="1"/>
    <col min="13" max="19" width="12.81640625"/>
  </cols>
  <sheetData>
    <row r="1" spans="1:19" ht="14.5">
      <c r="A1" s="111"/>
      <c r="B1" s="111"/>
      <c r="C1" s="112" t="s">
        <v>77</v>
      </c>
      <c r="D1" s="111"/>
      <c r="E1" s="111"/>
      <c r="F1" s="111"/>
      <c r="G1" s="111"/>
    </row>
    <row r="2" spans="1:19" ht="14.5">
      <c r="A2" s="113" t="s">
        <v>45</v>
      </c>
      <c r="B2" s="113" t="s">
        <v>78</v>
      </c>
      <c r="C2" s="113" t="s">
        <v>2</v>
      </c>
      <c r="D2" s="70">
        <v>2020</v>
      </c>
      <c r="E2" s="71" t="s">
        <v>79</v>
      </c>
      <c r="F2" s="71" t="s">
        <v>80</v>
      </c>
      <c r="G2" s="71" t="s">
        <v>81</v>
      </c>
      <c r="H2" s="71" t="s">
        <v>82</v>
      </c>
      <c r="I2" s="71" t="s">
        <v>83</v>
      </c>
      <c r="J2" s="71" t="s">
        <v>84</v>
      </c>
      <c r="K2" s="71" t="s">
        <v>85</v>
      </c>
    </row>
    <row r="3" spans="1:19" ht="14.5">
      <c r="A3" s="114" t="s">
        <v>64</v>
      </c>
      <c r="B3" s="116" t="s">
        <v>86</v>
      </c>
      <c r="C3" s="115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ht="14.5">
      <c r="A4" s="114" t="s">
        <v>64</v>
      </c>
      <c r="B4" s="116" t="s">
        <v>86</v>
      </c>
      <c r="C4" s="115" t="s">
        <v>15</v>
      </c>
      <c r="E4">
        <f>M4</f>
        <v>2.3999999999999998E-3</v>
      </c>
      <c r="F4">
        <f t="shared" ref="F4:K4" si="1">N4</f>
        <v>0.38805970149253699</v>
      </c>
      <c r="G4">
        <f t="shared" si="1"/>
        <v>0.147019867549669</v>
      </c>
      <c r="H4">
        <f t="shared" si="1"/>
        <v>0.37183098591549202</v>
      </c>
      <c r="I4">
        <f t="shared" si="1"/>
        <v>8.3720930232558097E-2</v>
      </c>
      <c r="J4">
        <f t="shared" si="1"/>
        <v>0.34883720930232598</v>
      </c>
      <c r="K4">
        <f t="shared" si="1"/>
        <v>0.174045801526717</v>
      </c>
      <c r="M4">
        <v>2.3999999999999998E-3</v>
      </c>
      <c r="N4">
        <v>0.38805970149253699</v>
      </c>
      <c r="O4">
        <v>0.147019867549669</v>
      </c>
      <c r="P4">
        <v>0.37183098591549202</v>
      </c>
      <c r="Q4">
        <v>8.3720930232558097E-2</v>
      </c>
      <c r="R4">
        <v>0.34883720930232598</v>
      </c>
      <c r="S4">
        <v>0.174045801526717</v>
      </c>
    </row>
    <row r="5" spans="1:19" ht="14.5">
      <c r="A5" s="114" t="s">
        <v>64</v>
      </c>
      <c r="B5" s="116" t="s">
        <v>86</v>
      </c>
      <c r="C5" s="115" t="s">
        <v>17</v>
      </c>
      <c r="E5">
        <f>M5</f>
        <v>1</v>
      </c>
      <c r="F5">
        <f t="shared" ref="F5:K5" si="2">N5</f>
        <v>0.75820895522388099</v>
      </c>
      <c r="G5">
        <f t="shared" si="2"/>
        <v>0.99337748344370902</v>
      </c>
      <c r="H5">
        <f t="shared" si="2"/>
        <v>0.81126760563380296</v>
      </c>
      <c r="I5">
        <f t="shared" si="2"/>
        <v>1</v>
      </c>
      <c r="J5">
        <f t="shared" si="2"/>
        <v>0.63488372093023304</v>
      </c>
      <c r="K5">
        <f t="shared" si="2"/>
        <v>1</v>
      </c>
      <c r="M5">
        <v>1</v>
      </c>
      <c r="N5">
        <v>0.75820895522388099</v>
      </c>
      <c r="O5">
        <v>0.99337748344370902</v>
      </c>
      <c r="P5">
        <v>0.81126760563380296</v>
      </c>
      <c r="Q5">
        <v>1</v>
      </c>
      <c r="R5">
        <v>0.63488372093023304</v>
      </c>
      <c r="S5">
        <v>1</v>
      </c>
    </row>
    <row r="6" spans="1:19" ht="14.5">
      <c r="A6" s="114" t="s">
        <v>64</v>
      </c>
      <c r="B6" s="116" t="s">
        <v>86</v>
      </c>
      <c r="C6" s="115" t="s">
        <v>18</v>
      </c>
      <c r="E6">
        <f>M6</f>
        <v>0</v>
      </c>
      <c r="F6">
        <f t="shared" ref="F6:K6" si="3">N6</f>
        <v>4.1791044776119397E-2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3.4883720930232599E-2</v>
      </c>
      <c r="K6">
        <f t="shared" si="3"/>
        <v>0</v>
      </c>
      <c r="M6">
        <v>0</v>
      </c>
      <c r="N6">
        <v>4.1791044776119397E-2</v>
      </c>
      <c r="O6">
        <v>0</v>
      </c>
      <c r="P6">
        <v>0</v>
      </c>
      <c r="Q6">
        <v>0</v>
      </c>
      <c r="R6">
        <v>3.4883720930232599E-2</v>
      </c>
      <c r="S6">
        <v>0</v>
      </c>
    </row>
    <row r="7" spans="1:19" ht="14.5">
      <c r="A7" s="114" t="s">
        <v>64</v>
      </c>
      <c r="B7" s="116" t="s">
        <v>86</v>
      </c>
      <c r="C7" s="115" t="s">
        <v>10</v>
      </c>
      <c r="E7">
        <f>M7</f>
        <v>0</v>
      </c>
      <c r="F7">
        <f t="shared" ref="F7:K7" si="4">N7</f>
        <v>1.1940298507462701E-2</v>
      </c>
      <c r="G7">
        <f t="shared" si="4"/>
        <v>5.9602649006622502E-2</v>
      </c>
      <c r="H7">
        <f t="shared" si="4"/>
        <v>1.6901408450704199E-2</v>
      </c>
      <c r="I7">
        <f t="shared" si="4"/>
        <v>1.3953488372093001E-2</v>
      </c>
      <c r="J7">
        <f t="shared" si="4"/>
        <v>0.18139534883720901</v>
      </c>
      <c r="K7">
        <f t="shared" si="4"/>
        <v>9.1603053435114507E-3</v>
      </c>
      <c r="M7">
        <v>0</v>
      </c>
      <c r="N7">
        <v>1.1940298507462701E-2</v>
      </c>
      <c r="O7">
        <v>5.9602649006622502E-2</v>
      </c>
      <c r="P7">
        <v>1.6901408450704199E-2</v>
      </c>
      <c r="Q7">
        <v>1.3953488372093001E-2</v>
      </c>
      <c r="R7">
        <v>0.18139534883720901</v>
      </c>
      <c r="S7">
        <v>9.1603053435114507E-3</v>
      </c>
    </row>
    <row r="8" spans="1:19" ht="14.5">
      <c r="A8" s="114" t="s">
        <v>87</v>
      </c>
    </row>
    <row r="9" spans="1:19">
      <c r="A9" s="149" t="s">
        <v>88</v>
      </c>
      <c r="B9" s="149"/>
      <c r="C9" s="149"/>
      <c r="D9" s="149"/>
      <c r="E9" s="149"/>
      <c r="F9" s="149"/>
      <c r="G9" s="149"/>
      <c r="H9" s="149"/>
      <c r="I9" s="149"/>
      <c r="J9" s="149"/>
      <c r="K9" s="149"/>
    </row>
    <row r="10" spans="1:19" ht="14.5">
      <c r="A10" s="114" t="s">
        <v>65</v>
      </c>
      <c r="B10" s="116" t="s">
        <v>86</v>
      </c>
      <c r="C10" t="s">
        <v>12</v>
      </c>
      <c r="E10">
        <f>M10</f>
        <v>0.45803571428571499</v>
      </c>
      <c r="F10">
        <f t="shared" ref="F10:K10" si="5">N10</f>
        <v>0.46804597701149397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0.16978021978022001</v>
      </c>
      <c r="K10">
        <f t="shared" si="5"/>
        <v>0.21934758155230599</v>
      </c>
      <c r="M10">
        <v>0.45803571428571499</v>
      </c>
      <c r="N10">
        <v>0.46804597701149397</v>
      </c>
      <c r="O10">
        <v>0.251046025104602</v>
      </c>
      <c r="P10">
        <v>0</v>
      </c>
      <c r="Q10">
        <v>0</v>
      </c>
      <c r="R10">
        <v>0.16978021978022001</v>
      </c>
      <c r="S10">
        <v>0.21934758155230599</v>
      </c>
    </row>
    <row r="11" spans="1:19" ht="14.5">
      <c r="A11" s="114" t="s">
        <v>65</v>
      </c>
      <c r="B11" s="116" t="s">
        <v>86</v>
      </c>
      <c r="C11" t="s">
        <v>15</v>
      </c>
      <c r="E11">
        <f t="shared" ref="E11:E19" si="6">M11</f>
        <v>0</v>
      </c>
      <c r="F11">
        <f t="shared" ref="F11:K11" si="7">N11</f>
        <v>0.24183908045977001</v>
      </c>
      <c r="G11">
        <f t="shared" si="7"/>
        <v>0.31297071129707199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0.17750281214848199</v>
      </c>
      <c r="M11">
        <v>0</v>
      </c>
      <c r="N11">
        <v>0.24183908045977001</v>
      </c>
      <c r="O11">
        <v>0.31297071129707199</v>
      </c>
      <c r="P11">
        <v>1.2</v>
      </c>
      <c r="Q11">
        <v>0</v>
      </c>
      <c r="R11">
        <v>0.204395604395604</v>
      </c>
      <c r="S11">
        <v>0.17750281214848199</v>
      </c>
    </row>
    <row r="12" spans="1:19" ht="14.5">
      <c r="A12" s="114" t="s">
        <v>65</v>
      </c>
      <c r="B12" s="116" t="s">
        <v>86</v>
      </c>
      <c r="C12" t="s">
        <v>17</v>
      </c>
      <c r="E12">
        <f t="shared" si="6"/>
        <v>0</v>
      </c>
      <c r="F12">
        <f t="shared" ref="F12:K12" si="8">N12</f>
        <v>2.75862068965517E-3</v>
      </c>
      <c r="G12">
        <f t="shared" si="8"/>
        <v>3.3472803347280402E-3</v>
      </c>
      <c r="H12">
        <f t="shared" si="8"/>
        <v>0</v>
      </c>
      <c r="I12">
        <f t="shared" si="8"/>
        <v>0</v>
      </c>
      <c r="J12">
        <f t="shared" si="8"/>
        <v>1.6483516483516399E-3</v>
      </c>
      <c r="K12">
        <f t="shared" si="8"/>
        <v>1.3498312710911199E-3</v>
      </c>
      <c r="M12">
        <v>0</v>
      </c>
      <c r="N12">
        <v>2.75862068965517E-3</v>
      </c>
      <c r="O12">
        <v>3.3472803347280402E-3</v>
      </c>
      <c r="P12">
        <v>0</v>
      </c>
      <c r="Q12">
        <v>0</v>
      </c>
      <c r="R12">
        <v>1.6483516483516399E-3</v>
      </c>
      <c r="S12">
        <v>1.3498312710911199E-3</v>
      </c>
    </row>
    <row r="13" spans="1:19" ht="14.5">
      <c r="A13" s="114" t="s">
        <v>65</v>
      </c>
      <c r="B13" s="116" t="s">
        <v>86</v>
      </c>
      <c r="C13" t="s">
        <v>18</v>
      </c>
      <c r="E13">
        <f t="shared" si="6"/>
        <v>0</v>
      </c>
      <c r="F13">
        <f t="shared" ref="F13:K13" si="9">N13</f>
        <v>7.3563218390804604E-3</v>
      </c>
      <c r="G13">
        <f t="shared" si="9"/>
        <v>2.34309623430962E-2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6.7491563554555704E-4</v>
      </c>
      <c r="M13">
        <v>0</v>
      </c>
      <c r="N13">
        <v>7.3563218390804604E-3</v>
      </c>
      <c r="O13">
        <v>2.34309623430962E-2</v>
      </c>
      <c r="P13">
        <v>0</v>
      </c>
      <c r="Q13">
        <v>0</v>
      </c>
      <c r="R13">
        <v>0</v>
      </c>
      <c r="S13">
        <v>6.7491563554555704E-4</v>
      </c>
    </row>
    <row r="14" spans="1:19" ht="14.5">
      <c r="A14" s="114" t="s">
        <v>65</v>
      </c>
      <c r="B14" s="116" t="s">
        <v>86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ht="14.5">
      <c r="A15" s="114" t="s">
        <v>65</v>
      </c>
      <c r="B15" s="116" t="s">
        <v>86</v>
      </c>
      <c r="C15" t="s">
        <v>10</v>
      </c>
      <c r="E15">
        <f t="shared" si="6"/>
        <v>0</v>
      </c>
      <c r="F15">
        <f t="shared" ref="F15:K15" si="11">N15</f>
        <v>9.1954022988505798E-4</v>
      </c>
      <c r="G15">
        <f t="shared" si="11"/>
        <v>1.6736401673640099E-3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6.7491563554555704E-4</v>
      </c>
      <c r="M15">
        <v>0</v>
      </c>
      <c r="N15">
        <v>9.1954022988505798E-4</v>
      </c>
      <c r="O15">
        <v>1.6736401673640099E-3</v>
      </c>
      <c r="P15">
        <v>0</v>
      </c>
      <c r="Q15">
        <v>0</v>
      </c>
      <c r="R15">
        <v>0</v>
      </c>
      <c r="S15">
        <v>6.7491563554555704E-4</v>
      </c>
    </row>
    <row r="16" spans="1:19" ht="14.5">
      <c r="A16" s="114" t="s">
        <v>65</v>
      </c>
      <c r="B16" s="116" t="s">
        <v>86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ht="14.5">
      <c r="A17" s="114" t="s">
        <v>65</v>
      </c>
      <c r="B17" s="116" t="s">
        <v>86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ht="14.5">
      <c r="A18" s="114" t="s">
        <v>65</v>
      </c>
      <c r="B18" s="116" t="s">
        <v>86</v>
      </c>
      <c r="C18" t="s">
        <v>24</v>
      </c>
      <c r="E18">
        <f t="shared" si="6"/>
        <v>0.74196428571428497</v>
      </c>
      <c r="F18">
        <f t="shared" ref="F18:K18" si="14">N18</f>
        <v>0.47908045977011499</v>
      </c>
      <c r="G18">
        <f t="shared" si="14"/>
        <v>0.60753138075313795</v>
      </c>
      <c r="H18">
        <f t="shared" si="14"/>
        <v>0</v>
      </c>
      <c r="I18">
        <f t="shared" si="14"/>
        <v>1.2</v>
      </c>
      <c r="J18">
        <f t="shared" si="14"/>
        <v>0.82417582417582402</v>
      </c>
      <c r="K18">
        <f t="shared" si="14"/>
        <v>0.80044994375703005</v>
      </c>
      <c r="M18">
        <v>0.74196428571428497</v>
      </c>
      <c r="N18">
        <v>0.47908045977011499</v>
      </c>
      <c r="O18">
        <v>0.60753138075313795</v>
      </c>
      <c r="P18">
        <v>0</v>
      </c>
      <c r="Q18">
        <v>1.2</v>
      </c>
      <c r="R18">
        <v>0.82417582417582402</v>
      </c>
      <c r="S18">
        <v>0.80044994375703005</v>
      </c>
    </row>
    <row r="19" spans="1:19" ht="14.5">
      <c r="A19" s="114" t="s">
        <v>65</v>
      </c>
      <c r="B19" s="116" t="s">
        <v>86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87</v>
      </c>
    </row>
    <row r="21" spans="1:19">
      <c r="A21" s="149" t="s">
        <v>89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</row>
    <row r="22" spans="1:19" ht="14.5">
      <c r="A22" s="114" t="s">
        <v>66</v>
      </c>
      <c r="B22" s="116" t="s">
        <v>86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0.54213197969543203</v>
      </c>
      <c r="H22">
        <f t="shared" si="16"/>
        <v>0.31300506130684103</v>
      </c>
      <c r="I22">
        <f t="shared" si="16"/>
        <v>0.31300506130684103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0.54213197969543203</v>
      </c>
      <c r="P22">
        <v>0.31300506130684103</v>
      </c>
      <c r="Q22">
        <v>0.31300506130684103</v>
      </c>
      <c r="R22">
        <v>0</v>
      </c>
      <c r="S22">
        <v>0</v>
      </c>
    </row>
    <row r="23" spans="1:19" ht="14.5">
      <c r="A23" s="114" t="s">
        <v>66</v>
      </c>
      <c r="B23" s="116" t="s">
        <v>86</v>
      </c>
      <c r="C23" t="s">
        <v>15</v>
      </c>
      <c r="E23">
        <f t="shared" ref="E23:E31" si="17">M23</f>
        <v>0</v>
      </c>
      <c r="F23">
        <f t="shared" si="16"/>
        <v>0.17009254749147601</v>
      </c>
      <c r="G23">
        <f t="shared" si="16"/>
        <v>0.62131979695431505</v>
      </c>
      <c r="H23">
        <f t="shared" si="16"/>
        <v>0.15828246888915801</v>
      </c>
      <c r="I23">
        <f t="shared" si="16"/>
        <v>0.15828246888915801</v>
      </c>
      <c r="J23">
        <f t="shared" si="16"/>
        <v>0</v>
      </c>
      <c r="K23">
        <f t="shared" si="16"/>
        <v>0</v>
      </c>
      <c r="M23">
        <v>0</v>
      </c>
      <c r="N23">
        <v>0.17009254749147601</v>
      </c>
      <c r="O23">
        <v>0.62131979695431505</v>
      </c>
      <c r="P23">
        <v>0.15828246888915801</v>
      </c>
      <c r="Q23">
        <v>0.15828246888915801</v>
      </c>
      <c r="R23">
        <v>0</v>
      </c>
      <c r="S23">
        <v>0</v>
      </c>
    </row>
    <row r="24" spans="1:19" ht="14.5">
      <c r="A24" s="114" t="s">
        <v>66</v>
      </c>
      <c r="B24" s="116" t="s">
        <v>86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3.0456852791878201E-2</v>
      </c>
      <c r="H24">
        <f t="shared" si="16"/>
        <v>6.0913705583756396E-3</v>
      </c>
      <c r="I24">
        <f t="shared" si="16"/>
        <v>6.0913705583756396E-3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3.0456852791878201E-2</v>
      </c>
      <c r="P24">
        <v>6.0913705583756396E-3</v>
      </c>
      <c r="Q24">
        <v>6.0913705583756396E-3</v>
      </c>
      <c r="R24">
        <v>0</v>
      </c>
      <c r="S24">
        <v>0</v>
      </c>
    </row>
    <row r="25" spans="1:19" ht="14.5">
      <c r="A25" s="114" t="s">
        <v>66</v>
      </c>
      <c r="B25" s="116" t="s">
        <v>86</v>
      </c>
      <c r="C25" t="s">
        <v>18</v>
      </c>
      <c r="E25">
        <f t="shared" si="17"/>
        <v>0</v>
      </c>
      <c r="F25">
        <f t="shared" si="16"/>
        <v>4.6760837798343804E-3</v>
      </c>
      <c r="G25">
        <f t="shared" si="16"/>
        <v>0</v>
      </c>
      <c r="H25">
        <f t="shared" si="16"/>
        <v>9.3521675596687796E-4</v>
      </c>
      <c r="I25">
        <f t="shared" si="16"/>
        <v>9.3521675596687796E-4</v>
      </c>
      <c r="J25">
        <f t="shared" si="16"/>
        <v>0</v>
      </c>
      <c r="K25">
        <f t="shared" si="16"/>
        <v>0</v>
      </c>
      <c r="M25">
        <v>0</v>
      </c>
      <c r="N25">
        <v>4.6760837798343804E-3</v>
      </c>
      <c r="O25">
        <v>0</v>
      </c>
      <c r="P25">
        <v>9.3521675596687796E-4</v>
      </c>
      <c r="Q25">
        <v>9.3521675596687796E-4</v>
      </c>
      <c r="R25">
        <v>0</v>
      </c>
      <c r="S25">
        <v>0</v>
      </c>
    </row>
    <row r="26" spans="1:19" ht="14.5">
      <c r="A26" s="114" t="s">
        <v>66</v>
      </c>
      <c r="B26" s="116" t="s">
        <v>86</v>
      </c>
      <c r="C26" t="s">
        <v>19</v>
      </c>
      <c r="E26">
        <f t="shared" si="17"/>
        <v>0</v>
      </c>
      <c r="F26">
        <f t="shared" si="16"/>
        <v>5.8451047247929896E-4</v>
      </c>
      <c r="G26">
        <f t="shared" si="16"/>
        <v>0</v>
      </c>
      <c r="H26">
        <f t="shared" si="16"/>
        <v>1.1690209449586E-4</v>
      </c>
      <c r="I26">
        <f t="shared" si="16"/>
        <v>1.1690209449586E-4</v>
      </c>
      <c r="J26">
        <f t="shared" si="16"/>
        <v>0</v>
      </c>
      <c r="K26">
        <f t="shared" si="16"/>
        <v>0</v>
      </c>
      <c r="M26">
        <v>0</v>
      </c>
      <c r="N26">
        <v>5.8451047247929896E-4</v>
      </c>
      <c r="O26">
        <v>0</v>
      </c>
      <c r="P26">
        <v>1.1690209449586E-4</v>
      </c>
      <c r="Q26">
        <v>1.1690209449586E-4</v>
      </c>
      <c r="R26">
        <v>0</v>
      </c>
      <c r="S26">
        <v>0</v>
      </c>
    </row>
    <row r="27" spans="1:19" ht="14.5">
      <c r="A27" s="114" t="s">
        <v>66</v>
      </c>
      <c r="B27" s="116" t="s">
        <v>86</v>
      </c>
      <c r="C27" t="s">
        <v>10</v>
      </c>
      <c r="E27">
        <f t="shared" si="17"/>
        <v>0</v>
      </c>
      <c r="F27">
        <f t="shared" si="16"/>
        <v>5.8451047247929896E-4</v>
      </c>
      <c r="G27">
        <f t="shared" si="16"/>
        <v>0</v>
      </c>
      <c r="H27">
        <f t="shared" si="16"/>
        <v>1.1690209449586E-4</v>
      </c>
      <c r="I27">
        <f t="shared" si="16"/>
        <v>1.1690209449586E-4</v>
      </c>
      <c r="J27">
        <f t="shared" si="16"/>
        <v>0</v>
      </c>
      <c r="K27">
        <f t="shared" si="16"/>
        <v>0</v>
      </c>
      <c r="M27">
        <v>0</v>
      </c>
      <c r="N27">
        <v>5.8451047247929896E-4</v>
      </c>
      <c r="O27">
        <v>0</v>
      </c>
      <c r="P27">
        <v>1.1690209449586E-4</v>
      </c>
      <c r="Q27">
        <v>1.1690209449586E-4</v>
      </c>
      <c r="R27">
        <v>0</v>
      </c>
      <c r="S27">
        <v>0</v>
      </c>
    </row>
    <row r="28" spans="1:19" ht="14.5">
      <c r="A28" s="114" t="s">
        <v>66</v>
      </c>
      <c r="B28" s="116" t="s">
        <v>86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ht="14.5">
      <c r="A29" s="114" t="s">
        <v>66</v>
      </c>
      <c r="B29" s="116" t="s">
        <v>86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ht="14.5">
      <c r="A30" s="114" t="s">
        <v>66</v>
      </c>
      <c r="B30" s="116" t="s">
        <v>86</v>
      </c>
      <c r="C30" t="s">
        <v>24</v>
      </c>
      <c r="E30">
        <f t="shared" si="17"/>
        <v>1</v>
      </c>
      <c r="F30">
        <f t="shared" si="16"/>
        <v>1.1690209449586001E-3</v>
      </c>
      <c r="G30">
        <f t="shared" si="16"/>
        <v>6.0913705583756396E-3</v>
      </c>
      <c r="H30">
        <f t="shared" si="16"/>
        <v>0.72145207830066704</v>
      </c>
      <c r="I30">
        <f t="shared" si="16"/>
        <v>0.72145207830066704</v>
      </c>
      <c r="J30">
        <f t="shared" si="16"/>
        <v>1</v>
      </c>
      <c r="K30">
        <f t="shared" si="16"/>
        <v>1</v>
      </c>
      <c r="M30">
        <v>1</v>
      </c>
      <c r="N30">
        <v>1.1690209449586001E-3</v>
      </c>
      <c r="O30">
        <v>6.0913705583756396E-3</v>
      </c>
      <c r="P30">
        <v>0.72145207830066704</v>
      </c>
      <c r="Q30">
        <v>0.72145207830066704</v>
      </c>
      <c r="R30">
        <v>1</v>
      </c>
      <c r="S30">
        <v>1</v>
      </c>
    </row>
    <row r="31" spans="1:19" ht="14.5">
      <c r="A31" s="114" t="s">
        <v>66</v>
      </c>
      <c r="B31" s="116" t="s">
        <v>86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87</v>
      </c>
    </row>
    <row r="33" spans="1:19">
      <c r="A33" s="149" t="s">
        <v>90</v>
      </c>
      <c r="B33" s="149"/>
      <c r="C33" s="149"/>
      <c r="D33" s="149"/>
      <c r="E33" s="149"/>
      <c r="F33" s="149"/>
      <c r="G33" s="149"/>
      <c r="H33" s="149"/>
      <c r="I33" s="149"/>
      <c r="J33" s="149"/>
      <c r="K33" s="149"/>
    </row>
    <row r="34" spans="1:19" ht="14.5">
      <c r="A34" s="114" t="s">
        <v>67</v>
      </c>
      <c r="B34" s="116" t="s">
        <v>86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8.6982248520710001E-2</v>
      </c>
      <c r="H34">
        <f t="shared" si="18"/>
        <v>3.6863116370808698E-2</v>
      </c>
      <c r="I34">
        <f t="shared" si="18"/>
        <v>0</v>
      </c>
      <c r="J34">
        <f t="shared" si="18"/>
        <v>9.73333333333333E-2</v>
      </c>
      <c r="K34">
        <f t="shared" si="18"/>
        <v>3.6863116370808698E-2</v>
      </c>
      <c r="M34">
        <v>0</v>
      </c>
      <c r="N34">
        <v>0</v>
      </c>
      <c r="O34">
        <v>8.6982248520710001E-2</v>
      </c>
      <c r="P34">
        <v>3.6863116370808698E-2</v>
      </c>
      <c r="Q34">
        <v>0</v>
      </c>
      <c r="R34">
        <v>9.73333333333333E-2</v>
      </c>
      <c r="S34">
        <v>3.6863116370808698E-2</v>
      </c>
    </row>
    <row r="35" spans="1:19" ht="14.5">
      <c r="A35" s="114" t="s">
        <v>67</v>
      </c>
      <c r="B35" s="116" t="s">
        <v>86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9.4425246548323405E-2</v>
      </c>
      <c r="I35">
        <f t="shared" si="20"/>
        <v>0</v>
      </c>
      <c r="J35">
        <f t="shared" si="20"/>
        <v>0.25733333333333303</v>
      </c>
      <c r="K35">
        <f t="shared" si="20"/>
        <v>9.4425246548323405E-2</v>
      </c>
      <c r="M35">
        <v>0</v>
      </c>
      <c r="N35">
        <v>0</v>
      </c>
      <c r="O35">
        <v>0.214792899408284</v>
      </c>
      <c r="P35">
        <v>9.4425246548323405E-2</v>
      </c>
      <c r="Q35">
        <v>0</v>
      </c>
      <c r="R35">
        <v>0.25733333333333303</v>
      </c>
      <c r="S35">
        <v>9.4425246548323405E-2</v>
      </c>
    </row>
    <row r="36" spans="1:19" ht="14.5">
      <c r="A36" s="114" t="s">
        <v>67</v>
      </c>
      <c r="B36" s="116" t="s">
        <v>86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ht="14.5">
      <c r="A37" s="114" t="s">
        <v>67</v>
      </c>
      <c r="B37" s="116" t="s">
        <v>86</v>
      </c>
      <c r="C37" t="s">
        <v>18</v>
      </c>
      <c r="E37">
        <f t="shared" si="19"/>
        <v>1</v>
      </c>
      <c r="F37">
        <f t="shared" ref="F37:K37" si="22">N37</f>
        <v>6.6298342541436499E-3</v>
      </c>
      <c r="G37">
        <f t="shared" si="22"/>
        <v>1.7751479289940799E-3</v>
      </c>
      <c r="H37">
        <f t="shared" si="22"/>
        <v>0.24168099643662699</v>
      </c>
      <c r="I37">
        <f t="shared" si="22"/>
        <v>0</v>
      </c>
      <c r="J37">
        <f t="shared" si="22"/>
        <v>0</v>
      </c>
      <c r="K37">
        <f t="shared" si="22"/>
        <v>0.24168099643662699</v>
      </c>
      <c r="M37">
        <v>1</v>
      </c>
      <c r="N37">
        <v>6.6298342541436499E-3</v>
      </c>
      <c r="O37">
        <v>1.7751479289940799E-3</v>
      </c>
      <c r="P37">
        <v>0.24168099643662699</v>
      </c>
      <c r="Q37">
        <v>0</v>
      </c>
      <c r="R37">
        <v>0</v>
      </c>
      <c r="S37">
        <v>0.24168099643662699</v>
      </c>
    </row>
    <row r="38" spans="1:19" ht="14.5">
      <c r="A38" s="114" t="s">
        <v>67</v>
      </c>
      <c r="B38" s="116" t="s">
        <v>86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0.88934911242603598</v>
      </c>
      <c r="H38">
        <f t="shared" si="23"/>
        <v>0.821632621748558</v>
      </c>
      <c r="I38">
        <f t="shared" si="23"/>
        <v>1</v>
      </c>
      <c r="J38">
        <f t="shared" si="23"/>
        <v>0.84533333333333305</v>
      </c>
      <c r="K38">
        <f t="shared" si="23"/>
        <v>0.821632621748558</v>
      </c>
      <c r="M38">
        <v>0</v>
      </c>
      <c r="N38">
        <v>1</v>
      </c>
      <c r="O38">
        <v>0.88934911242603598</v>
      </c>
      <c r="P38">
        <v>0.821632621748558</v>
      </c>
      <c r="Q38">
        <v>1</v>
      </c>
      <c r="R38">
        <v>0.84533333333333305</v>
      </c>
      <c r="S38">
        <v>0.821632621748558</v>
      </c>
    </row>
    <row r="39" spans="1:19" ht="14.5">
      <c r="A39" s="114" t="s">
        <v>67</v>
      </c>
      <c r="B39" s="116" t="s">
        <v>86</v>
      </c>
      <c r="C39" t="s">
        <v>10</v>
      </c>
      <c r="E39">
        <f t="shared" si="19"/>
        <v>0</v>
      </c>
      <c r="F39">
        <f t="shared" ref="F39:K39" si="24">N39</f>
        <v>1.98895027624309E-2</v>
      </c>
      <c r="G39">
        <f t="shared" si="24"/>
        <v>7.1005917159763302E-3</v>
      </c>
      <c r="H39">
        <f t="shared" si="24"/>
        <v>5.3980188956814501E-3</v>
      </c>
      <c r="I39">
        <f t="shared" si="24"/>
        <v>0</v>
      </c>
      <c r="J39">
        <f t="shared" si="24"/>
        <v>0</v>
      </c>
      <c r="K39">
        <f t="shared" si="24"/>
        <v>5.3980188956814501E-3</v>
      </c>
      <c r="M39">
        <v>0</v>
      </c>
      <c r="N39">
        <v>1.98895027624309E-2</v>
      </c>
      <c r="O39">
        <v>7.1005917159763302E-3</v>
      </c>
      <c r="P39">
        <v>5.3980188956814501E-3</v>
      </c>
      <c r="Q39">
        <v>0</v>
      </c>
      <c r="R39">
        <v>0</v>
      </c>
      <c r="S39">
        <v>5.3980188956814501E-3</v>
      </c>
    </row>
    <row r="40" spans="1:19" ht="14.5">
      <c r="A40" s="114" t="s">
        <v>67</v>
      </c>
      <c r="B40" s="116" t="s">
        <v>86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ht="14.5">
      <c r="A41" s="114" t="s">
        <v>67</v>
      </c>
      <c r="B41" s="116" t="s">
        <v>86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ht="14.5">
      <c r="A42" s="114" t="s">
        <v>67</v>
      </c>
      <c r="B42" s="116" t="s">
        <v>86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ht="14.5">
      <c r="A43" s="114" t="s">
        <v>67</v>
      </c>
      <c r="B43" s="116" t="s">
        <v>86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ht="14.5">
      <c r="A44" s="114" t="s">
        <v>87</v>
      </c>
    </row>
    <row r="45" spans="1:19">
      <c r="A45" s="149" t="s">
        <v>91</v>
      </c>
      <c r="B45" s="149"/>
      <c r="C45" s="149"/>
      <c r="D45" s="149"/>
      <c r="E45" s="149"/>
      <c r="F45" s="149"/>
      <c r="G45" s="149"/>
      <c r="H45" s="149"/>
      <c r="I45" s="149"/>
      <c r="J45" s="149"/>
      <c r="K45" s="149"/>
    </row>
    <row r="46" spans="1:19" ht="14.5">
      <c r="A46" s="114" t="s">
        <v>68</v>
      </c>
      <c r="B46" s="116" t="s">
        <v>86</v>
      </c>
      <c r="C46" t="s">
        <v>12</v>
      </c>
      <c r="E46" s="98">
        <f>M46</f>
        <v>0.121995857653926</v>
      </c>
      <c r="F46" s="98">
        <f t="shared" ref="F46:K46" si="29">N46</f>
        <v>0.22300884955752201</v>
      </c>
      <c r="G46" s="98">
        <f t="shared" si="29"/>
        <v>0.14297872340425599</v>
      </c>
      <c r="H46" s="98">
        <f t="shared" si="29"/>
        <v>0.121995857653926</v>
      </c>
      <c r="I46" s="98">
        <f t="shared" si="29"/>
        <v>0.121995857653926</v>
      </c>
      <c r="J46" s="98">
        <f t="shared" si="29"/>
        <v>0</v>
      </c>
      <c r="K46" s="98">
        <f t="shared" si="29"/>
        <v>0.121995857653926</v>
      </c>
      <c r="M46">
        <v>0.121995857653926</v>
      </c>
      <c r="N46">
        <v>0.22300884955752201</v>
      </c>
      <c r="O46">
        <v>0.14297872340425599</v>
      </c>
      <c r="P46">
        <v>0.121995857653926</v>
      </c>
      <c r="Q46">
        <v>0.121995857653926</v>
      </c>
      <c r="R46">
        <v>0</v>
      </c>
      <c r="S46">
        <v>0.121995857653926</v>
      </c>
    </row>
    <row r="47" spans="1:19" ht="14.5">
      <c r="A47" s="114" t="s">
        <v>68</v>
      </c>
      <c r="B47" s="116" t="s">
        <v>86</v>
      </c>
      <c r="C47" t="s">
        <v>15</v>
      </c>
      <c r="E47" s="98">
        <f t="shared" ref="E47:E55" si="30">M47</f>
        <v>0.12907550367162501</v>
      </c>
      <c r="F47" s="98">
        <f t="shared" ref="F47:K47" si="31">N47</f>
        <v>0.24424778761061999</v>
      </c>
      <c r="G47" s="98">
        <f t="shared" si="31"/>
        <v>0.14297872340425599</v>
      </c>
      <c r="H47" s="98">
        <f t="shared" si="31"/>
        <v>0.12907550367162501</v>
      </c>
      <c r="I47" s="98">
        <f t="shared" si="31"/>
        <v>0.12907550367162501</v>
      </c>
      <c r="J47" s="98">
        <f t="shared" si="31"/>
        <v>0</v>
      </c>
      <c r="K47" s="98">
        <f t="shared" si="31"/>
        <v>0.12907550367162501</v>
      </c>
      <c r="M47">
        <v>0.12907550367162501</v>
      </c>
      <c r="N47">
        <v>0.24424778761061999</v>
      </c>
      <c r="O47">
        <v>0.14297872340425599</v>
      </c>
      <c r="P47">
        <v>0.12907550367162501</v>
      </c>
      <c r="Q47">
        <v>0.12907550367162501</v>
      </c>
      <c r="R47">
        <v>0</v>
      </c>
      <c r="S47">
        <v>0.12907550367162501</v>
      </c>
    </row>
    <row r="48" spans="1:19" ht="14.5">
      <c r="A48" s="114" t="s">
        <v>68</v>
      </c>
      <c r="B48" s="116" t="s">
        <v>86</v>
      </c>
      <c r="C48" t="s">
        <v>17</v>
      </c>
      <c r="E48" s="98">
        <f t="shared" si="30"/>
        <v>6.9440783279985001E-3</v>
      </c>
      <c r="F48" s="98">
        <f t="shared" ref="F48:K48" si="32">N48</f>
        <v>1.06194690265487E-2</v>
      </c>
      <c r="G48" s="98">
        <f t="shared" si="32"/>
        <v>1.0212765957446799E-2</v>
      </c>
      <c r="H48" s="98">
        <f t="shared" si="32"/>
        <v>6.9440783279985001E-3</v>
      </c>
      <c r="I48" s="98">
        <f t="shared" si="32"/>
        <v>6.9440783279985001E-3</v>
      </c>
      <c r="J48" s="98">
        <f t="shared" si="32"/>
        <v>0</v>
      </c>
      <c r="K48" s="98">
        <f t="shared" si="32"/>
        <v>6.9440783279985001E-3</v>
      </c>
      <c r="M48">
        <v>6.9440783279985001E-3</v>
      </c>
      <c r="N48">
        <v>1.06194690265487E-2</v>
      </c>
      <c r="O48">
        <v>1.0212765957446799E-2</v>
      </c>
      <c r="P48">
        <v>6.9440783279985001E-3</v>
      </c>
      <c r="Q48">
        <v>6.9440783279985001E-3</v>
      </c>
      <c r="R48">
        <v>0</v>
      </c>
      <c r="S48">
        <v>6.9440783279985001E-3</v>
      </c>
    </row>
    <row r="49" spans="1:19" ht="14.5">
      <c r="A49" s="114" t="s">
        <v>68</v>
      </c>
      <c r="B49" s="116" t="s">
        <v>86</v>
      </c>
      <c r="C49" t="s">
        <v>18</v>
      </c>
      <c r="E49" s="98">
        <f t="shared" si="30"/>
        <v>0</v>
      </c>
      <c r="F49" s="98">
        <f t="shared" ref="F49:K49" si="33">N49</f>
        <v>0</v>
      </c>
      <c r="G49" s="98">
        <f t="shared" si="33"/>
        <v>0</v>
      </c>
      <c r="H49" s="98">
        <f t="shared" si="33"/>
        <v>0</v>
      </c>
      <c r="I49" s="98">
        <f t="shared" si="33"/>
        <v>0</v>
      </c>
      <c r="J49" s="98">
        <f t="shared" si="33"/>
        <v>0</v>
      </c>
      <c r="K49" s="98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ht="14.5">
      <c r="A50" s="114" t="s">
        <v>68</v>
      </c>
      <c r="B50" s="116" t="s">
        <v>86</v>
      </c>
      <c r="C50" t="s">
        <v>19</v>
      </c>
      <c r="E50" s="98">
        <f t="shared" si="30"/>
        <v>0.25284880436829199</v>
      </c>
      <c r="F50" s="98">
        <f t="shared" ref="F50:K50" si="34">N50</f>
        <v>0.33982300884955802</v>
      </c>
      <c r="G50" s="98">
        <f t="shared" si="34"/>
        <v>0.41872340425531901</v>
      </c>
      <c r="H50" s="98">
        <f t="shared" si="34"/>
        <v>0.25284880436829199</v>
      </c>
      <c r="I50" s="98">
        <f t="shared" si="34"/>
        <v>0.25284880436829199</v>
      </c>
      <c r="J50" s="98">
        <f t="shared" si="34"/>
        <v>0</v>
      </c>
      <c r="K50" s="98">
        <f t="shared" si="34"/>
        <v>0.25284880436829199</v>
      </c>
      <c r="M50">
        <v>0.25284880436829199</v>
      </c>
      <c r="N50">
        <v>0.33982300884955802</v>
      </c>
      <c r="O50">
        <v>0.41872340425531901</v>
      </c>
      <c r="P50">
        <v>0.25284880436829199</v>
      </c>
      <c r="Q50">
        <v>0.25284880436829199</v>
      </c>
      <c r="R50">
        <v>0</v>
      </c>
      <c r="S50">
        <v>0.25284880436829199</v>
      </c>
    </row>
    <row r="51" spans="1:19" ht="14.5">
      <c r="A51" s="114" t="s">
        <v>68</v>
      </c>
      <c r="B51" s="116" t="s">
        <v>86</v>
      </c>
      <c r="C51" t="s">
        <v>10</v>
      </c>
      <c r="E51" s="98">
        <f t="shared" si="30"/>
        <v>0</v>
      </c>
      <c r="F51" s="98">
        <f t="shared" ref="F51:K51" si="35">N51</f>
        <v>0</v>
      </c>
      <c r="G51" s="98">
        <f t="shared" si="35"/>
        <v>0</v>
      </c>
      <c r="H51" s="98">
        <f t="shared" si="35"/>
        <v>0</v>
      </c>
      <c r="I51" s="98">
        <f t="shared" si="35"/>
        <v>0</v>
      </c>
      <c r="J51" s="98">
        <f t="shared" si="35"/>
        <v>0</v>
      </c>
      <c r="K51" s="98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ht="14.5">
      <c r="A52" s="114" t="s">
        <v>68</v>
      </c>
      <c r="B52" s="116" t="s">
        <v>86</v>
      </c>
      <c r="C52" t="s">
        <v>20</v>
      </c>
      <c r="E52" s="98">
        <f t="shared" si="30"/>
        <v>0.19232536245528101</v>
      </c>
      <c r="F52" s="98">
        <f t="shared" ref="F52:K52" si="36">N52</f>
        <v>0.26548672566371601</v>
      </c>
      <c r="G52" s="98">
        <f t="shared" si="36"/>
        <v>0.31148936170212699</v>
      </c>
      <c r="H52" s="98">
        <f t="shared" si="36"/>
        <v>0.19232536245528101</v>
      </c>
      <c r="I52" s="98">
        <f t="shared" si="36"/>
        <v>0.19232536245528101</v>
      </c>
      <c r="J52" s="98">
        <f t="shared" si="36"/>
        <v>0</v>
      </c>
      <c r="K52" s="98">
        <f t="shared" si="36"/>
        <v>0.19232536245528101</v>
      </c>
      <c r="M52">
        <v>0.19232536245528101</v>
      </c>
      <c r="N52">
        <v>0.26548672566371601</v>
      </c>
      <c r="O52">
        <v>0.31148936170212699</v>
      </c>
      <c r="P52">
        <v>0.19232536245528101</v>
      </c>
      <c r="Q52">
        <v>0.19232536245528101</v>
      </c>
      <c r="R52">
        <v>0</v>
      </c>
      <c r="S52">
        <v>0.19232536245528101</v>
      </c>
    </row>
    <row r="53" spans="1:19" ht="14.5">
      <c r="A53" s="114" t="s">
        <v>68</v>
      </c>
      <c r="B53" s="116" t="s">
        <v>86</v>
      </c>
      <c r="C53" t="s">
        <v>22</v>
      </c>
      <c r="E53" s="98">
        <f t="shared" si="30"/>
        <v>2.4778761061946899E-2</v>
      </c>
      <c r="F53" s="98">
        <f t="shared" ref="F53:K53" si="37">N53</f>
        <v>7.4336283185840707E-2</v>
      </c>
      <c r="G53" s="98">
        <f t="shared" si="37"/>
        <v>0</v>
      </c>
      <c r="H53" s="98">
        <f t="shared" si="37"/>
        <v>2.4778761061946899E-2</v>
      </c>
      <c r="I53" s="98">
        <f t="shared" si="37"/>
        <v>2.4778761061946899E-2</v>
      </c>
      <c r="J53" s="98">
        <f t="shared" si="37"/>
        <v>0</v>
      </c>
      <c r="K53" s="98">
        <f t="shared" si="37"/>
        <v>2.4778761061946899E-2</v>
      </c>
      <c r="M53">
        <v>2.4778761061946899E-2</v>
      </c>
      <c r="N53">
        <v>7.4336283185840707E-2</v>
      </c>
      <c r="O53">
        <v>0</v>
      </c>
      <c r="P53">
        <v>2.4778761061946899E-2</v>
      </c>
      <c r="Q53">
        <v>2.4778761061946899E-2</v>
      </c>
      <c r="R53">
        <v>0</v>
      </c>
      <c r="S53">
        <v>2.4778761061946899E-2</v>
      </c>
    </row>
    <row r="54" spans="1:19" ht="14.5">
      <c r="A54" s="114" t="s">
        <v>68</v>
      </c>
      <c r="B54" s="116" t="s">
        <v>86</v>
      </c>
      <c r="C54" t="s">
        <v>24</v>
      </c>
      <c r="E54" s="98">
        <f t="shared" si="30"/>
        <v>0</v>
      </c>
      <c r="F54" s="98">
        <f t="shared" ref="F54:K54" si="38">N54</f>
        <v>0</v>
      </c>
      <c r="G54" s="98">
        <f t="shared" si="38"/>
        <v>0</v>
      </c>
      <c r="H54" s="98">
        <f t="shared" si="38"/>
        <v>0</v>
      </c>
      <c r="I54" s="98">
        <f t="shared" si="38"/>
        <v>0</v>
      </c>
      <c r="J54" s="98">
        <f t="shared" si="38"/>
        <v>0</v>
      </c>
      <c r="K54" s="98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ht="14.5">
      <c r="A55" s="114" t="s">
        <v>68</v>
      </c>
      <c r="B55" s="116" t="s">
        <v>86</v>
      </c>
      <c r="C55" t="s">
        <v>25</v>
      </c>
      <c r="E55" s="98">
        <f t="shared" si="30"/>
        <v>0.47203163246093</v>
      </c>
      <c r="F55" s="98">
        <f t="shared" ref="F55:K55" si="39">N55</f>
        <v>4.2477876106194697E-2</v>
      </c>
      <c r="G55" s="98">
        <f t="shared" si="39"/>
        <v>0.17361702127659601</v>
      </c>
      <c r="H55" s="98">
        <f t="shared" si="39"/>
        <v>0.47203163246093</v>
      </c>
      <c r="I55" s="98">
        <f t="shared" si="39"/>
        <v>0.47203163246093</v>
      </c>
      <c r="J55" s="98">
        <f t="shared" si="39"/>
        <v>1</v>
      </c>
      <c r="K55" s="98">
        <f t="shared" si="39"/>
        <v>0.47203163246093</v>
      </c>
      <c r="M55">
        <v>0.47203163246093</v>
      </c>
      <c r="N55">
        <v>4.2477876106194697E-2</v>
      </c>
      <c r="O55">
        <v>0.17361702127659601</v>
      </c>
      <c r="P55">
        <v>0.47203163246093</v>
      </c>
      <c r="Q55">
        <v>0.47203163246093</v>
      </c>
      <c r="R55">
        <v>1</v>
      </c>
      <c r="S55">
        <v>0.47203163246093</v>
      </c>
    </row>
    <row r="56" spans="1:19" ht="14.5">
      <c r="A56" s="114" t="s">
        <v>87</v>
      </c>
    </row>
    <row r="57" spans="1:19">
      <c r="A57" s="149" t="s">
        <v>92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</row>
    <row r="58" spans="1:19" ht="14.5">
      <c r="A58" s="114" t="s">
        <v>69</v>
      </c>
      <c r="B58" s="116" t="s">
        <v>86</v>
      </c>
      <c r="C58" t="s">
        <v>12</v>
      </c>
      <c r="E58">
        <f>M58</f>
        <v>0</v>
      </c>
      <c r="F58">
        <f t="shared" ref="F58:K58" si="40">N58</f>
        <v>0.53288135593220298</v>
      </c>
      <c r="G58">
        <f t="shared" si="40"/>
        <v>0.33552631578947401</v>
      </c>
      <c r="H58">
        <f t="shared" si="40"/>
        <v>0.56000000000000005</v>
      </c>
      <c r="I58">
        <f t="shared" si="40"/>
        <v>0.22978723404255399</v>
      </c>
      <c r="J58">
        <f t="shared" si="40"/>
        <v>0.29566694987255798</v>
      </c>
      <c r="K58">
        <f t="shared" si="40"/>
        <v>0.99661016949152503</v>
      </c>
      <c r="M58">
        <v>0</v>
      </c>
      <c r="N58">
        <v>0.53288135593220298</v>
      </c>
      <c r="O58">
        <v>0.33552631578947401</v>
      </c>
      <c r="P58">
        <v>0.56000000000000005</v>
      </c>
      <c r="Q58">
        <v>0.22978723404255399</v>
      </c>
      <c r="R58">
        <v>0.29566694987255798</v>
      </c>
      <c r="S58">
        <v>0.99661016949152503</v>
      </c>
    </row>
    <row r="59" spans="1:19" ht="14.5">
      <c r="A59" s="114" t="s">
        <v>69</v>
      </c>
      <c r="B59" s="116" t="s">
        <v>86</v>
      </c>
      <c r="C59" t="s">
        <v>15</v>
      </c>
      <c r="E59">
        <f t="shared" ref="E59:E67" si="41">M59</f>
        <v>1</v>
      </c>
      <c r="F59">
        <f t="shared" ref="F59:K59" si="42">N59</f>
        <v>0.56542372881355896</v>
      </c>
      <c r="G59">
        <f t="shared" si="42"/>
        <v>0.81513157894736898</v>
      </c>
      <c r="H59">
        <f t="shared" si="42"/>
        <v>0.64</v>
      </c>
      <c r="I59">
        <f t="shared" si="42"/>
        <v>0.97021276595744599</v>
      </c>
      <c r="J59">
        <f t="shared" si="42"/>
        <v>0.83194562446898901</v>
      </c>
      <c r="K59">
        <f t="shared" si="42"/>
        <v>0.20338983050847501</v>
      </c>
      <c r="M59">
        <v>1</v>
      </c>
      <c r="N59">
        <v>0.56542372881355896</v>
      </c>
      <c r="O59">
        <v>0.81513157894736898</v>
      </c>
      <c r="P59">
        <v>0.64</v>
      </c>
      <c r="Q59">
        <v>0.97021276595744599</v>
      </c>
      <c r="R59">
        <v>0.83194562446898901</v>
      </c>
      <c r="S59">
        <v>0.20338983050847501</v>
      </c>
    </row>
    <row r="60" spans="1:19" ht="14.5">
      <c r="A60" s="114" t="s">
        <v>69</v>
      </c>
      <c r="B60" s="116" t="s">
        <v>86</v>
      </c>
      <c r="C60" t="s">
        <v>17</v>
      </c>
      <c r="E60">
        <f t="shared" si="41"/>
        <v>0</v>
      </c>
      <c r="F60">
        <f t="shared" ref="F60:K60" si="43">N60</f>
        <v>8.1355932203389797E-3</v>
      </c>
      <c r="G60">
        <f t="shared" si="43"/>
        <v>3.9473684210526404E-3</v>
      </c>
      <c r="H60">
        <f t="shared" si="43"/>
        <v>0</v>
      </c>
      <c r="I60">
        <f t="shared" si="43"/>
        <v>0</v>
      </c>
      <c r="J60">
        <f t="shared" si="43"/>
        <v>1.01954120645709E-3</v>
      </c>
      <c r="K60">
        <f t="shared" si="43"/>
        <v>0</v>
      </c>
      <c r="M60">
        <v>0</v>
      </c>
      <c r="N60">
        <v>8.1355932203389797E-3</v>
      </c>
      <c r="O60">
        <v>3.9473684210526404E-3</v>
      </c>
      <c r="P60">
        <v>0</v>
      </c>
      <c r="Q60">
        <v>0</v>
      </c>
      <c r="R60">
        <v>1.01954120645709E-3</v>
      </c>
      <c r="S60">
        <v>0</v>
      </c>
    </row>
    <row r="61" spans="1:19" ht="14.5">
      <c r="A61" s="114" t="s">
        <v>69</v>
      </c>
      <c r="B61" s="116" t="s">
        <v>86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7.8947368421052599E-3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7.8947368421052599E-3</v>
      </c>
      <c r="P61">
        <v>0</v>
      </c>
      <c r="Q61">
        <v>0</v>
      </c>
      <c r="R61">
        <v>0</v>
      </c>
      <c r="S61">
        <v>0</v>
      </c>
    </row>
    <row r="62" spans="1:19" ht="14.5">
      <c r="A62" s="114" t="s">
        <v>69</v>
      </c>
      <c r="B62" s="116" t="s">
        <v>86</v>
      </c>
      <c r="C62" t="s">
        <v>19</v>
      </c>
      <c r="E62">
        <f t="shared" si="41"/>
        <v>0</v>
      </c>
      <c r="F62">
        <f t="shared" ref="F62:K62" si="45">N62</f>
        <v>4.0677966101695003E-2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4.0677966101695003E-2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ht="14.5">
      <c r="A63" s="114" t="s">
        <v>69</v>
      </c>
      <c r="B63" s="116" t="s">
        <v>86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1.9736842105263102E-3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1.9736842105263102E-3</v>
      </c>
      <c r="P63">
        <v>0</v>
      </c>
      <c r="Q63">
        <v>0</v>
      </c>
      <c r="R63">
        <v>0</v>
      </c>
      <c r="S63">
        <v>0</v>
      </c>
    </row>
    <row r="64" spans="1:19" ht="14.5">
      <c r="A64" s="114" t="s">
        <v>69</v>
      </c>
      <c r="B64" s="116" t="s">
        <v>86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ht="14.5">
      <c r="A65" s="114" t="s">
        <v>69</v>
      </c>
      <c r="B65" s="116" t="s">
        <v>86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ht="14.5">
      <c r="A66" s="114" t="s">
        <v>69</v>
      </c>
      <c r="B66" s="116" t="s">
        <v>86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ht="14.5">
      <c r="A67" s="114" t="s">
        <v>69</v>
      </c>
      <c r="B67" s="116" t="s">
        <v>86</v>
      </c>
      <c r="C67" t="s">
        <v>25</v>
      </c>
      <c r="E67">
        <f t="shared" si="41"/>
        <v>0</v>
      </c>
      <c r="F67">
        <f t="shared" ref="F67:K67" si="50">N67</f>
        <v>5.2881355932203403E-2</v>
      </c>
      <c r="G67">
        <f t="shared" si="50"/>
        <v>3.55263157894736E-2</v>
      </c>
      <c r="H67">
        <f t="shared" si="50"/>
        <v>0</v>
      </c>
      <c r="I67">
        <f t="shared" si="50"/>
        <v>0</v>
      </c>
      <c r="J67">
        <f t="shared" si="50"/>
        <v>7.1367884451996599E-2</v>
      </c>
      <c r="K67">
        <f t="shared" si="50"/>
        <v>0</v>
      </c>
      <c r="M67">
        <v>0</v>
      </c>
      <c r="N67">
        <v>5.2881355932203403E-2</v>
      </c>
      <c r="O67">
        <v>3.55263157894736E-2</v>
      </c>
      <c r="P67">
        <v>0</v>
      </c>
      <c r="Q67">
        <v>0</v>
      </c>
      <c r="R67">
        <v>7.1367884451996599E-2</v>
      </c>
      <c r="S67">
        <v>0</v>
      </c>
    </row>
    <row r="68" spans="1:19" ht="14.5">
      <c r="A68" s="114" t="s">
        <v>87</v>
      </c>
    </row>
    <row r="69" spans="1:19">
      <c r="A69" s="149" t="s">
        <v>93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</row>
    <row r="70" spans="1:19" ht="14.5">
      <c r="A70" s="114" t="s">
        <v>70</v>
      </c>
      <c r="B70" s="116" t="s">
        <v>86</v>
      </c>
      <c r="C70" t="s">
        <v>12</v>
      </c>
      <c r="E70" s="98">
        <f>M70</f>
        <v>0.29754125815000898</v>
      </c>
      <c r="F70" s="98">
        <f t="shared" ref="F70:K70" si="51">N70</f>
        <v>0</v>
      </c>
      <c r="G70" s="98">
        <f t="shared" si="51"/>
        <v>9.2834495878249795E-2</v>
      </c>
      <c r="H70" s="98">
        <f t="shared" si="51"/>
        <v>0.66666666666666696</v>
      </c>
      <c r="I70" s="98">
        <f t="shared" si="51"/>
        <v>0.29754125815000898</v>
      </c>
      <c r="J70" s="98">
        <f t="shared" si="51"/>
        <v>0.46153846153846201</v>
      </c>
      <c r="K70" s="98">
        <f t="shared" si="51"/>
        <v>0.266666666666666</v>
      </c>
      <c r="M70">
        <v>0.29754125815000898</v>
      </c>
      <c r="N70">
        <v>0</v>
      </c>
      <c r="O70">
        <v>9.2834495878249795E-2</v>
      </c>
      <c r="P70">
        <v>0.66666666666666696</v>
      </c>
      <c r="Q70">
        <v>0.29754125815000898</v>
      </c>
      <c r="R70">
        <v>0.46153846153846201</v>
      </c>
      <c r="S70">
        <v>0.266666666666666</v>
      </c>
    </row>
    <row r="71" spans="1:19" ht="14.5">
      <c r="A71" s="114" t="s">
        <v>70</v>
      </c>
      <c r="B71" s="116" t="s">
        <v>86</v>
      </c>
      <c r="C71" t="s">
        <v>15</v>
      </c>
      <c r="E71" s="98">
        <f t="shared" ref="E71:E79" si="52">M71</f>
        <v>0.492166560980765</v>
      </c>
      <c r="F71" s="98">
        <f t="shared" ref="F71:K71" si="53">N71</f>
        <v>0</v>
      </c>
      <c r="G71" s="98">
        <f t="shared" si="53"/>
        <v>0.39416613823715901</v>
      </c>
      <c r="H71" s="98">
        <f t="shared" si="53"/>
        <v>0.53333333333333299</v>
      </c>
      <c r="I71" s="98">
        <f t="shared" si="53"/>
        <v>0.492166560980765</v>
      </c>
      <c r="J71" s="98">
        <f t="shared" si="53"/>
        <v>0.6</v>
      </c>
      <c r="K71" s="98">
        <f t="shared" si="53"/>
        <v>0.93333333333333401</v>
      </c>
      <c r="M71">
        <v>0.492166560980765</v>
      </c>
      <c r="N71">
        <v>0</v>
      </c>
      <c r="O71">
        <v>0.39416613823715901</v>
      </c>
      <c r="P71">
        <v>0.53333333333333299</v>
      </c>
      <c r="Q71">
        <v>0.492166560980765</v>
      </c>
      <c r="R71">
        <v>0.6</v>
      </c>
      <c r="S71">
        <v>0.93333333333333401</v>
      </c>
    </row>
    <row r="72" spans="1:19" ht="14.5">
      <c r="A72" s="114" t="s">
        <v>70</v>
      </c>
      <c r="B72" s="116" t="s">
        <v>86</v>
      </c>
      <c r="C72" t="s">
        <v>17</v>
      </c>
      <c r="E72" s="98">
        <f t="shared" si="52"/>
        <v>1.02960831178967E-2</v>
      </c>
      <c r="F72" s="98">
        <f t="shared" ref="F72:K72" si="54">N72</f>
        <v>0</v>
      </c>
      <c r="G72" s="98">
        <f t="shared" si="54"/>
        <v>5.3265694356372803E-3</v>
      </c>
      <c r="H72" s="98">
        <f t="shared" si="54"/>
        <v>0</v>
      </c>
      <c r="I72" s="98">
        <f t="shared" si="54"/>
        <v>1.02960831178967E-2</v>
      </c>
      <c r="J72" s="98">
        <f t="shared" si="54"/>
        <v>4.6153846153846198E-2</v>
      </c>
      <c r="K72" s="98">
        <f t="shared" si="54"/>
        <v>0</v>
      </c>
      <c r="M72">
        <v>1.02960831178967E-2</v>
      </c>
      <c r="N72">
        <v>0</v>
      </c>
      <c r="O72">
        <v>5.3265694356372803E-3</v>
      </c>
      <c r="P72">
        <v>0</v>
      </c>
      <c r="Q72">
        <v>1.02960831178967E-2</v>
      </c>
      <c r="R72">
        <v>4.6153846153846198E-2</v>
      </c>
      <c r="S72">
        <v>0</v>
      </c>
    </row>
    <row r="73" spans="1:19" ht="14.5">
      <c r="A73" s="114" t="s">
        <v>70</v>
      </c>
      <c r="B73" s="116" t="s">
        <v>86</v>
      </c>
      <c r="C73" t="s">
        <v>18</v>
      </c>
      <c r="E73" s="98">
        <f t="shared" si="52"/>
        <v>0</v>
      </c>
      <c r="F73" s="98">
        <f t="shared" ref="F73:K73" si="55">N73</f>
        <v>0</v>
      </c>
      <c r="G73" s="98">
        <f t="shared" si="55"/>
        <v>0</v>
      </c>
      <c r="H73" s="98">
        <f t="shared" si="55"/>
        <v>0</v>
      </c>
      <c r="I73" s="98">
        <f t="shared" si="55"/>
        <v>0</v>
      </c>
      <c r="J73" s="98">
        <f t="shared" si="55"/>
        <v>0</v>
      </c>
      <c r="K73" s="98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ht="14.5">
      <c r="A74" s="114" t="s">
        <v>70</v>
      </c>
      <c r="B74" s="116" t="s">
        <v>86</v>
      </c>
      <c r="C74" t="s">
        <v>19</v>
      </c>
      <c r="E74" s="98">
        <f t="shared" si="52"/>
        <v>1.5218769816106601E-4</v>
      </c>
      <c r="F74" s="98">
        <f t="shared" ref="F74:K74" si="56">N74</f>
        <v>0</v>
      </c>
      <c r="G74" s="98">
        <f t="shared" si="56"/>
        <v>7.60938490805327E-4</v>
      </c>
      <c r="H74" s="98">
        <f t="shared" si="56"/>
        <v>0</v>
      </c>
      <c r="I74" s="98">
        <f t="shared" si="56"/>
        <v>1.5218769816106601E-4</v>
      </c>
      <c r="J74" s="98">
        <f t="shared" si="56"/>
        <v>0</v>
      </c>
      <c r="K74" s="98">
        <f t="shared" si="56"/>
        <v>0</v>
      </c>
      <c r="M74">
        <v>1.5218769816106601E-4</v>
      </c>
      <c r="N74">
        <v>0</v>
      </c>
      <c r="O74">
        <v>7.60938490805327E-4</v>
      </c>
      <c r="P74">
        <v>0</v>
      </c>
      <c r="Q74">
        <v>1.5218769816106601E-4</v>
      </c>
      <c r="R74">
        <v>0</v>
      </c>
      <c r="S74">
        <v>0</v>
      </c>
    </row>
    <row r="75" spans="1:19" ht="14.5">
      <c r="A75" s="114" t="s">
        <v>70</v>
      </c>
      <c r="B75" s="116" t="s">
        <v>86</v>
      </c>
      <c r="C75" t="s">
        <v>10</v>
      </c>
      <c r="E75" s="98">
        <f t="shared" si="52"/>
        <v>0.160152187698161</v>
      </c>
      <c r="F75" s="98">
        <f t="shared" ref="F75:K75" si="57">N75</f>
        <v>0.8</v>
      </c>
      <c r="G75" s="98">
        <f t="shared" si="57"/>
        <v>7.60938490805327E-4</v>
      </c>
      <c r="H75" s="98">
        <f t="shared" si="57"/>
        <v>0</v>
      </c>
      <c r="I75" s="98">
        <f t="shared" si="57"/>
        <v>0.160152187698161</v>
      </c>
      <c r="J75" s="98">
        <f t="shared" si="57"/>
        <v>0</v>
      </c>
      <c r="K75" s="98">
        <f t="shared" si="57"/>
        <v>0</v>
      </c>
      <c r="M75">
        <v>0.160152187698161</v>
      </c>
      <c r="N75">
        <v>0.8</v>
      </c>
      <c r="O75">
        <v>7.60938490805327E-4</v>
      </c>
      <c r="P75">
        <v>0</v>
      </c>
      <c r="Q75">
        <v>0.160152187698161</v>
      </c>
      <c r="R75">
        <v>0</v>
      </c>
      <c r="S75">
        <v>0</v>
      </c>
    </row>
    <row r="76" spans="1:19" ht="14.5">
      <c r="A76" s="114" t="s">
        <v>70</v>
      </c>
      <c r="B76" s="116" t="s">
        <v>86</v>
      </c>
      <c r="C76" t="s">
        <v>20</v>
      </c>
      <c r="E76" s="98">
        <f t="shared" si="52"/>
        <v>2.98756158236184E-2</v>
      </c>
      <c r="F76" s="98">
        <f t="shared" ref="F76:K76" si="58">N76</f>
        <v>0</v>
      </c>
      <c r="G76" s="98">
        <f t="shared" si="58"/>
        <v>5.7070386810399498E-2</v>
      </c>
      <c r="H76" s="98">
        <f t="shared" si="58"/>
        <v>0</v>
      </c>
      <c r="I76" s="98">
        <f t="shared" si="58"/>
        <v>2.98756158236184E-2</v>
      </c>
      <c r="J76" s="98">
        <f t="shared" si="58"/>
        <v>9.2307692307692299E-2</v>
      </c>
      <c r="K76" s="98">
        <f t="shared" si="58"/>
        <v>0</v>
      </c>
      <c r="M76">
        <v>2.98756158236184E-2</v>
      </c>
      <c r="N76">
        <v>0</v>
      </c>
      <c r="O76">
        <v>5.7070386810399498E-2</v>
      </c>
      <c r="P76">
        <v>0</v>
      </c>
      <c r="Q76">
        <v>2.98756158236184E-2</v>
      </c>
      <c r="R76">
        <v>9.2307692307692299E-2</v>
      </c>
      <c r="S76">
        <v>0</v>
      </c>
    </row>
    <row r="77" spans="1:19" ht="14.5">
      <c r="A77" s="114" t="s">
        <v>70</v>
      </c>
      <c r="B77" s="116" t="s">
        <v>86</v>
      </c>
      <c r="C77" t="s">
        <v>22</v>
      </c>
      <c r="E77" s="98">
        <f t="shared" si="52"/>
        <v>0.20981610653138899</v>
      </c>
      <c r="F77" s="98">
        <f t="shared" ref="F77:K77" si="59">N77</f>
        <v>0.4</v>
      </c>
      <c r="G77" s="98">
        <f t="shared" si="59"/>
        <v>0.64908053265694299</v>
      </c>
      <c r="H77" s="98">
        <f t="shared" si="59"/>
        <v>0</v>
      </c>
      <c r="I77" s="98">
        <f t="shared" si="59"/>
        <v>0.20981610653138899</v>
      </c>
      <c r="J77" s="98">
        <f t="shared" si="59"/>
        <v>0</v>
      </c>
      <c r="K77" s="98">
        <f t="shared" si="59"/>
        <v>0</v>
      </c>
      <c r="M77">
        <v>0.20981610653138899</v>
      </c>
      <c r="N77">
        <v>0.4</v>
      </c>
      <c r="O77">
        <v>0.64908053265694299</v>
      </c>
      <c r="P77">
        <v>0</v>
      </c>
      <c r="Q77">
        <v>0.20981610653138899</v>
      </c>
      <c r="R77">
        <v>0</v>
      </c>
      <c r="S77">
        <v>0</v>
      </c>
    </row>
    <row r="78" spans="1:19" ht="14.5">
      <c r="A78" s="114" t="s">
        <v>70</v>
      </c>
      <c r="B78" s="116" t="s">
        <v>86</v>
      </c>
      <c r="C78" t="s">
        <v>24</v>
      </c>
      <c r="E78" s="98">
        <f t="shared" si="52"/>
        <v>0</v>
      </c>
      <c r="F78" s="98">
        <f t="shared" ref="F78:K78" si="60">N78</f>
        <v>0</v>
      </c>
      <c r="G78" s="98">
        <f t="shared" si="60"/>
        <v>0</v>
      </c>
      <c r="H78" s="98">
        <f t="shared" si="60"/>
        <v>0</v>
      </c>
      <c r="I78" s="98">
        <f t="shared" si="60"/>
        <v>0</v>
      </c>
      <c r="J78" s="98">
        <f t="shared" si="60"/>
        <v>0</v>
      </c>
      <c r="K78" s="98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ht="14.5">
      <c r="A79" s="114" t="s">
        <v>70</v>
      </c>
      <c r="B79" s="116" t="s">
        <v>86</v>
      </c>
      <c r="C79" t="s">
        <v>25</v>
      </c>
      <c r="E79" s="98">
        <f t="shared" si="52"/>
        <v>0</v>
      </c>
      <c r="F79" s="98">
        <f t="shared" ref="F79:K79" si="61">N79</f>
        <v>0</v>
      </c>
      <c r="G79" s="98">
        <f t="shared" si="61"/>
        <v>0</v>
      </c>
      <c r="H79" s="98">
        <f t="shared" si="61"/>
        <v>0</v>
      </c>
      <c r="I79" s="98">
        <f t="shared" si="61"/>
        <v>0</v>
      </c>
      <c r="J79" s="98">
        <f t="shared" si="61"/>
        <v>0</v>
      </c>
      <c r="K79" s="98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ht="14.5">
      <c r="A80" s="114" t="s">
        <v>87</v>
      </c>
    </row>
    <row r="81" spans="1:19">
      <c r="A81" s="149" t="s">
        <v>94</v>
      </c>
      <c r="B81" s="149"/>
      <c r="C81" s="149"/>
      <c r="D81" s="149"/>
      <c r="E81" s="149"/>
      <c r="F81" s="149"/>
      <c r="G81" s="149"/>
      <c r="H81" s="149"/>
      <c r="I81" s="149"/>
      <c r="J81" s="149"/>
      <c r="K81" s="149"/>
    </row>
    <row r="82" spans="1:19" ht="14.5">
      <c r="A82" s="114" t="s">
        <v>71</v>
      </c>
      <c r="B82" s="116" t="s">
        <v>86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0.42331060136391802</v>
      </c>
      <c r="H82">
        <f t="shared" si="62"/>
        <v>0.31546391752577302</v>
      </c>
      <c r="I82">
        <f t="shared" si="62"/>
        <v>0.21456953642384199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0.42331060136391802</v>
      </c>
      <c r="P82">
        <v>0.31546391752577302</v>
      </c>
      <c r="Q82">
        <v>0.21456953642384199</v>
      </c>
      <c r="R82">
        <v>0.281481481481482</v>
      </c>
      <c r="S82">
        <v>0</v>
      </c>
    </row>
    <row r="83" spans="1:19" ht="14.5">
      <c r="A83" s="114" t="s">
        <v>71</v>
      </c>
      <c r="B83" s="116" t="s">
        <v>86</v>
      </c>
      <c r="C83" t="s">
        <v>15</v>
      </c>
      <c r="E83">
        <f t="shared" ref="E83:E91" si="63">M83</f>
        <v>0.62608695652173996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0.75463917525773105</v>
      </c>
      <c r="I83">
        <f t="shared" si="64"/>
        <v>0.52450331125827798</v>
      </c>
      <c r="J83">
        <f t="shared" si="64"/>
        <v>0.67724867724867699</v>
      </c>
      <c r="K83">
        <f t="shared" si="64"/>
        <v>0.76697247706422</v>
      </c>
      <c r="M83">
        <v>0.62608695652173996</v>
      </c>
      <c r="N83">
        <v>0.484449021627188</v>
      </c>
      <c r="O83">
        <v>0.669559826410416</v>
      </c>
      <c r="P83">
        <v>0.75463917525773105</v>
      </c>
      <c r="Q83">
        <v>0.52450331125827798</v>
      </c>
      <c r="R83">
        <v>0.67724867724867699</v>
      </c>
      <c r="S83">
        <v>0.76697247706422</v>
      </c>
    </row>
    <row r="84" spans="1:19" ht="14.5">
      <c r="A84" s="114" t="s">
        <v>71</v>
      </c>
      <c r="B84" s="116" t="s">
        <v>86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1.4135151890886599E-2</v>
      </c>
      <c r="H84">
        <f t="shared" si="65"/>
        <v>0</v>
      </c>
      <c r="I84">
        <f t="shared" si="65"/>
        <v>7.9470198675496706E-3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1.4135151890886599E-2</v>
      </c>
      <c r="P84">
        <v>0</v>
      </c>
      <c r="Q84">
        <v>7.9470198675496706E-3</v>
      </c>
      <c r="R84">
        <v>0</v>
      </c>
      <c r="S84">
        <v>0</v>
      </c>
    </row>
    <row r="85" spans="1:19" ht="14.5">
      <c r="A85" s="114" t="s">
        <v>71</v>
      </c>
      <c r="B85" s="116" t="s">
        <v>86</v>
      </c>
      <c r="C85" t="s">
        <v>18</v>
      </c>
      <c r="E85">
        <f t="shared" si="63"/>
        <v>0</v>
      </c>
      <c r="F85">
        <f t="shared" ref="F85:K85" si="66">N85</f>
        <v>1.23583934088569E-3</v>
      </c>
      <c r="G85">
        <f t="shared" si="66"/>
        <v>2.23186608803472E-3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1.23583934088569E-3</v>
      </c>
      <c r="O85">
        <v>2.23186608803472E-3</v>
      </c>
      <c r="P85">
        <v>0</v>
      </c>
      <c r="Q85">
        <v>0</v>
      </c>
      <c r="R85">
        <v>0</v>
      </c>
      <c r="S85">
        <v>0</v>
      </c>
    </row>
    <row r="86" spans="1:19" ht="14.5">
      <c r="A86" s="114" t="s">
        <v>71</v>
      </c>
      <c r="B86" s="116" t="s">
        <v>86</v>
      </c>
      <c r="C86" t="s">
        <v>19</v>
      </c>
      <c r="E86">
        <f t="shared" si="63"/>
        <v>0</v>
      </c>
      <c r="F86">
        <f t="shared" ref="F86:K86" si="67">N86</f>
        <v>3.7075180226570502E-3</v>
      </c>
      <c r="G86">
        <f t="shared" si="67"/>
        <v>1.6367017978921299E-2</v>
      </c>
      <c r="H86">
        <f t="shared" si="67"/>
        <v>1.85567010309278E-2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3.7075180226570502E-3</v>
      </c>
      <c r="O86">
        <v>1.6367017978921299E-2</v>
      </c>
      <c r="P86">
        <v>1.85567010309278E-2</v>
      </c>
      <c r="Q86">
        <v>0</v>
      </c>
      <c r="R86">
        <v>0</v>
      </c>
      <c r="S86">
        <v>0</v>
      </c>
    </row>
    <row r="87" spans="1:19" ht="14.5">
      <c r="A87" s="114" t="s">
        <v>71</v>
      </c>
      <c r="B87" s="116" t="s">
        <v>86</v>
      </c>
      <c r="C87" t="s">
        <v>10</v>
      </c>
      <c r="E87">
        <f t="shared" si="63"/>
        <v>0</v>
      </c>
      <c r="F87">
        <f t="shared" ref="F87:K87" si="68">N87</f>
        <v>2.4716786817713599E-2</v>
      </c>
      <c r="G87">
        <f t="shared" si="68"/>
        <v>8.9274643521388697E-3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2.4716786817713599E-2</v>
      </c>
      <c r="O87">
        <v>8.9274643521388697E-3</v>
      </c>
      <c r="P87">
        <v>0</v>
      </c>
      <c r="Q87">
        <v>0</v>
      </c>
      <c r="R87">
        <v>0</v>
      </c>
      <c r="S87">
        <v>0</v>
      </c>
    </row>
    <row r="88" spans="1:19" ht="14.5">
      <c r="A88" s="114" t="s">
        <v>71</v>
      </c>
      <c r="B88" s="116" t="s">
        <v>86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4.46373217606944E-3</v>
      </c>
      <c r="H88">
        <f t="shared" si="69"/>
        <v>1.85567010309278E-2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4.46373217606944E-3</v>
      </c>
      <c r="P88">
        <v>1.85567010309278E-2</v>
      </c>
      <c r="Q88">
        <v>0</v>
      </c>
      <c r="R88">
        <v>0</v>
      </c>
      <c r="S88">
        <v>0</v>
      </c>
    </row>
    <row r="89" spans="1:19" ht="14.5">
      <c r="A89" s="114" t="s">
        <v>71</v>
      </c>
      <c r="B89" s="116" t="s">
        <v>86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ht="14.5">
      <c r="A90" s="114" t="s">
        <v>71</v>
      </c>
      <c r="B90" s="116" t="s">
        <v>86</v>
      </c>
      <c r="C90" t="s">
        <v>24</v>
      </c>
      <c r="E90">
        <f t="shared" si="63"/>
        <v>0.45217391304347898</v>
      </c>
      <c r="F90">
        <f t="shared" ref="F90:K90" si="71">N90</f>
        <v>0.15200823892894</v>
      </c>
      <c r="G90">
        <f t="shared" si="71"/>
        <v>6.1004339739615603E-2</v>
      </c>
      <c r="H90">
        <f t="shared" si="71"/>
        <v>9.2783505154639206E-2</v>
      </c>
      <c r="I90">
        <f t="shared" si="71"/>
        <v>9.5364238410596006E-2</v>
      </c>
      <c r="J90">
        <f t="shared" si="71"/>
        <v>0.13121693121693101</v>
      </c>
      <c r="K90">
        <f t="shared" si="71"/>
        <v>0.42935779816513803</v>
      </c>
      <c r="M90">
        <v>0.45217391304347898</v>
      </c>
      <c r="N90">
        <v>0.15200823892894</v>
      </c>
      <c r="O90">
        <v>6.1004339739615603E-2</v>
      </c>
      <c r="P90">
        <v>9.2783505154639206E-2</v>
      </c>
      <c r="Q90">
        <v>9.5364238410596006E-2</v>
      </c>
      <c r="R90">
        <v>0.13121693121693101</v>
      </c>
      <c r="S90">
        <v>0.42935779816513803</v>
      </c>
    </row>
    <row r="91" spans="1:19" ht="14.5">
      <c r="A91" s="114" t="s">
        <v>71</v>
      </c>
      <c r="B91" s="116" t="s">
        <v>86</v>
      </c>
      <c r="C91" t="s">
        <v>25</v>
      </c>
      <c r="E91">
        <f t="shared" si="63"/>
        <v>0</v>
      </c>
      <c r="F91">
        <f t="shared" ref="F91:K91" si="72">N91</f>
        <v>5.1905252317198801E-2</v>
      </c>
      <c r="G91">
        <f t="shared" si="72"/>
        <v>0</v>
      </c>
      <c r="H91">
        <f t="shared" si="72"/>
        <v>0</v>
      </c>
      <c r="I91">
        <f t="shared" si="72"/>
        <v>0.35761589403973598</v>
      </c>
      <c r="J91">
        <f t="shared" si="72"/>
        <v>0.11005291005291</v>
      </c>
      <c r="K91">
        <f t="shared" si="72"/>
        <v>3.6697247706421999E-3</v>
      </c>
      <c r="M91">
        <v>0</v>
      </c>
      <c r="N91">
        <v>5.1905252317198801E-2</v>
      </c>
      <c r="O91">
        <v>0</v>
      </c>
      <c r="P91">
        <v>0</v>
      </c>
      <c r="Q91">
        <v>0.35761589403973598</v>
      </c>
      <c r="R91">
        <v>0.11005291005291</v>
      </c>
      <c r="S91">
        <v>3.6697247706421999E-3</v>
      </c>
    </row>
    <row r="92" spans="1:19" ht="14.5">
      <c r="A92" s="114" t="s">
        <v>87</v>
      </c>
    </row>
    <row r="93" spans="1:19">
      <c r="A93" s="149" t="s">
        <v>95</v>
      </c>
      <c r="B93" s="149"/>
      <c r="C93" s="149"/>
      <c r="D93" s="149"/>
      <c r="E93" s="149"/>
      <c r="F93" s="149"/>
      <c r="G93" s="149"/>
      <c r="H93" s="149"/>
      <c r="I93" s="149"/>
      <c r="J93" s="149"/>
      <c r="K93" s="149"/>
    </row>
    <row r="94" spans="1:19" ht="14.5">
      <c r="A94" s="114" t="s">
        <v>72</v>
      </c>
      <c r="B94" s="116" t="s">
        <v>86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ht="14.5">
      <c r="A95" s="114" t="s">
        <v>72</v>
      </c>
      <c r="B95" s="116" t="s">
        <v>86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ht="14.5">
      <c r="A96" s="114" t="s">
        <v>72</v>
      </c>
      <c r="B96" s="116" t="s">
        <v>86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spans="1:19" ht="14.5">
      <c r="A97" s="114" t="s">
        <v>72</v>
      </c>
      <c r="B97" s="116" t="s">
        <v>86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ht="14.5">
      <c r="A98" s="114" t="s">
        <v>72</v>
      </c>
      <c r="B98" s="116" t="s">
        <v>86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ht="14.5">
      <c r="A99" s="114" t="s">
        <v>72</v>
      </c>
      <c r="B99" s="116" t="s">
        <v>86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ht="14.5">
      <c r="A100" s="114" t="s">
        <v>72</v>
      </c>
      <c r="B100" s="116" t="s">
        <v>86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ht="14.5">
      <c r="A101" s="114" t="s">
        <v>72</v>
      </c>
      <c r="B101" s="116" t="s">
        <v>86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ht="14.5">
      <c r="A102" s="114" t="s">
        <v>72</v>
      </c>
      <c r="B102" s="116" t="s">
        <v>86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ht="14.5">
      <c r="A103" s="114" t="s">
        <v>72</v>
      </c>
      <c r="B103" s="116" t="s">
        <v>86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49" t="s">
        <v>96</v>
      </c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</row>
    <row r="105" spans="1:19" ht="14.5">
      <c r="A105" s="120" t="s">
        <v>73</v>
      </c>
      <c r="B105" s="124" t="s">
        <v>86</v>
      </c>
      <c r="C105" s="20" t="s">
        <v>12</v>
      </c>
      <c r="E105">
        <f>Tech_Dem_Sum!E250</f>
        <v>0.39583333333333298</v>
      </c>
      <c r="F105">
        <f>Tech_Dem_Sum!F250</f>
        <v>0.33254156769596199</v>
      </c>
      <c r="G105">
        <f>Tech_Dem_Sum!G250</f>
        <v>0.484375</v>
      </c>
      <c r="H105">
        <f>Tech_Dem_Sum!H250</f>
        <v>0.31666666666666698</v>
      </c>
      <c r="I105">
        <f>Tech_Dem_Sum!I250</f>
        <v>0.27777777777777801</v>
      </c>
      <c r="J105">
        <f>Tech_Dem_Sum!J250</f>
        <v>3.5778790745678198E-2</v>
      </c>
      <c r="K105">
        <f>Tech_Dem_Sum!K250</f>
        <v>7.65432098765432E-2</v>
      </c>
    </row>
    <row r="106" spans="1:19" ht="14.5">
      <c r="A106" s="120" t="s">
        <v>73</v>
      </c>
      <c r="B106" s="124" t="s">
        <v>86</v>
      </c>
      <c r="C106" s="20" t="s">
        <v>15</v>
      </c>
      <c r="E106">
        <f>Tech_Dem_Sum!E251</f>
        <v>0</v>
      </c>
      <c r="F106">
        <f>Tech_Dem_Sum!F251</f>
        <v>9.5011876484560592E-3</v>
      </c>
      <c r="G106">
        <f>Tech_Dem_Sum!G251</f>
        <v>0.12760416666666699</v>
      </c>
      <c r="H106">
        <f>Tech_Dem_Sum!H251</f>
        <v>0</v>
      </c>
      <c r="I106">
        <f>Tech_Dem_Sum!I251</f>
        <v>0.46333333333333299</v>
      </c>
      <c r="J106">
        <f>Tech_Dem_Sum!J251</f>
        <v>0.66474585017631405</v>
      </c>
      <c r="K106">
        <f>Tech_Dem_Sum!K251</f>
        <v>0.532098765432099</v>
      </c>
    </row>
    <row r="107" spans="1:19" ht="14.5">
      <c r="A107" s="120" t="s">
        <v>73</v>
      </c>
      <c r="B107" s="124" t="s">
        <v>86</v>
      </c>
      <c r="C107" s="20" t="s">
        <v>17</v>
      </c>
      <c r="E107">
        <f>Tech_Dem_Sum!E252</f>
        <v>0.22395833333333301</v>
      </c>
      <c r="F107">
        <f>Tech_Dem_Sum!F252</f>
        <v>0.32066508313539199</v>
      </c>
      <c r="G107">
        <f>Tech_Dem_Sum!G252</f>
        <v>0.265625</v>
      </c>
      <c r="H107">
        <f>Tech_Dem_Sum!H252</f>
        <v>0.33333333333333298</v>
      </c>
      <c r="I107">
        <f>Tech_Dem_Sum!I252</f>
        <v>0.16111111111111101</v>
      </c>
      <c r="J107">
        <f>Tech_Dem_Sum!J252</f>
        <v>6.4677044809495099E-2</v>
      </c>
      <c r="K107">
        <f>Tech_Dem_Sum!K252</f>
        <v>0.37160493827160501</v>
      </c>
    </row>
    <row r="108" spans="1:19" ht="14.5">
      <c r="A108" s="120" t="s">
        <v>73</v>
      </c>
      <c r="B108" s="124" t="s">
        <v>86</v>
      </c>
      <c r="C108" s="20" t="s">
        <v>18</v>
      </c>
      <c r="E108">
        <f>Tech_Dem_Sum!E253</f>
        <v>0.20833333333333301</v>
      </c>
      <c r="F108">
        <f>Tech_Dem_Sum!F253</f>
        <v>0.223277909738717</v>
      </c>
      <c r="G108">
        <f>Tech_Dem_Sum!G253</f>
        <v>0</v>
      </c>
      <c r="H108">
        <f>Tech_Dem_Sum!H253</f>
        <v>0</v>
      </c>
      <c r="I108">
        <f>Tech_Dem_Sum!I253</f>
        <v>0</v>
      </c>
      <c r="J108">
        <f>Tech_Dem_Sum!J253</f>
        <v>0</v>
      </c>
      <c r="K108">
        <f>Tech_Dem_Sum!K253</f>
        <v>0</v>
      </c>
    </row>
    <row r="109" spans="1:19" ht="14.5">
      <c r="A109" s="120" t="s">
        <v>73</v>
      </c>
      <c r="B109" s="124" t="s">
        <v>86</v>
      </c>
      <c r="C109" s="20" t="s">
        <v>19</v>
      </c>
      <c r="E109">
        <f>Tech_Dem_Sum!E254</f>
        <v>0</v>
      </c>
      <c r="F109">
        <f>Tech_Dem_Sum!F254</f>
        <v>0</v>
      </c>
      <c r="G109">
        <f>Tech_Dem_Sum!G254</f>
        <v>0</v>
      </c>
      <c r="H109">
        <f>Tech_Dem_Sum!H254</f>
        <v>0</v>
      </c>
      <c r="I109">
        <f>Tech_Dem_Sum!I254</f>
        <v>5.88888888888889E-2</v>
      </c>
      <c r="J109">
        <f>Tech_Dem_Sum!J254</f>
        <v>0.198331469854649</v>
      </c>
      <c r="K109">
        <f>Tech_Dem_Sum!K254</f>
        <v>0</v>
      </c>
    </row>
    <row r="110" spans="1:19" ht="14.5">
      <c r="A110" s="120" t="s">
        <v>73</v>
      </c>
      <c r="B110" s="124" t="s">
        <v>86</v>
      </c>
      <c r="C110" s="20" t="s">
        <v>10</v>
      </c>
      <c r="E110">
        <f>Tech_Dem_Sum!E255</f>
        <v>1.0416666666666701E-2</v>
      </c>
      <c r="F110">
        <f>Tech_Dem_Sum!F255</f>
        <v>0</v>
      </c>
      <c r="G110">
        <f>Tech_Dem_Sum!G255</f>
        <v>0.122395833333333</v>
      </c>
      <c r="H110">
        <f>Tech_Dem_Sum!H255</f>
        <v>0.35</v>
      </c>
      <c r="I110">
        <f>Tech_Dem_Sum!I255</f>
        <v>3.8888888888888903E-2</v>
      </c>
      <c r="J110">
        <f>Tech_Dem_Sum!J255</f>
        <v>3.6466844413864302E-2</v>
      </c>
      <c r="K110">
        <f>Tech_Dem_Sum!K255</f>
        <v>1.97530864197531E-2</v>
      </c>
    </row>
    <row r="111" spans="1:19" ht="14.5">
      <c r="A111" s="120" t="s">
        <v>73</v>
      </c>
      <c r="B111" s="124" t="s">
        <v>86</v>
      </c>
      <c r="C111" s="20" t="s">
        <v>20</v>
      </c>
      <c r="E111">
        <f>Tech_Dem_Sum!E256</f>
        <v>0.16145833333333301</v>
      </c>
      <c r="F111">
        <f>Tech_Dem_Sum!F256</f>
        <v>2.85035629453682E-2</v>
      </c>
      <c r="G111">
        <f>Tech_Dem_Sum!G256</f>
        <v>0</v>
      </c>
      <c r="H111">
        <f>Tech_Dem_Sum!H256</f>
        <v>0</v>
      </c>
      <c r="I111">
        <f>Tech_Dem_Sum!I256</f>
        <v>0</v>
      </c>
      <c r="J111">
        <f>Tech_Dem_Sum!J256</f>
        <v>0</v>
      </c>
      <c r="K111">
        <f>Tech_Dem_Sum!K256</f>
        <v>0</v>
      </c>
    </row>
    <row r="112" spans="1:19" ht="14.5">
      <c r="A112" s="120" t="s">
        <v>73</v>
      </c>
      <c r="B112" s="124" t="s">
        <v>86</v>
      </c>
      <c r="C112" s="20" t="s">
        <v>22</v>
      </c>
      <c r="E112">
        <f>Tech_Dem_Sum!E257</f>
        <v>0</v>
      </c>
      <c r="F112">
        <f>Tech_Dem_Sum!F257</f>
        <v>8.5510688836104506E-2</v>
      </c>
      <c r="G112">
        <f>Tech_Dem_Sum!G257</f>
        <v>0</v>
      </c>
      <c r="H112">
        <f>Tech_Dem_Sum!H257</f>
        <v>0</v>
      </c>
      <c r="I112">
        <f>Tech_Dem_Sum!I257</f>
        <v>0</v>
      </c>
      <c r="J112">
        <f>Tech_Dem_Sum!J257</f>
        <v>0</v>
      </c>
      <c r="K112">
        <f>Tech_Dem_Sum!K257</f>
        <v>0</v>
      </c>
    </row>
    <row r="113" spans="1:11" ht="14.5">
      <c r="A113" s="120" t="s">
        <v>73</v>
      </c>
      <c r="B113" s="124" t="s">
        <v>86</v>
      </c>
      <c r="C113" s="20" t="s">
        <v>24</v>
      </c>
      <c r="E113">
        <f>Tech_Dem_Sum!E258</f>
        <v>0</v>
      </c>
      <c r="F113">
        <f>Tech_Dem_Sum!F258</f>
        <v>0</v>
      </c>
      <c r="G113">
        <f>Tech_Dem_Sum!G258</f>
        <v>0</v>
      </c>
      <c r="H113">
        <f>Tech_Dem_Sum!H258</f>
        <v>0</v>
      </c>
      <c r="I113">
        <f>Tech_Dem_Sum!I258</f>
        <v>0</v>
      </c>
      <c r="J113">
        <f>Tech_Dem_Sum!J258</f>
        <v>0</v>
      </c>
      <c r="K113">
        <f>Tech_Dem_Sum!K258</f>
        <v>0</v>
      </c>
    </row>
    <row r="114" spans="1:11" ht="14.5">
      <c r="A114" s="120" t="s">
        <v>73</v>
      </c>
      <c r="B114" s="124" t="s">
        <v>86</v>
      </c>
      <c r="C114" s="20" t="s">
        <v>25</v>
      </c>
      <c r="E114">
        <f>Tech_Dem_Sum!E259</f>
        <v>0</v>
      </c>
      <c r="F114">
        <f>Tech_Dem_Sum!F259</f>
        <v>0</v>
      </c>
      <c r="G114">
        <f>Tech_Dem_Sum!G259</f>
        <v>0</v>
      </c>
      <c r="H114">
        <f>Tech_Dem_Sum!H259</f>
        <v>0</v>
      </c>
      <c r="I114">
        <f>Tech_Dem_Sum!I259</f>
        <v>0</v>
      </c>
      <c r="J114">
        <f>Tech_Dem_Sum!J259</f>
        <v>0</v>
      </c>
      <c r="K114">
        <f>Tech_Dem_Sum!K259</f>
        <v>0</v>
      </c>
    </row>
    <row r="115" spans="1:11" ht="14.5">
      <c r="A115" s="122"/>
      <c r="B115" s="122"/>
      <c r="C115" s="123"/>
      <c r="D115" s="123"/>
      <c r="E115" s="123"/>
      <c r="F115" s="123"/>
      <c r="G115" s="123"/>
      <c r="H115" s="123"/>
      <c r="I115" s="123"/>
      <c r="J115" s="123"/>
      <c r="K115" s="123"/>
    </row>
    <row r="116" spans="1:11" ht="14.5">
      <c r="A116" s="122"/>
      <c r="B116" s="122"/>
      <c r="C116" s="123"/>
      <c r="D116" s="123"/>
      <c r="E116" s="123"/>
      <c r="F116" s="123"/>
      <c r="G116" s="123"/>
      <c r="H116" s="123"/>
      <c r="I116" s="123"/>
      <c r="J116" s="123"/>
      <c r="K116" s="123"/>
    </row>
    <row r="117" spans="1:11" ht="14.5">
      <c r="A117" s="122"/>
      <c r="B117" s="122"/>
      <c r="C117" s="123"/>
      <c r="D117" s="123"/>
      <c r="E117" s="123"/>
      <c r="F117" s="123"/>
      <c r="G117" s="123"/>
      <c r="H117" s="123"/>
      <c r="I117" s="123"/>
      <c r="J117" s="123"/>
      <c r="K117" s="123"/>
    </row>
    <row r="118" spans="1:11" ht="14.5">
      <c r="A118" s="122"/>
      <c r="B118" s="122"/>
      <c r="C118" s="123"/>
      <c r="D118" s="123"/>
      <c r="E118" s="123"/>
      <c r="F118" s="123"/>
      <c r="G118" s="123"/>
      <c r="H118" s="123"/>
      <c r="I118" s="123"/>
      <c r="J118" s="123"/>
      <c r="K118" s="123"/>
    </row>
    <row r="119" spans="1:11" ht="14.5">
      <c r="A119" s="122"/>
      <c r="B119" s="122"/>
      <c r="C119" s="123"/>
      <c r="D119" s="123"/>
      <c r="E119" s="123"/>
      <c r="F119" s="123"/>
      <c r="G119" s="123"/>
      <c r="H119" s="123"/>
      <c r="I119" s="123"/>
      <c r="J119" s="123"/>
      <c r="K119" s="123"/>
    </row>
    <row r="120" spans="1:11" ht="14.5">
      <c r="A120" s="122"/>
      <c r="B120" s="122"/>
      <c r="C120" s="123"/>
      <c r="D120" s="123"/>
      <c r="E120" s="123"/>
      <c r="F120" s="123"/>
      <c r="G120" s="123"/>
      <c r="H120" s="123"/>
      <c r="I120" s="123"/>
      <c r="J120" s="123"/>
      <c r="K120" s="123"/>
    </row>
    <row r="121" spans="1:11" ht="14.5">
      <c r="A121" s="122"/>
      <c r="B121" s="122"/>
      <c r="C121" s="123"/>
      <c r="D121" s="123"/>
      <c r="E121" s="123"/>
      <c r="F121" s="123"/>
      <c r="G121" s="123"/>
      <c r="H121" s="123"/>
      <c r="I121" s="123"/>
      <c r="J121" s="123"/>
      <c r="K121" s="123"/>
    </row>
    <row r="122" spans="1:11" ht="14.5">
      <c r="A122" s="122"/>
      <c r="B122" s="122"/>
      <c r="C122" s="123"/>
      <c r="D122" s="123"/>
      <c r="E122" s="123"/>
      <c r="F122" s="123"/>
      <c r="G122" s="123"/>
      <c r="H122" s="123"/>
      <c r="I122" s="123"/>
      <c r="J122" s="123"/>
      <c r="K122" s="123"/>
    </row>
    <row r="123" spans="1:11" ht="14.5">
      <c r="A123" s="122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</row>
  </sheetData>
  <mergeCells count="9">
    <mergeCell ref="A69:K69"/>
    <mergeCell ref="A81:K81"/>
    <mergeCell ref="A93:K93"/>
    <mergeCell ref="A104:K104"/>
    <mergeCell ref="A9:K9"/>
    <mergeCell ref="A21:K21"/>
    <mergeCell ref="A33:K33"/>
    <mergeCell ref="A45:K45"/>
    <mergeCell ref="A57:K5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Z259"/>
  <sheetViews>
    <sheetView topLeftCell="O1" zoomScale="70" zoomScaleNormal="70" workbookViewId="0">
      <selection activeCell="AN138" sqref="AN138"/>
    </sheetView>
  </sheetViews>
  <sheetFormatPr defaultColWidth="9" defaultRowHeight="12.5"/>
  <cols>
    <col min="1" max="1" width="11" customWidth="1"/>
    <col min="2" max="2" width="11.1796875" customWidth="1"/>
    <col min="3" max="3" width="13.453125" customWidth="1"/>
    <col min="5" max="5" width="12" customWidth="1"/>
    <col min="6" max="7" width="12.81640625"/>
    <col min="8" max="9" width="12.7265625" customWidth="1"/>
    <col min="10" max="10" width="12.81640625"/>
    <col min="11" max="11" width="12" customWidth="1"/>
    <col min="15" max="15" width="10.453125" customWidth="1"/>
    <col min="16" max="16" width="12" customWidth="1"/>
    <col min="25" max="25" width="35.1796875" customWidth="1"/>
    <col min="27" max="27" width="11" customWidth="1"/>
    <col min="29" max="29" width="13.453125" customWidth="1"/>
  </cols>
  <sheetData>
    <row r="1" spans="1:78" ht="14.5">
      <c r="A1" s="111"/>
      <c r="B1" s="111"/>
      <c r="C1" s="112" t="s">
        <v>77</v>
      </c>
      <c r="D1" s="111"/>
      <c r="E1" s="111"/>
      <c r="F1" s="111"/>
      <c r="G1" s="111"/>
      <c r="N1" s="112" t="s">
        <v>77</v>
      </c>
      <c r="AA1" s="111"/>
      <c r="AB1" s="111"/>
      <c r="AC1" s="112"/>
      <c r="AD1" s="111"/>
      <c r="AE1" s="111"/>
      <c r="AF1" s="111"/>
      <c r="AG1" s="111"/>
      <c r="AH1" s="150"/>
      <c r="AI1" s="150"/>
      <c r="AJ1" s="150"/>
      <c r="AK1" s="150"/>
      <c r="AL1" s="150"/>
      <c r="AM1" s="150"/>
      <c r="AN1" s="150"/>
      <c r="AO1" s="150"/>
      <c r="AP1" s="150"/>
      <c r="AQ1" s="150"/>
      <c r="AR1" s="111"/>
      <c r="AS1" s="111"/>
      <c r="AT1" s="111"/>
      <c r="AU1" s="111"/>
      <c r="AV1" s="111"/>
      <c r="AW1" s="119" t="s">
        <v>97</v>
      </c>
      <c r="AX1" s="119" t="s">
        <v>97</v>
      </c>
      <c r="AY1" s="119" t="s">
        <v>97</v>
      </c>
      <c r="AZ1" s="119" t="s">
        <v>97</v>
      </c>
      <c r="BA1" s="119" t="s">
        <v>97</v>
      </c>
      <c r="BB1" s="119" t="s">
        <v>97</v>
      </c>
      <c r="BC1" s="119" t="s">
        <v>97</v>
      </c>
      <c r="BD1" s="119" t="s">
        <v>97</v>
      </c>
      <c r="BE1" s="119" t="s">
        <v>97</v>
      </c>
      <c r="BF1" s="119" t="s">
        <v>97</v>
      </c>
      <c r="BG1" s="119" t="s">
        <v>97</v>
      </c>
      <c r="BH1" s="119" t="s">
        <v>97</v>
      </c>
      <c r="BI1" s="119" t="s">
        <v>97</v>
      </c>
      <c r="BJ1" s="119" t="s">
        <v>97</v>
      </c>
      <c r="BK1" s="119" t="s">
        <v>97</v>
      </c>
      <c r="BL1" s="119" t="s">
        <v>97</v>
      </c>
      <c r="BM1" s="119" t="s">
        <v>97</v>
      </c>
      <c r="BN1" s="119" t="s">
        <v>97</v>
      </c>
      <c r="BO1" s="119" t="s">
        <v>97</v>
      </c>
      <c r="BP1" s="119" t="s">
        <v>97</v>
      </c>
      <c r="BQ1" s="119" t="s">
        <v>97</v>
      </c>
      <c r="BR1" s="119" t="s">
        <v>97</v>
      </c>
      <c r="BS1" s="119" t="s">
        <v>97</v>
      </c>
      <c r="BT1" s="119" t="s">
        <v>97</v>
      </c>
      <c r="BU1" s="119" t="s">
        <v>97</v>
      </c>
      <c r="BV1" s="119" t="s">
        <v>97</v>
      </c>
      <c r="BW1" s="119" t="s">
        <v>97</v>
      </c>
      <c r="BX1" s="119" t="s">
        <v>97</v>
      </c>
      <c r="BY1" s="119" t="s">
        <v>97</v>
      </c>
      <c r="BZ1" s="119" t="s">
        <v>97</v>
      </c>
    </row>
    <row r="2" spans="1:78" ht="14.5">
      <c r="A2" s="113" t="s">
        <v>45</v>
      </c>
      <c r="B2" s="113" t="s">
        <v>78</v>
      </c>
      <c r="C2" s="113" t="s">
        <v>2</v>
      </c>
      <c r="D2" s="70">
        <v>2020</v>
      </c>
      <c r="E2" s="71" t="s">
        <v>79</v>
      </c>
      <c r="F2" s="71" t="s">
        <v>80</v>
      </c>
      <c r="G2" s="71" t="s">
        <v>81</v>
      </c>
      <c r="H2" s="71" t="s">
        <v>82</v>
      </c>
      <c r="I2" s="71" t="s">
        <v>83</v>
      </c>
      <c r="J2" s="71" t="s">
        <v>84</v>
      </c>
      <c r="K2" s="71" t="s">
        <v>85</v>
      </c>
      <c r="N2" t="s">
        <v>45</v>
      </c>
      <c r="O2" t="s">
        <v>98</v>
      </c>
      <c r="P2" t="s">
        <v>99</v>
      </c>
      <c r="Q2" t="s">
        <v>100</v>
      </c>
      <c r="R2" t="s">
        <v>101</v>
      </c>
      <c r="Y2" s="117" t="s">
        <v>102</v>
      </c>
      <c r="AA2" s="113" t="s">
        <v>45</v>
      </c>
      <c r="AB2" s="113" t="s">
        <v>78</v>
      </c>
      <c r="AC2" s="113" t="s">
        <v>2</v>
      </c>
      <c r="AD2" s="70">
        <v>2020</v>
      </c>
      <c r="AE2" s="71" t="s">
        <v>79</v>
      </c>
      <c r="AF2" s="71" t="s">
        <v>80</v>
      </c>
      <c r="AG2" s="71" t="s">
        <v>81</v>
      </c>
      <c r="AH2" s="71" t="s">
        <v>82</v>
      </c>
      <c r="AI2" s="71" t="s">
        <v>83</v>
      </c>
      <c r="AJ2" s="71" t="s">
        <v>84</v>
      </c>
      <c r="AK2" s="71" t="s">
        <v>85</v>
      </c>
      <c r="AL2" s="118"/>
      <c r="AM2" s="118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</row>
    <row r="3" spans="1:78" ht="14.5">
      <c r="A3" s="114" t="s">
        <v>64</v>
      </c>
      <c r="B3" s="114" t="s">
        <v>103</v>
      </c>
      <c r="C3" s="115" t="s">
        <v>12</v>
      </c>
      <c r="E3" t="str">
        <f>C3</f>
        <v>INDELC</v>
      </c>
      <c r="F3" t="str">
        <f>E3</f>
        <v>INDELC</v>
      </c>
      <c r="G3" t="str">
        <f t="shared" ref="G3:K3" si="0">F3</f>
        <v>INDELC</v>
      </c>
      <c r="H3" t="str">
        <f t="shared" si="0"/>
        <v>INDELC</v>
      </c>
      <c r="I3" t="str">
        <f t="shared" si="0"/>
        <v>INDELC</v>
      </c>
      <c r="J3" t="str">
        <f t="shared" si="0"/>
        <v>INDELC</v>
      </c>
      <c r="K3" t="str">
        <f t="shared" si="0"/>
        <v>INDELC</v>
      </c>
      <c r="N3" t="s">
        <v>64</v>
      </c>
      <c r="O3" t="s">
        <v>100</v>
      </c>
      <c r="P3" t="s">
        <v>12</v>
      </c>
      <c r="Q3" t="str">
        <f>IF($O3=$O$3,P3,"")</f>
        <v>INDELC</v>
      </c>
      <c r="R3" t="str">
        <f>IF($O3=$O$8,P3,"")</f>
        <v/>
      </c>
      <c r="AA3" s="114" t="s">
        <v>64</v>
      </c>
      <c r="AB3" s="114" t="s">
        <v>104</v>
      </c>
      <c r="AC3" s="115" t="s">
        <v>12</v>
      </c>
      <c r="AE3">
        <v>0</v>
      </c>
    </row>
    <row r="4" spans="1:78" ht="14.5">
      <c r="A4" s="114" t="s">
        <v>64</v>
      </c>
      <c r="B4" s="114" t="s">
        <v>103</v>
      </c>
      <c r="C4" s="115" t="s">
        <v>15</v>
      </c>
      <c r="E4" t="str">
        <f t="shared" ref="E4:E7" si="1">C4</f>
        <v>INDGAS</v>
      </c>
      <c r="F4" t="str">
        <f t="shared" ref="F4:K7" si="2">E4</f>
        <v>INDGAS</v>
      </c>
      <c r="G4" t="str">
        <f t="shared" si="2"/>
        <v>INDGAS</v>
      </c>
      <c r="H4" t="str">
        <f t="shared" si="2"/>
        <v>INDGAS</v>
      </c>
      <c r="I4" t="str">
        <f t="shared" si="2"/>
        <v>INDGAS</v>
      </c>
      <c r="J4" t="str">
        <f t="shared" si="2"/>
        <v>INDGAS</v>
      </c>
      <c r="K4" t="str">
        <f t="shared" si="2"/>
        <v>INDGAS</v>
      </c>
      <c r="N4" t="s">
        <v>64</v>
      </c>
      <c r="O4" t="s">
        <v>100</v>
      </c>
      <c r="P4" t="s">
        <v>15</v>
      </c>
      <c r="Q4" t="str">
        <f t="shared" ref="Q4:Q67" si="3">IF(O4=$O$3,P4,"")</f>
        <v>INDGAS</v>
      </c>
      <c r="R4" t="str">
        <f t="shared" ref="R4:R67" si="4">IF($O4=$O$8,P4,"")</f>
        <v/>
      </c>
      <c r="AA4" s="114" t="s">
        <v>64</v>
      </c>
      <c r="AB4" s="114" t="s">
        <v>104</v>
      </c>
      <c r="AC4" s="115" t="s">
        <v>15</v>
      </c>
      <c r="AE4">
        <f>6*0.002</f>
        <v>1.2E-2</v>
      </c>
      <c r="AF4">
        <v>6.5</v>
      </c>
      <c r="AG4">
        <v>3.7</v>
      </c>
      <c r="AH4">
        <v>2.2000000000000002</v>
      </c>
      <c r="AI4">
        <v>0.6</v>
      </c>
      <c r="AJ4" s="2">
        <v>5</v>
      </c>
      <c r="AK4" s="2">
        <v>1.9</v>
      </c>
    </row>
    <row r="5" spans="1:78" ht="14.5">
      <c r="A5" s="114" t="s">
        <v>64</v>
      </c>
      <c r="B5" s="114" t="s">
        <v>103</v>
      </c>
      <c r="C5" s="115" t="s">
        <v>17</v>
      </c>
      <c r="E5" t="str">
        <f t="shared" si="1"/>
        <v>INDDSTLFO</v>
      </c>
      <c r="F5" t="str">
        <f t="shared" si="2"/>
        <v>INDDSTLFO</v>
      </c>
      <c r="G5" t="str">
        <f t="shared" si="2"/>
        <v>INDDSTLFO</v>
      </c>
      <c r="H5" t="str">
        <f t="shared" si="2"/>
        <v>INDDSTLFO</v>
      </c>
      <c r="I5" t="str">
        <f t="shared" si="2"/>
        <v>INDDSTLFO</v>
      </c>
      <c r="J5" t="str">
        <f t="shared" si="2"/>
        <v>INDDSTLFO</v>
      </c>
      <c r="K5" t="str">
        <f t="shared" si="2"/>
        <v>INDDSTLFO</v>
      </c>
      <c r="N5" t="s">
        <v>64</v>
      </c>
      <c r="O5" t="s">
        <v>100</v>
      </c>
      <c r="P5" t="s">
        <v>17</v>
      </c>
      <c r="Q5" t="str">
        <f t="shared" si="3"/>
        <v>INDDSTLFO</v>
      </c>
      <c r="R5" t="str">
        <f t="shared" si="4"/>
        <v/>
      </c>
      <c r="AA5" s="114" t="s">
        <v>64</v>
      </c>
      <c r="AB5" s="114" t="s">
        <v>104</v>
      </c>
      <c r="AC5" s="115" t="s">
        <v>17</v>
      </c>
      <c r="AE5">
        <f>6*0.998</f>
        <v>5.9880000000000004</v>
      </c>
      <c r="AF5">
        <v>12.7</v>
      </c>
      <c r="AG5">
        <v>25</v>
      </c>
      <c r="AH5">
        <v>4.8</v>
      </c>
      <c r="AI5">
        <v>7.9</v>
      </c>
      <c r="AJ5" s="2">
        <v>9.1</v>
      </c>
      <c r="AK5" s="2">
        <v>11.1</v>
      </c>
    </row>
    <row r="6" spans="1:78" ht="14.5">
      <c r="A6" s="114" t="s">
        <v>64</v>
      </c>
      <c r="B6" s="114" t="s">
        <v>103</v>
      </c>
      <c r="C6" s="115" t="s">
        <v>18</v>
      </c>
      <c r="E6" t="str">
        <f t="shared" si="1"/>
        <v>INDHFO</v>
      </c>
      <c r="F6" t="str">
        <f t="shared" si="2"/>
        <v>INDHFO</v>
      </c>
      <c r="G6" t="str">
        <f t="shared" si="2"/>
        <v>INDHFO</v>
      </c>
      <c r="H6" t="str">
        <f t="shared" si="2"/>
        <v>INDHFO</v>
      </c>
      <c r="I6" t="str">
        <f t="shared" si="2"/>
        <v>INDHFO</v>
      </c>
      <c r="J6" t="str">
        <f t="shared" si="2"/>
        <v>INDHFO</v>
      </c>
      <c r="K6" t="str">
        <f t="shared" si="2"/>
        <v>INDHFO</v>
      </c>
      <c r="N6" t="s">
        <v>64</v>
      </c>
      <c r="O6" t="s">
        <v>100</v>
      </c>
      <c r="P6" t="s">
        <v>18</v>
      </c>
      <c r="Q6" t="str">
        <f t="shared" si="3"/>
        <v>INDHFO</v>
      </c>
      <c r="R6" t="str">
        <f t="shared" si="4"/>
        <v/>
      </c>
      <c r="AA6" s="114" t="s">
        <v>64</v>
      </c>
      <c r="AB6" s="114" t="s">
        <v>104</v>
      </c>
      <c r="AC6" s="115" t="s">
        <v>18</v>
      </c>
      <c r="AF6">
        <v>0.7</v>
      </c>
      <c r="AJ6" s="2">
        <v>0.5</v>
      </c>
      <c r="AK6" s="2">
        <v>0</v>
      </c>
    </row>
    <row r="7" spans="1:78" ht="14.5">
      <c r="A7" s="114" t="s">
        <v>64</v>
      </c>
      <c r="B7" s="114" t="s">
        <v>103</v>
      </c>
      <c r="C7" s="115" t="s">
        <v>10</v>
      </c>
      <c r="E7" t="str">
        <f t="shared" si="1"/>
        <v>INDLPG</v>
      </c>
      <c r="F7" t="str">
        <f t="shared" si="2"/>
        <v>INDLPG</v>
      </c>
      <c r="G7" t="str">
        <f t="shared" si="2"/>
        <v>INDLPG</v>
      </c>
      <c r="H7" t="str">
        <f t="shared" si="2"/>
        <v>INDLPG</v>
      </c>
      <c r="I7" t="str">
        <f t="shared" si="2"/>
        <v>INDLPG</v>
      </c>
      <c r="J7" t="str">
        <f t="shared" si="2"/>
        <v>INDLPG</v>
      </c>
      <c r="K7" t="str">
        <f t="shared" si="2"/>
        <v>INDLPG</v>
      </c>
      <c r="N7" t="s">
        <v>64</v>
      </c>
      <c r="O7" t="s">
        <v>100</v>
      </c>
      <c r="P7" t="s">
        <v>10</v>
      </c>
      <c r="Q7" t="str">
        <f t="shared" si="3"/>
        <v>INDLPG</v>
      </c>
      <c r="R7" t="str">
        <f t="shared" si="4"/>
        <v/>
      </c>
      <c r="AA7" s="114" t="s">
        <v>64</v>
      </c>
      <c r="AB7" s="114" t="s">
        <v>104</v>
      </c>
      <c r="AC7" s="115" t="s">
        <v>10</v>
      </c>
      <c r="AF7">
        <v>0.2</v>
      </c>
      <c r="AG7">
        <v>1.5</v>
      </c>
      <c r="AH7">
        <v>0.1</v>
      </c>
      <c r="AI7">
        <v>0.1</v>
      </c>
      <c r="AJ7" s="2">
        <v>2.6</v>
      </c>
      <c r="AK7" s="2">
        <v>0.1</v>
      </c>
    </row>
    <row r="8" spans="1:78" ht="14.5">
      <c r="A8" s="114" t="s">
        <v>64</v>
      </c>
      <c r="B8" s="114" t="s">
        <v>105</v>
      </c>
      <c r="C8" s="114" t="s">
        <v>106</v>
      </c>
      <c r="N8" t="s">
        <v>64</v>
      </c>
      <c r="O8" t="s">
        <v>101</v>
      </c>
      <c r="P8" t="s">
        <v>31</v>
      </c>
      <c r="Q8" t="str">
        <f t="shared" si="3"/>
        <v/>
      </c>
      <c r="R8" t="str">
        <f t="shared" si="4"/>
        <v>INDCONS</v>
      </c>
      <c r="AA8" s="114" t="s">
        <v>64</v>
      </c>
      <c r="AB8" s="114" t="s">
        <v>105</v>
      </c>
      <c r="AC8" s="114" t="s">
        <v>106</v>
      </c>
      <c r="AE8">
        <v>30</v>
      </c>
      <c r="AF8">
        <v>30</v>
      </c>
      <c r="AG8">
        <v>30</v>
      </c>
      <c r="AH8">
        <v>30</v>
      </c>
      <c r="AI8">
        <v>30</v>
      </c>
      <c r="AJ8">
        <v>30</v>
      </c>
      <c r="AK8">
        <v>30</v>
      </c>
    </row>
    <row r="9" spans="1:78" ht="14.5">
      <c r="A9" s="114" t="s">
        <v>64</v>
      </c>
      <c r="B9" s="114" t="s">
        <v>107</v>
      </c>
      <c r="C9" s="116" t="s">
        <v>31</v>
      </c>
      <c r="E9" t="str">
        <f>C9</f>
        <v>INDCONS</v>
      </c>
      <c r="F9" t="str">
        <f>E9</f>
        <v>INDCONS</v>
      </c>
      <c r="G9" t="str">
        <f t="shared" ref="G9:K9" si="5">E9</f>
        <v>INDCONS</v>
      </c>
      <c r="H9" t="str">
        <f t="shared" si="5"/>
        <v>INDCONS</v>
      </c>
      <c r="I9" t="str">
        <f t="shared" si="5"/>
        <v>INDCONS</v>
      </c>
      <c r="J9" t="str">
        <f t="shared" si="5"/>
        <v>INDCONS</v>
      </c>
      <c r="K9" t="str">
        <f t="shared" si="5"/>
        <v>INDCONS</v>
      </c>
      <c r="N9" t="s">
        <v>65</v>
      </c>
      <c r="O9" t="s">
        <v>100</v>
      </c>
      <c r="P9" t="s">
        <v>12</v>
      </c>
      <c r="Q9" t="str">
        <f t="shared" si="3"/>
        <v>INDELC</v>
      </c>
      <c r="R9" t="str">
        <f t="shared" si="4"/>
        <v/>
      </c>
      <c r="AA9" s="114" t="s">
        <v>64</v>
      </c>
      <c r="AB9" s="114" t="s">
        <v>108</v>
      </c>
      <c r="AC9" s="116" t="s">
        <v>109</v>
      </c>
    </row>
    <row r="10" spans="1:78" ht="14.5">
      <c r="A10" s="114" t="s">
        <v>64</v>
      </c>
      <c r="B10" s="114" t="s">
        <v>110</v>
      </c>
      <c r="C10" s="114" t="s">
        <v>106</v>
      </c>
      <c r="N10" t="s">
        <v>65</v>
      </c>
      <c r="O10" t="s">
        <v>100</v>
      </c>
      <c r="P10" t="s">
        <v>15</v>
      </c>
      <c r="Q10" t="str">
        <f t="shared" si="3"/>
        <v>INDGAS</v>
      </c>
      <c r="R10" t="str">
        <f t="shared" si="4"/>
        <v/>
      </c>
      <c r="AA10" s="114" t="s">
        <v>64</v>
      </c>
      <c r="AB10" s="114" t="s">
        <v>110</v>
      </c>
      <c r="AC10" s="114" t="s">
        <v>106</v>
      </c>
    </row>
    <row r="11" spans="1:78" ht="14.5">
      <c r="A11" s="116" t="s">
        <v>64</v>
      </c>
      <c r="B11" s="116" t="s">
        <v>111</v>
      </c>
      <c r="C11" s="114"/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N11" t="s">
        <v>65</v>
      </c>
      <c r="O11" t="s">
        <v>100</v>
      </c>
      <c r="P11" t="s">
        <v>17</v>
      </c>
      <c r="Q11" t="str">
        <f t="shared" si="3"/>
        <v>INDDSTLFO</v>
      </c>
      <c r="R11" t="str">
        <f t="shared" si="4"/>
        <v/>
      </c>
      <c r="AA11" s="114"/>
      <c r="AB11" s="114"/>
      <c r="AC11" s="114"/>
    </row>
    <row r="12" spans="1:78" ht="14.5">
      <c r="A12" s="114" t="s">
        <v>64</v>
      </c>
      <c r="B12" s="116" t="s">
        <v>112</v>
      </c>
      <c r="C12" s="114"/>
      <c r="E12" s="98">
        <v>0.95</v>
      </c>
      <c r="F12" s="98">
        <v>0.95</v>
      </c>
      <c r="G12" s="98">
        <v>0.95</v>
      </c>
      <c r="H12" s="98">
        <v>0.95</v>
      </c>
      <c r="I12" s="98">
        <v>0.95</v>
      </c>
      <c r="J12" s="98">
        <v>0.95</v>
      </c>
      <c r="K12" s="98">
        <v>0.95</v>
      </c>
      <c r="N12" t="s">
        <v>65</v>
      </c>
      <c r="O12" t="s">
        <v>100</v>
      </c>
      <c r="P12" t="s">
        <v>18</v>
      </c>
      <c r="Q12" t="str">
        <f t="shared" si="3"/>
        <v>INDHFO</v>
      </c>
      <c r="R12" t="str">
        <f t="shared" si="4"/>
        <v/>
      </c>
      <c r="AA12" s="114"/>
      <c r="AB12" s="114"/>
      <c r="AC12" s="114"/>
    </row>
    <row r="13" spans="1:78" ht="14.5">
      <c r="A13" s="114" t="s">
        <v>64</v>
      </c>
      <c r="B13" s="116" t="s">
        <v>113</v>
      </c>
      <c r="C13" s="115" t="s">
        <v>12</v>
      </c>
      <c r="E13">
        <f>1-SUM(E14:E17)</f>
        <v>0</v>
      </c>
      <c r="F13">
        <f t="shared" ref="F13:K13" si="6">1-SUM(F14:F17)</f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N13" t="s">
        <v>65</v>
      </c>
      <c r="O13" t="s">
        <v>100</v>
      </c>
      <c r="P13" t="s">
        <v>19</v>
      </c>
      <c r="Q13" t="str">
        <f t="shared" si="3"/>
        <v>INDSGPC</v>
      </c>
      <c r="R13" t="str">
        <f t="shared" si="4"/>
        <v/>
      </c>
      <c r="AA13" s="114" t="s">
        <v>64</v>
      </c>
      <c r="AB13" s="114" t="s">
        <v>104</v>
      </c>
      <c r="AC13" s="115" t="s">
        <v>12</v>
      </c>
      <c r="AE13">
        <v>0</v>
      </c>
    </row>
    <row r="14" spans="1:78" ht="14.5">
      <c r="A14" s="114" t="s">
        <v>64</v>
      </c>
      <c r="B14" s="116" t="s">
        <v>113</v>
      </c>
      <c r="C14" s="115" t="s">
        <v>15</v>
      </c>
      <c r="E14">
        <f>AE4/SUM(AE3:AE7)</f>
        <v>2E-3</v>
      </c>
      <c r="F14">
        <f t="shared" ref="F14:K14" si="7">AF4/SUM(AF3:AF7)</f>
        <v>0.32338308457711401</v>
      </c>
      <c r="G14">
        <f t="shared" si="7"/>
        <v>0.12251655629139099</v>
      </c>
      <c r="H14">
        <f t="shared" si="7"/>
        <v>0.309859154929577</v>
      </c>
      <c r="I14">
        <f t="shared" si="7"/>
        <v>6.9767441860465101E-2</v>
      </c>
      <c r="J14">
        <f t="shared" si="7"/>
        <v>0.290697674418605</v>
      </c>
      <c r="K14">
        <f t="shared" si="7"/>
        <v>0.14503816793893101</v>
      </c>
      <c r="N14" t="s">
        <v>65</v>
      </c>
      <c r="O14" t="s">
        <v>100</v>
      </c>
      <c r="P14" t="s">
        <v>10</v>
      </c>
      <c r="Q14" t="str">
        <f t="shared" si="3"/>
        <v>INDLPG</v>
      </c>
      <c r="R14" t="str">
        <f t="shared" si="4"/>
        <v/>
      </c>
      <c r="AA14" s="114" t="s">
        <v>64</v>
      </c>
      <c r="AB14" s="114" t="s">
        <v>104</v>
      </c>
      <c r="AC14" s="115" t="s">
        <v>15</v>
      </c>
      <c r="AE14">
        <f>6*0.002</f>
        <v>1.2E-2</v>
      </c>
      <c r="AF14">
        <v>6.5</v>
      </c>
      <c r="AG14">
        <v>3.7</v>
      </c>
      <c r="AH14">
        <v>2.2000000000000002</v>
      </c>
      <c r="AI14">
        <v>0.6</v>
      </c>
      <c r="AJ14" s="2">
        <v>5</v>
      </c>
      <c r="AK14" s="2">
        <v>1.9</v>
      </c>
    </row>
    <row r="15" spans="1:78" ht="14.5">
      <c r="A15" s="114" t="s">
        <v>64</v>
      </c>
      <c r="B15" s="116" t="s">
        <v>113</v>
      </c>
      <c r="C15" s="115" t="s">
        <v>17</v>
      </c>
      <c r="E15">
        <f>AE5/SUM(AE3:AE7)</f>
        <v>0.998</v>
      </c>
      <c r="F15">
        <f t="shared" ref="F15:K15" si="8">AF5/SUM(AF3:AF7)</f>
        <v>0.63184079601990095</v>
      </c>
      <c r="G15">
        <f t="shared" si="8"/>
        <v>0.82781456953642396</v>
      </c>
      <c r="H15">
        <f t="shared" si="8"/>
        <v>0.676056338028169</v>
      </c>
      <c r="I15">
        <f t="shared" si="8"/>
        <v>0.918604651162791</v>
      </c>
      <c r="J15">
        <f t="shared" si="8"/>
        <v>0.52906976744186096</v>
      </c>
      <c r="K15">
        <f t="shared" si="8"/>
        <v>0.84732824427480902</v>
      </c>
      <c r="N15" t="s">
        <v>65</v>
      </c>
      <c r="O15" t="s">
        <v>100</v>
      </c>
      <c r="P15" t="s">
        <v>20</v>
      </c>
      <c r="Q15" t="str">
        <f t="shared" si="3"/>
        <v>INDCOA</v>
      </c>
      <c r="R15" t="str">
        <f t="shared" si="4"/>
        <v/>
      </c>
      <c r="AA15" s="114" t="s">
        <v>64</v>
      </c>
      <c r="AB15" s="114" t="s">
        <v>104</v>
      </c>
      <c r="AC15" s="115" t="s">
        <v>17</v>
      </c>
      <c r="AE15">
        <f>6*0.998</f>
        <v>5.9880000000000004</v>
      </c>
      <c r="AF15">
        <v>12.7</v>
      </c>
      <c r="AG15">
        <v>25</v>
      </c>
      <c r="AH15">
        <v>4.8</v>
      </c>
      <c r="AI15">
        <v>7.9</v>
      </c>
      <c r="AJ15" s="2">
        <v>9.1</v>
      </c>
      <c r="AK15" s="2">
        <v>11.1</v>
      </c>
    </row>
    <row r="16" spans="1:78" ht="14.5">
      <c r="A16" s="114" t="s">
        <v>64</v>
      </c>
      <c r="B16" s="116" t="s">
        <v>113</v>
      </c>
      <c r="C16" s="115" t="s">
        <v>18</v>
      </c>
      <c r="E16">
        <f>AE6/SUM(AE3:AE7)</f>
        <v>0</v>
      </c>
      <c r="F16">
        <f t="shared" ref="F16:K16" si="9">AF6/SUM(AF3:AF7)</f>
        <v>3.4825870646766198E-2</v>
      </c>
      <c r="G16">
        <f t="shared" si="9"/>
        <v>0</v>
      </c>
      <c r="H16">
        <f t="shared" si="9"/>
        <v>0</v>
      </c>
      <c r="I16">
        <f t="shared" si="9"/>
        <v>0</v>
      </c>
      <c r="J16">
        <f t="shared" si="9"/>
        <v>2.9069767441860499E-2</v>
      </c>
      <c r="K16">
        <f t="shared" si="9"/>
        <v>0</v>
      </c>
      <c r="N16" t="s">
        <v>65</v>
      </c>
      <c r="O16" t="s">
        <v>100</v>
      </c>
      <c r="P16" t="s">
        <v>22</v>
      </c>
      <c r="Q16" t="str">
        <f t="shared" si="3"/>
        <v>INDCOKE</v>
      </c>
      <c r="R16" t="str">
        <f t="shared" si="4"/>
        <v/>
      </c>
      <c r="AA16" s="114" t="s">
        <v>64</v>
      </c>
      <c r="AB16" s="114" t="s">
        <v>104</v>
      </c>
      <c r="AC16" s="115" t="s">
        <v>18</v>
      </c>
      <c r="AF16">
        <v>0.7</v>
      </c>
      <c r="AJ16" s="2">
        <v>0.5</v>
      </c>
      <c r="AK16" s="2">
        <v>0</v>
      </c>
    </row>
    <row r="17" spans="1:39" ht="14.5">
      <c r="A17" s="114" t="s">
        <v>64</v>
      </c>
      <c r="B17" s="116" t="s">
        <v>113</v>
      </c>
      <c r="C17" s="115" t="s">
        <v>10</v>
      </c>
      <c r="E17">
        <f>AE7/SUM(AE3:AE7)</f>
        <v>0</v>
      </c>
      <c r="F17">
        <f t="shared" ref="F17:K17" si="10">AF7/SUM(AF3:AF7)</f>
        <v>9.9502487562189105E-3</v>
      </c>
      <c r="G17">
        <f t="shared" si="10"/>
        <v>4.96688741721854E-2</v>
      </c>
      <c r="H17">
        <f t="shared" si="10"/>
        <v>1.4084507042253501E-2</v>
      </c>
      <c r="I17">
        <f t="shared" si="10"/>
        <v>1.16279069767442E-2</v>
      </c>
      <c r="J17">
        <f t="shared" si="10"/>
        <v>0.15116279069767399</v>
      </c>
      <c r="K17">
        <f t="shared" si="10"/>
        <v>7.63358778625954E-3</v>
      </c>
      <c r="N17" t="s">
        <v>65</v>
      </c>
      <c r="O17" t="s">
        <v>100</v>
      </c>
      <c r="P17" t="s">
        <v>24</v>
      </c>
      <c r="Q17" t="str">
        <f t="shared" si="3"/>
        <v>INDWOOD</v>
      </c>
      <c r="R17" t="str">
        <f t="shared" si="4"/>
        <v/>
      </c>
      <c r="AA17" s="114" t="s">
        <v>64</v>
      </c>
      <c r="AB17" s="114" t="s">
        <v>104</v>
      </c>
      <c r="AC17" s="115" t="s">
        <v>10</v>
      </c>
      <c r="AF17">
        <v>0.2</v>
      </c>
      <c r="AG17">
        <v>1.5</v>
      </c>
      <c r="AH17">
        <v>0.1</v>
      </c>
      <c r="AI17">
        <v>0.1</v>
      </c>
      <c r="AJ17" s="2">
        <v>2.6</v>
      </c>
      <c r="AK17" s="2">
        <v>0.1</v>
      </c>
    </row>
    <row r="18" spans="1:39" ht="14.5">
      <c r="A18" s="114" t="s">
        <v>87</v>
      </c>
      <c r="N18" t="s">
        <v>65</v>
      </c>
      <c r="O18" t="s">
        <v>100</v>
      </c>
      <c r="P18" t="s">
        <v>25</v>
      </c>
      <c r="Q18" t="str">
        <f t="shared" si="3"/>
        <v>INDSTM</v>
      </c>
      <c r="R18" t="str">
        <f t="shared" si="4"/>
        <v/>
      </c>
      <c r="AA18" s="114" t="s">
        <v>87</v>
      </c>
    </row>
    <row r="19" spans="1:39">
      <c r="A19" s="149" t="s">
        <v>88</v>
      </c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N19" t="s">
        <v>65</v>
      </c>
      <c r="O19" t="s">
        <v>101</v>
      </c>
      <c r="P19" t="s">
        <v>33</v>
      </c>
      <c r="Q19" t="str">
        <f t="shared" si="3"/>
        <v/>
      </c>
      <c r="R19" t="str">
        <f t="shared" si="4"/>
        <v>INDIPP</v>
      </c>
      <c r="AA19" s="149" t="s">
        <v>88</v>
      </c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</row>
    <row r="20" spans="1:39" ht="14.5">
      <c r="A20" s="114" t="s">
        <v>65</v>
      </c>
      <c r="B20" t="s">
        <v>103</v>
      </c>
      <c r="C20" t="s">
        <v>12</v>
      </c>
      <c r="E20" t="str">
        <f>C20</f>
        <v>INDELC</v>
      </c>
      <c r="F20" t="str">
        <f>E20</f>
        <v>INDELC</v>
      </c>
      <c r="G20" t="str">
        <f t="shared" ref="G20:K20" si="11">F20</f>
        <v>INDELC</v>
      </c>
      <c r="H20" t="str">
        <f t="shared" si="11"/>
        <v>INDELC</v>
      </c>
      <c r="I20" t="str">
        <f t="shared" si="11"/>
        <v>INDELC</v>
      </c>
      <c r="J20" t="str">
        <f t="shared" si="11"/>
        <v>INDELC</v>
      </c>
      <c r="K20" t="str">
        <f t="shared" si="11"/>
        <v>INDELC</v>
      </c>
      <c r="N20" t="s">
        <v>66</v>
      </c>
      <c r="O20" t="s">
        <v>100</v>
      </c>
      <c r="P20" t="s">
        <v>12</v>
      </c>
      <c r="Q20" t="str">
        <f t="shared" si="3"/>
        <v>INDELC</v>
      </c>
      <c r="R20" t="str">
        <f t="shared" si="4"/>
        <v/>
      </c>
      <c r="AA20" s="114" t="s">
        <v>65</v>
      </c>
      <c r="AB20" t="s">
        <v>104</v>
      </c>
      <c r="AC20" t="s">
        <v>12</v>
      </c>
      <c r="AE20">
        <f>attached_ipp!W15</f>
        <v>17.100000000000001</v>
      </c>
      <c r="AF20">
        <f>attached_ipp!AU15</f>
        <v>50.9</v>
      </c>
      <c r="AG20">
        <f>attached_ipp!BS15</f>
        <v>15</v>
      </c>
      <c r="AH20">
        <v>0</v>
      </c>
      <c r="AI20">
        <v>0</v>
      </c>
      <c r="AJ20">
        <f>attached_ipp!EM15</f>
        <v>10.3</v>
      </c>
      <c r="AK20">
        <f>attached_ipp!FK15</f>
        <v>32.5</v>
      </c>
    </row>
    <row r="21" spans="1:39" ht="14.5">
      <c r="A21" s="114" t="s">
        <v>65</v>
      </c>
      <c r="B21" t="s">
        <v>103</v>
      </c>
      <c r="C21" t="s">
        <v>15</v>
      </c>
      <c r="E21" t="str">
        <f t="shared" ref="E21:E29" si="12">C21</f>
        <v>INDGAS</v>
      </c>
      <c r="F21" t="str">
        <f t="shared" ref="F21:K31" si="13">E21</f>
        <v>INDGAS</v>
      </c>
      <c r="G21" t="str">
        <f t="shared" si="13"/>
        <v>INDGAS</v>
      </c>
      <c r="H21" t="str">
        <f t="shared" si="13"/>
        <v>INDGAS</v>
      </c>
      <c r="I21" t="str">
        <f t="shared" si="13"/>
        <v>INDGAS</v>
      </c>
      <c r="J21" t="str">
        <f t="shared" si="13"/>
        <v>INDGAS</v>
      </c>
      <c r="K21" t="str">
        <f t="shared" si="13"/>
        <v>INDGAS</v>
      </c>
      <c r="N21" t="s">
        <v>66</v>
      </c>
      <c r="O21" t="s">
        <v>100</v>
      </c>
      <c r="P21" t="s">
        <v>15</v>
      </c>
      <c r="Q21" t="str">
        <f t="shared" si="3"/>
        <v>INDGAS</v>
      </c>
      <c r="R21" t="str">
        <f t="shared" si="4"/>
        <v/>
      </c>
      <c r="AA21" s="114" t="s">
        <v>65</v>
      </c>
      <c r="AB21" t="s">
        <v>104</v>
      </c>
      <c r="AC21" t="s">
        <v>15</v>
      </c>
      <c r="AE21">
        <v>0</v>
      </c>
      <c r="AF21">
        <f>attached_ipp!AU16</f>
        <v>26.3</v>
      </c>
      <c r="AG21">
        <f>attached_ipp!BS16</f>
        <v>18.7</v>
      </c>
      <c r="AH21">
        <f>attached_ipp!CQ16</f>
        <v>0.2</v>
      </c>
      <c r="AI21">
        <v>0</v>
      </c>
      <c r="AJ21">
        <f>attached_ipp!EM16</f>
        <v>12.4</v>
      </c>
      <c r="AK21">
        <f>attached_ipp!FK16</f>
        <v>26.3</v>
      </c>
    </row>
    <row r="22" spans="1:39" ht="14.5">
      <c r="A22" s="114" t="s">
        <v>65</v>
      </c>
      <c r="B22" t="s">
        <v>103</v>
      </c>
      <c r="C22" t="s">
        <v>17</v>
      </c>
      <c r="E22" t="str">
        <f t="shared" si="12"/>
        <v>INDDSTLFO</v>
      </c>
      <c r="F22" t="str">
        <f t="shared" si="13"/>
        <v>INDDSTLFO</v>
      </c>
      <c r="G22" t="str">
        <f t="shared" si="13"/>
        <v>INDDSTLFO</v>
      </c>
      <c r="H22" t="str">
        <f t="shared" si="13"/>
        <v>INDDSTLFO</v>
      </c>
      <c r="I22" t="str">
        <f t="shared" si="13"/>
        <v>INDDSTLFO</v>
      </c>
      <c r="J22" t="str">
        <f t="shared" si="13"/>
        <v>INDDSTLFO</v>
      </c>
      <c r="K22" t="str">
        <f t="shared" si="13"/>
        <v>INDDSTLFO</v>
      </c>
      <c r="N22" t="s">
        <v>66</v>
      </c>
      <c r="O22" t="s">
        <v>100</v>
      </c>
      <c r="P22" t="s">
        <v>17</v>
      </c>
      <c r="Q22" t="str">
        <f t="shared" si="3"/>
        <v>INDDSTLFO</v>
      </c>
      <c r="R22" t="str">
        <f t="shared" si="4"/>
        <v/>
      </c>
      <c r="AA22" s="114" t="s">
        <v>65</v>
      </c>
      <c r="AB22" t="s">
        <v>104</v>
      </c>
      <c r="AC22" t="s">
        <v>17</v>
      </c>
      <c r="AE22">
        <v>0</v>
      </c>
      <c r="AF22">
        <f>attached_ipp!AU17</f>
        <v>0.3</v>
      </c>
      <c r="AG22">
        <f>attached_ipp!BS17</f>
        <v>0.2</v>
      </c>
      <c r="AH22">
        <f>attached_ipp!CQ17</f>
        <v>0</v>
      </c>
      <c r="AI22">
        <v>0</v>
      </c>
      <c r="AJ22">
        <f>attached_ipp!EM17</f>
        <v>0.1</v>
      </c>
      <c r="AK22">
        <f>attached_ipp!FK17</f>
        <v>0.2</v>
      </c>
    </row>
    <row r="23" spans="1:39" ht="14.5">
      <c r="A23" s="114" t="s">
        <v>65</v>
      </c>
      <c r="B23" t="s">
        <v>103</v>
      </c>
      <c r="C23" t="s">
        <v>18</v>
      </c>
      <c r="E23" t="str">
        <f t="shared" si="12"/>
        <v>INDHFO</v>
      </c>
      <c r="F23" t="str">
        <f t="shared" si="13"/>
        <v>INDHFO</v>
      </c>
      <c r="G23" t="str">
        <f t="shared" si="13"/>
        <v>INDHFO</v>
      </c>
      <c r="H23" t="str">
        <f t="shared" si="13"/>
        <v>INDHFO</v>
      </c>
      <c r="I23" t="str">
        <f t="shared" si="13"/>
        <v>INDHFO</v>
      </c>
      <c r="J23" t="str">
        <f t="shared" si="13"/>
        <v>INDHFO</v>
      </c>
      <c r="K23" t="str">
        <f t="shared" si="13"/>
        <v>INDHFO</v>
      </c>
      <c r="N23" t="s">
        <v>66</v>
      </c>
      <c r="O23" t="s">
        <v>100</v>
      </c>
      <c r="P23" t="s">
        <v>18</v>
      </c>
      <c r="Q23" t="str">
        <f t="shared" si="3"/>
        <v>INDHFO</v>
      </c>
      <c r="R23" t="str">
        <f t="shared" si="4"/>
        <v/>
      </c>
      <c r="AA23" s="114" t="s">
        <v>65</v>
      </c>
      <c r="AB23" t="s">
        <v>104</v>
      </c>
      <c r="AC23" t="s">
        <v>18</v>
      </c>
      <c r="AE23">
        <v>0</v>
      </c>
      <c r="AF23">
        <f>attached_ipp!AU18</f>
        <v>0.8</v>
      </c>
      <c r="AG23">
        <f>attached_ipp!BS18</f>
        <v>1.4</v>
      </c>
      <c r="AH23">
        <v>0</v>
      </c>
      <c r="AI23">
        <f>attached_ipp!DO18</f>
        <v>0</v>
      </c>
      <c r="AJ23">
        <f>attached_ipp!EM18</f>
        <v>0</v>
      </c>
      <c r="AK23">
        <f>attached_ipp!FK18</f>
        <v>0.1</v>
      </c>
    </row>
    <row r="24" spans="1:39" ht="14.5">
      <c r="A24" s="114" t="s">
        <v>65</v>
      </c>
      <c r="B24" t="s">
        <v>103</v>
      </c>
      <c r="C24" t="s">
        <v>19</v>
      </c>
      <c r="E24" t="str">
        <f t="shared" si="12"/>
        <v>INDSGPC</v>
      </c>
      <c r="F24" t="str">
        <f t="shared" si="13"/>
        <v>INDSGPC</v>
      </c>
      <c r="G24" t="str">
        <f t="shared" si="13"/>
        <v>INDSGPC</v>
      </c>
      <c r="H24" t="str">
        <f t="shared" si="13"/>
        <v>INDSGPC</v>
      </c>
      <c r="I24" t="str">
        <f t="shared" si="13"/>
        <v>INDSGPC</v>
      </c>
      <c r="J24" t="str">
        <f t="shared" si="13"/>
        <v>INDSGPC</v>
      </c>
      <c r="K24" t="str">
        <f t="shared" si="13"/>
        <v>INDSGPC</v>
      </c>
      <c r="N24" t="s">
        <v>66</v>
      </c>
      <c r="O24" t="s">
        <v>100</v>
      </c>
      <c r="P24" t="s">
        <v>19</v>
      </c>
      <c r="Q24" t="str">
        <f t="shared" si="3"/>
        <v>INDSGPC</v>
      </c>
      <c r="R24" t="str">
        <f t="shared" si="4"/>
        <v/>
      </c>
      <c r="AA24" s="114" t="s">
        <v>65</v>
      </c>
      <c r="AB24" t="s">
        <v>104</v>
      </c>
      <c r="AC24" t="s">
        <v>19</v>
      </c>
      <c r="AE24">
        <f>attached_ipp!W19</f>
        <v>0</v>
      </c>
      <c r="AF24">
        <f>attached_ipp!AU19</f>
        <v>0</v>
      </c>
      <c r="AG24">
        <f>attached_ipp!BS19</f>
        <v>0</v>
      </c>
      <c r="AH24">
        <f>attached_ipp!CQ19</f>
        <v>0</v>
      </c>
      <c r="AI24">
        <f>attached_ipp!DO19</f>
        <v>0</v>
      </c>
      <c r="AJ24">
        <f>attached_ipp!EM19</f>
        <v>0</v>
      </c>
      <c r="AK24">
        <f>attached_ipp!FK19</f>
        <v>0</v>
      </c>
    </row>
    <row r="25" spans="1:39" ht="14.5">
      <c r="A25" s="114" t="s">
        <v>65</v>
      </c>
      <c r="B25" t="s">
        <v>103</v>
      </c>
      <c r="C25" t="s">
        <v>10</v>
      </c>
      <c r="E25" t="str">
        <f t="shared" si="12"/>
        <v>INDLPG</v>
      </c>
      <c r="F25" t="str">
        <f t="shared" si="13"/>
        <v>INDLPG</v>
      </c>
      <c r="G25" t="str">
        <f t="shared" si="13"/>
        <v>INDLPG</v>
      </c>
      <c r="H25" t="str">
        <f t="shared" si="13"/>
        <v>INDLPG</v>
      </c>
      <c r="I25" t="str">
        <f t="shared" si="13"/>
        <v>INDLPG</v>
      </c>
      <c r="J25" t="str">
        <f t="shared" si="13"/>
        <v>INDLPG</v>
      </c>
      <c r="K25" t="str">
        <f t="shared" si="13"/>
        <v>INDLPG</v>
      </c>
      <c r="N25" t="s">
        <v>66</v>
      </c>
      <c r="O25" t="s">
        <v>100</v>
      </c>
      <c r="P25" t="s">
        <v>10</v>
      </c>
      <c r="Q25" t="str">
        <f t="shared" si="3"/>
        <v>INDLPG</v>
      </c>
      <c r="R25" t="str">
        <f t="shared" si="4"/>
        <v/>
      </c>
      <c r="AA25" s="114" t="s">
        <v>65</v>
      </c>
      <c r="AB25" t="s">
        <v>104</v>
      </c>
      <c r="AC25" t="s">
        <v>10</v>
      </c>
      <c r="AE25">
        <v>0</v>
      </c>
      <c r="AF25">
        <f>attached_ipp!AU20</f>
        <v>0.1</v>
      </c>
      <c r="AG25">
        <f>attached_ipp!BS20</f>
        <v>0.1</v>
      </c>
      <c r="AH25">
        <v>0</v>
      </c>
      <c r="AI25">
        <f>attached_ipp!DO20</f>
        <v>0</v>
      </c>
      <c r="AJ25">
        <f>attached_ipp!EM20</f>
        <v>0</v>
      </c>
      <c r="AK25">
        <f>attached_ipp!FK20</f>
        <v>0.1</v>
      </c>
    </row>
    <row r="26" spans="1:39" ht="14.5">
      <c r="A26" s="114" t="s">
        <v>65</v>
      </c>
      <c r="B26" t="s">
        <v>103</v>
      </c>
      <c r="C26" t="s">
        <v>20</v>
      </c>
      <c r="E26" t="str">
        <f t="shared" si="12"/>
        <v>INDCOA</v>
      </c>
      <c r="F26" t="str">
        <f t="shared" si="13"/>
        <v>INDCOA</v>
      </c>
      <c r="G26" t="str">
        <f t="shared" si="13"/>
        <v>INDCOA</v>
      </c>
      <c r="H26" t="str">
        <f t="shared" si="13"/>
        <v>INDCOA</v>
      </c>
      <c r="I26" t="str">
        <f t="shared" si="13"/>
        <v>INDCOA</v>
      </c>
      <c r="J26" t="str">
        <f t="shared" si="13"/>
        <v>INDCOA</v>
      </c>
      <c r="K26" t="str">
        <f t="shared" si="13"/>
        <v>INDCOA</v>
      </c>
      <c r="N26" t="s">
        <v>66</v>
      </c>
      <c r="O26" t="s">
        <v>100</v>
      </c>
      <c r="P26" t="s">
        <v>20</v>
      </c>
      <c r="Q26" t="str">
        <f t="shared" si="3"/>
        <v>INDCOA</v>
      </c>
      <c r="R26" t="str">
        <f t="shared" si="4"/>
        <v/>
      </c>
      <c r="AA26" s="114" t="s">
        <v>65</v>
      </c>
      <c r="AB26" t="s">
        <v>104</v>
      </c>
      <c r="AC26" t="s">
        <v>20</v>
      </c>
      <c r="AE26">
        <f>attached_ipp!W21</f>
        <v>0</v>
      </c>
      <c r="AF26">
        <f>attached_ipp!AU21</f>
        <v>0</v>
      </c>
      <c r="AG26">
        <f>attached_ipp!BS21</f>
        <v>0</v>
      </c>
      <c r="AH26">
        <f>attached_ipp!CQ21</f>
        <v>0</v>
      </c>
      <c r="AI26">
        <f>attached_ipp!DO21</f>
        <v>0</v>
      </c>
      <c r="AJ26">
        <f>attached_ipp!EM21</f>
        <v>0</v>
      </c>
      <c r="AK26">
        <f>attached_ipp!FK21</f>
        <v>0</v>
      </c>
    </row>
    <row r="27" spans="1:39" ht="14.5">
      <c r="A27" s="114" t="s">
        <v>65</v>
      </c>
      <c r="B27" t="s">
        <v>103</v>
      </c>
      <c r="C27" t="s">
        <v>22</v>
      </c>
      <c r="E27" t="str">
        <f t="shared" si="12"/>
        <v>INDCOKE</v>
      </c>
      <c r="F27" t="str">
        <f t="shared" si="13"/>
        <v>INDCOKE</v>
      </c>
      <c r="G27" t="str">
        <f t="shared" si="13"/>
        <v>INDCOKE</v>
      </c>
      <c r="H27" t="str">
        <f t="shared" si="13"/>
        <v>INDCOKE</v>
      </c>
      <c r="I27" t="str">
        <f t="shared" si="13"/>
        <v>INDCOKE</v>
      </c>
      <c r="J27" t="str">
        <f t="shared" si="13"/>
        <v>INDCOKE</v>
      </c>
      <c r="K27" t="str">
        <f t="shared" si="13"/>
        <v>INDCOKE</v>
      </c>
      <c r="N27" t="s">
        <v>66</v>
      </c>
      <c r="O27" t="s">
        <v>100</v>
      </c>
      <c r="P27" t="s">
        <v>22</v>
      </c>
      <c r="Q27" t="str">
        <f t="shared" si="3"/>
        <v>INDCOKE</v>
      </c>
      <c r="R27" t="str">
        <f t="shared" si="4"/>
        <v/>
      </c>
      <c r="AA27" s="114" t="s">
        <v>65</v>
      </c>
      <c r="AB27" t="s">
        <v>104</v>
      </c>
      <c r="AC27" t="s">
        <v>22</v>
      </c>
      <c r="AE27">
        <f>attached_ipp!W22</f>
        <v>0</v>
      </c>
      <c r="AF27">
        <f>attached_ipp!AU22</f>
        <v>0</v>
      </c>
      <c r="AG27">
        <f>attached_ipp!BS22</f>
        <v>0</v>
      </c>
      <c r="AH27">
        <f>attached_ipp!CQ22</f>
        <v>0</v>
      </c>
      <c r="AI27">
        <f>attached_ipp!DO22</f>
        <v>0</v>
      </c>
      <c r="AJ27">
        <f>attached_ipp!EM22</f>
        <v>0</v>
      </c>
      <c r="AK27">
        <f>attached_ipp!FK22</f>
        <v>0</v>
      </c>
    </row>
    <row r="28" spans="1:39" ht="14.5">
      <c r="A28" s="114" t="s">
        <v>65</v>
      </c>
      <c r="B28" t="s">
        <v>103</v>
      </c>
      <c r="C28" t="s">
        <v>24</v>
      </c>
      <c r="E28" t="str">
        <f t="shared" si="12"/>
        <v>INDWOOD</v>
      </c>
      <c r="F28" t="str">
        <f t="shared" si="13"/>
        <v>INDWOOD</v>
      </c>
      <c r="G28" t="str">
        <f t="shared" si="13"/>
        <v>INDWOOD</v>
      </c>
      <c r="H28" t="str">
        <f t="shared" si="13"/>
        <v>INDWOOD</v>
      </c>
      <c r="I28" t="str">
        <f t="shared" si="13"/>
        <v>INDWOOD</v>
      </c>
      <c r="J28" t="str">
        <f t="shared" si="13"/>
        <v>INDWOOD</v>
      </c>
      <c r="K28" t="str">
        <f t="shared" si="13"/>
        <v>INDWOOD</v>
      </c>
      <c r="N28" t="s">
        <v>66</v>
      </c>
      <c r="O28" t="s">
        <v>100</v>
      </c>
      <c r="P28" t="s">
        <v>24</v>
      </c>
      <c r="Q28" t="str">
        <f t="shared" si="3"/>
        <v>INDWOOD</v>
      </c>
      <c r="R28" t="str">
        <f t="shared" si="4"/>
        <v/>
      </c>
      <c r="AA28" s="114" t="s">
        <v>65</v>
      </c>
      <c r="AB28" t="s">
        <v>104</v>
      </c>
      <c r="AC28" t="s">
        <v>24</v>
      </c>
      <c r="AE28">
        <f>attached_ipp!W23</f>
        <v>27.7</v>
      </c>
      <c r="AF28">
        <f>attached_ipp!AU23</f>
        <v>52.1</v>
      </c>
      <c r="AG28">
        <f>attached_ipp!BS23</f>
        <v>36.299999999999997</v>
      </c>
      <c r="AH28">
        <v>0</v>
      </c>
      <c r="AI28">
        <f>attached_ipp!DO23</f>
        <v>1.2</v>
      </c>
      <c r="AJ28">
        <f>attached_ipp!EM23</f>
        <v>50</v>
      </c>
      <c r="AK28">
        <f>attached_ipp!FK23</f>
        <v>118.6</v>
      </c>
    </row>
    <row r="29" spans="1:39" ht="14.5">
      <c r="A29" s="114" t="s">
        <v>65</v>
      </c>
      <c r="B29" t="s">
        <v>103</v>
      </c>
      <c r="C29" t="s">
        <v>25</v>
      </c>
      <c r="E29" t="str">
        <f t="shared" si="12"/>
        <v>INDSTM</v>
      </c>
      <c r="F29" t="str">
        <f t="shared" si="13"/>
        <v>INDSTM</v>
      </c>
      <c r="G29" t="str">
        <f t="shared" si="13"/>
        <v>INDSTM</v>
      </c>
      <c r="H29" t="str">
        <f t="shared" si="13"/>
        <v>INDSTM</v>
      </c>
      <c r="I29" t="str">
        <f t="shared" si="13"/>
        <v>INDSTM</v>
      </c>
      <c r="J29" t="str">
        <f t="shared" si="13"/>
        <v>INDSTM</v>
      </c>
      <c r="K29" t="str">
        <f t="shared" si="13"/>
        <v>INDSTM</v>
      </c>
      <c r="N29" t="s">
        <v>66</v>
      </c>
      <c r="O29" t="s">
        <v>100</v>
      </c>
      <c r="P29" t="s">
        <v>25</v>
      </c>
      <c r="Q29" t="str">
        <f t="shared" si="3"/>
        <v>INDSTM</v>
      </c>
      <c r="R29" t="str">
        <f t="shared" si="4"/>
        <v/>
      </c>
      <c r="AA29" s="114" t="s">
        <v>65</v>
      </c>
      <c r="AB29" t="s">
        <v>104</v>
      </c>
      <c r="AC29" t="s">
        <v>25</v>
      </c>
      <c r="AE29">
        <f>attached_ipp!W24</f>
        <v>0</v>
      </c>
      <c r="AF29">
        <f>attached_ipp!AU24</f>
        <v>0</v>
      </c>
      <c r="AG29">
        <f>attached_ipp!BS24</f>
        <v>0</v>
      </c>
      <c r="AH29">
        <f>attached_ipp!CQ24</f>
        <v>0</v>
      </c>
      <c r="AI29">
        <f>attached_ipp!DO24</f>
        <v>0</v>
      </c>
      <c r="AJ29">
        <f>attached_ipp!EM24</f>
        <v>0</v>
      </c>
      <c r="AK29">
        <f>attached_ipp!FK24</f>
        <v>0</v>
      </c>
    </row>
    <row r="30" spans="1:39" ht="14.5">
      <c r="A30" s="114" t="s">
        <v>65</v>
      </c>
      <c r="B30" s="114" t="s">
        <v>105</v>
      </c>
      <c r="N30" t="s">
        <v>66</v>
      </c>
      <c r="O30" t="s">
        <v>101</v>
      </c>
      <c r="P30" t="s">
        <v>34</v>
      </c>
      <c r="Q30" t="str">
        <f t="shared" si="3"/>
        <v/>
      </c>
      <c r="R30" t="str">
        <f t="shared" si="4"/>
        <v>INDSME</v>
      </c>
      <c r="AA30" s="114" t="s">
        <v>65</v>
      </c>
      <c r="AB30" s="114" t="s">
        <v>105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M30" t="s">
        <v>114</v>
      </c>
    </row>
    <row r="31" spans="1:39" ht="14.5">
      <c r="A31" s="114" t="s">
        <v>65</v>
      </c>
      <c r="B31" s="114" t="s">
        <v>107</v>
      </c>
      <c r="C31" t="s">
        <v>33</v>
      </c>
      <c r="E31" t="str">
        <f t="shared" ref="E31" si="14">C31</f>
        <v>INDIPP</v>
      </c>
      <c r="F31" t="str">
        <f t="shared" si="13"/>
        <v>INDIPP</v>
      </c>
      <c r="G31" t="str">
        <f t="shared" si="13"/>
        <v>INDIPP</v>
      </c>
      <c r="H31" t="str">
        <f t="shared" si="13"/>
        <v>INDIPP</v>
      </c>
      <c r="I31" t="str">
        <f t="shared" si="13"/>
        <v>INDIPP</v>
      </c>
      <c r="J31" t="str">
        <f t="shared" si="13"/>
        <v>INDIPP</v>
      </c>
      <c r="K31" t="str">
        <f t="shared" si="13"/>
        <v>INDIPP</v>
      </c>
      <c r="N31" t="s">
        <v>67</v>
      </c>
      <c r="O31" t="s">
        <v>100</v>
      </c>
      <c r="P31" t="s">
        <v>12</v>
      </c>
      <c r="Q31" t="str">
        <f t="shared" si="3"/>
        <v>INDELC</v>
      </c>
      <c r="R31" t="str">
        <f t="shared" si="4"/>
        <v/>
      </c>
      <c r="AA31" s="114" t="s">
        <v>65</v>
      </c>
      <c r="AB31" s="114" t="s">
        <v>108</v>
      </c>
      <c r="AC31" t="s">
        <v>115</v>
      </c>
      <c r="AM31">
        <v>17139</v>
      </c>
    </row>
    <row r="32" spans="1:39" ht="14.5">
      <c r="A32" s="114" t="s">
        <v>65</v>
      </c>
      <c r="B32" s="114" t="s">
        <v>110</v>
      </c>
      <c r="N32" t="s">
        <v>67</v>
      </c>
      <c r="O32" t="s">
        <v>100</v>
      </c>
      <c r="P32" t="s">
        <v>15</v>
      </c>
      <c r="Q32" t="str">
        <f t="shared" si="3"/>
        <v>INDGAS</v>
      </c>
      <c r="R32" t="str">
        <f t="shared" si="4"/>
        <v/>
      </c>
      <c r="AA32" s="114" t="s">
        <v>65</v>
      </c>
      <c r="AB32" s="114" t="s">
        <v>110</v>
      </c>
    </row>
    <row r="33" spans="1:37" ht="14.5">
      <c r="A33" s="114" t="s">
        <v>65</v>
      </c>
      <c r="B33" s="116" t="s">
        <v>111</v>
      </c>
      <c r="C33" s="114"/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N33" t="s">
        <v>67</v>
      </c>
      <c r="O33" t="s">
        <v>100</v>
      </c>
      <c r="P33" t="s">
        <v>17</v>
      </c>
      <c r="Q33" t="str">
        <f t="shared" si="3"/>
        <v>INDDSTLFO</v>
      </c>
      <c r="R33" t="str">
        <f t="shared" si="4"/>
        <v/>
      </c>
      <c r="AA33" s="114"/>
      <c r="AB33" s="114"/>
      <c r="AC33" s="114"/>
    </row>
    <row r="34" spans="1:37" ht="14.5">
      <c r="A34" s="114" t="s">
        <v>65</v>
      </c>
      <c r="B34" s="116" t="s">
        <v>112</v>
      </c>
      <c r="C34" s="114"/>
      <c r="E34" s="98">
        <v>0.95</v>
      </c>
      <c r="F34" s="98">
        <v>0.95</v>
      </c>
      <c r="G34" s="98">
        <v>0.95</v>
      </c>
      <c r="H34" s="98">
        <v>0.95</v>
      </c>
      <c r="I34" s="98">
        <v>0.95</v>
      </c>
      <c r="J34" s="98">
        <v>0.95</v>
      </c>
      <c r="K34" s="98">
        <v>0.95</v>
      </c>
      <c r="N34" t="s">
        <v>67</v>
      </c>
      <c r="O34" t="s">
        <v>100</v>
      </c>
      <c r="P34" t="s">
        <v>18</v>
      </c>
      <c r="Q34" t="str">
        <f t="shared" si="3"/>
        <v>INDHFO</v>
      </c>
      <c r="R34" t="str">
        <f t="shared" si="4"/>
        <v/>
      </c>
      <c r="AA34" s="114"/>
      <c r="AB34" s="114"/>
      <c r="AC34" s="114"/>
    </row>
    <row r="35" spans="1:37" ht="14.5">
      <c r="A35" s="114" t="s">
        <v>65</v>
      </c>
      <c r="B35" s="116" t="s">
        <v>113</v>
      </c>
      <c r="C35" t="s">
        <v>12</v>
      </c>
      <c r="E35">
        <f>1-SUM(E36:E44)</f>
        <v>0.38169642857142899</v>
      </c>
      <c r="F35">
        <f t="shared" ref="F35:K35" si="15">1-SUM(F36:F44)</f>
        <v>0.39003831417624502</v>
      </c>
      <c r="G35">
        <f t="shared" si="15"/>
        <v>0.209205020920502</v>
      </c>
      <c r="H35">
        <f t="shared" si="15"/>
        <v>0</v>
      </c>
      <c r="I35">
        <f t="shared" si="15"/>
        <v>0</v>
      </c>
      <c r="J35">
        <f t="shared" si="15"/>
        <v>0.14148351648351701</v>
      </c>
      <c r="K35">
        <f t="shared" si="15"/>
        <v>0.18278965129358801</v>
      </c>
      <c r="N35" t="s">
        <v>67</v>
      </c>
      <c r="O35" t="s">
        <v>100</v>
      </c>
      <c r="P35" t="s">
        <v>19</v>
      </c>
      <c r="Q35" t="str">
        <f t="shared" si="3"/>
        <v>INDSGPC</v>
      </c>
      <c r="R35" t="str">
        <f t="shared" si="4"/>
        <v/>
      </c>
      <c r="AA35" s="114" t="s">
        <v>65</v>
      </c>
      <c r="AB35" t="s">
        <v>104</v>
      </c>
      <c r="AC35" t="s">
        <v>12</v>
      </c>
      <c r="AE35" t="str">
        <f>attached_ipp!W30</f>
        <v>X</v>
      </c>
      <c r="AF35">
        <f>attached_ipp!AU30</f>
        <v>0.6</v>
      </c>
      <c r="AG35">
        <f>attached_ipp!BS30</f>
        <v>1.9</v>
      </c>
      <c r="AH35">
        <v>0</v>
      </c>
      <c r="AI35">
        <v>0</v>
      </c>
      <c r="AJ35">
        <f>attached_ipp!EM30</f>
        <v>0</v>
      </c>
      <c r="AK35">
        <f>attached_ipp!FK30</f>
        <v>0.1</v>
      </c>
    </row>
    <row r="36" spans="1:37" ht="14.5">
      <c r="A36" s="114" t="s">
        <v>65</v>
      </c>
      <c r="B36" s="116" t="s">
        <v>113</v>
      </c>
      <c r="C36" t="s">
        <v>15</v>
      </c>
      <c r="E36">
        <f>AE21/SUM(AE20:AE29)</f>
        <v>0</v>
      </c>
      <c r="F36">
        <f t="shared" ref="F36:K36" si="16">AF21/SUM(AF20:AF29)</f>
        <v>0.20153256704980799</v>
      </c>
      <c r="G36">
        <f t="shared" si="16"/>
        <v>0.26080892608089301</v>
      </c>
      <c r="H36">
        <f t="shared" si="16"/>
        <v>1</v>
      </c>
      <c r="I36">
        <f t="shared" si="16"/>
        <v>0</v>
      </c>
      <c r="J36">
        <f t="shared" si="16"/>
        <v>0.17032967032967</v>
      </c>
      <c r="K36">
        <f t="shared" si="16"/>
        <v>0.14791901012373501</v>
      </c>
      <c r="N36" t="s">
        <v>67</v>
      </c>
      <c r="O36" t="s">
        <v>100</v>
      </c>
      <c r="P36" t="s">
        <v>10</v>
      </c>
      <c r="Q36" t="str">
        <f t="shared" si="3"/>
        <v>INDLPG</v>
      </c>
      <c r="R36" t="str">
        <f t="shared" si="4"/>
        <v/>
      </c>
      <c r="AA36" s="114" t="s">
        <v>65</v>
      </c>
      <c r="AB36" t="s">
        <v>104</v>
      </c>
      <c r="AC36" t="s">
        <v>15</v>
      </c>
      <c r="AE36">
        <v>0</v>
      </c>
      <c r="AF36">
        <f>attached_ipp!AU31</f>
        <v>0</v>
      </c>
      <c r="AG36">
        <f>attached_ipp!BS31</f>
        <v>0</v>
      </c>
      <c r="AH36">
        <f>attached_ipp!CQ31</f>
        <v>0</v>
      </c>
      <c r="AI36">
        <v>0</v>
      </c>
      <c r="AJ36">
        <f>attached_ipp!EM31</f>
        <v>0</v>
      </c>
      <c r="AK36">
        <f>attached_ipp!FK31</f>
        <v>0</v>
      </c>
    </row>
    <row r="37" spans="1:37" ht="14.5">
      <c r="A37" s="114" t="s">
        <v>65</v>
      </c>
      <c r="B37" s="116" t="s">
        <v>113</v>
      </c>
      <c r="C37" t="s">
        <v>17</v>
      </c>
      <c r="E37">
        <f>AE22/SUM(AE20:AE29)</f>
        <v>0</v>
      </c>
      <c r="F37">
        <f t="shared" ref="F37:K37" si="17">AF22/SUM(AF20:AF29)</f>
        <v>2.2988505747126402E-3</v>
      </c>
      <c r="G37">
        <f t="shared" si="17"/>
        <v>2.78940027894003E-3</v>
      </c>
      <c r="H37">
        <f t="shared" si="17"/>
        <v>0</v>
      </c>
      <c r="I37">
        <f t="shared" si="17"/>
        <v>0</v>
      </c>
      <c r="J37">
        <f t="shared" si="17"/>
        <v>1.37362637362637E-3</v>
      </c>
      <c r="K37">
        <f t="shared" si="17"/>
        <v>1.1248593925759301E-3</v>
      </c>
      <c r="N37" t="s">
        <v>67</v>
      </c>
      <c r="O37" t="s">
        <v>100</v>
      </c>
      <c r="P37" t="s">
        <v>20</v>
      </c>
      <c r="Q37" t="str">
        <f t="shared" si="3"/>
        <v>INDCOA</v>
      </c>
      <c r="R37" t="str">
        <f t="shared" si="4"/>
        <v/>
      </c>
      <c r="AA37" s="114" t="s">
        <v>65</v>
      </c>
      <c r="AB37" t="s">
        <v>104</v>
      </c>
      <c r="AC37" t="s">
        <v>17</v>
      </c>
      <c r="AE37">
        <v>0</v>
      </c>
      <c r="AF37">
        <f>attached_ipp!AU32</f>
        <v>0.1</v>
      </c>
      <c r="AG37">
        <f>attached_ipp!BS32</f>
        <v>0.2</v>
      </c>
      <c r="AH37" t="str">
        <f>attached_ipp!CQ32</f>
        <v>X</v>
      </c>
      <c r="AI37">
        <v>0</v>
      </c>
      <c r="AJ37">
        <f>attached_ipp!EM32</f>
        <v>0</v>
      </c>
      <c r="AK37">
        <f>attached_ipp!FK32</f>
        <v>0</v>
      </c>
    </row>
    <row r="38" spans="1:37" ht="14.5">
      <c r="A38" s="114" t="s">
        <v>65</v>
      </c>
      <c r="B38" s="116" t="s">
        <v>113</v>
      </c>
      <c r="C38" t="s">
        <v>18</v>
      </c>
      <c r="E38">
        <f>AE23/SUM(AE20:AE29)</f>
        <v>0</v>
      </c>
      <c r="F38">
        <f t="shared" ref="F38:K38" si="18">AF23/SUM(AF20:AF29)</f>
        <v>6.1302681992337201E-3</v>
      </c>
      <c r="G38">
        <f t="shared" si="18"/>
        <v>1.9525801952580201E-2</v>
      </c>
      <c r="H38">
        <f t="shared" si="18"/>
        <v>0</v>
      </c>
      <c r="I38">
        <f t="shared" si="18"/>
        <v>0</v>
      </c>
      <c r="J38">
        <f t="shared" si="18"/>
        <v>0</v>
      </c>
      <c r="K38">
        <f t="shared" si="18"/>
        <v>5.6242969628796395E-4</v>
      </c>
      <c r="N38" t="s">
        <v>67</v>
      </c>
      <c r="O38" t="s">
        <v>100</v>
      </c>
      <c r="P38" t="s">
        <v>22</v>
      </c>
      <c r="Q38" t="str">
        <f t="shared" si="3"/>
        <v>INDCOKE</v>
      </c>
      <c r="R38" t="str">
        <f t="shared" si="4"/>
        <v/>
      </c>
      <c r="AA38" s="114" t="s">
        <v>65</v>
      </c>
      <c r="AB38" t="s">
        <v>104</v>
      </c>
      <c r="AC38" t="s">
        <v>18</v>
      </c>
      <c r="AE38">
        <v>0</v>
      </c>
      <c r="AF38">
        <f>attached_ipp!AU33</f>
        <v>0</v>
      </c>
      <c r="AG38">
        <f>attached_ipp!BS33</f>
        <v>0</v>
      </c>
      <c r="AH38">
        <v>0</v>
      </c>
      <c r="AI38">
        <f>attached_ipp!DO33</f>
        <v>0</v>
      </c>
      <c r="AJ38">
        <f>attached_ipp!EM33</f>
        <v>0</v>
      </c>
      <c r="AK38">
        <f>attached_ipp!FK33</f>
        <v>0</v>
      </c>
    </row>
    <row r="39" spans="1:37" ht="14.5">
      <c r="A39" s="114" t="s">
        <v>65</v>
      </c>
      <c r="B39" s="116" t="s">
        <v>113</v>
      </c>
      <c r="C39" t="s">
        <v>19</v>
      </c>
      <c r="E39">
        <f>AE24/SUM(AE20:AE29)</f>
        <v>0</v>
      </c>
      <c r="F39">
        <f t="shared" ref="F39:K39" si="19">AF24/SUM(AF20:AF29)</f>
        <v>0</v>
      </c>
      <c r="G39">
        <f t="shared" si="19"/>
        <v>0</v>
      </c>
      <c r="H39">
        <f t="shared" si="19"/>
        <v>0</v>
      </c>
      <c r="I39">
        <f t="shared" si="19"/>
        <v>0</v>
      </c>
      <c r="J39">
        <f t="shared" si="19"/>
        <v>0</v>
      </c>
      <c r="K39">
        <f t="shared" si="19"/>
        <v>0</v>
      </c>
      <c r="N39" t="s">
        <v>67</v>
      </c>
      <c r="O39" t="s">
        <v>100</v>
      </c>
      <c r="P39" t="s">
        <v>24</v>
      </c>
      <c r="Q39" t="str">
        <f t="shared" si="3"/>
        <v>INDWOOD</v>
      </c>
      <c r="R39" t="str">
        <f t="shared" si="4"/>
        <v/>
      </c>
      <c r="AA39" s="114" t="s">
        <v>65</v>
      </c>
      <c r="AB39" t="s">
        <v>104</v>
      </c>
      <c r="AC39" t="s">
        <v>19</v>
      </c>
      <c r="AE39">
        <f>attached_ipp!W34</f>
        <v>0</v>
      </c>
      <c r="AF39">
        <f>attached_ipp!AU34</f>
        <v>0</v>
      </c>
      <c r="AG39">
        <f>attached_ipp!BS34</f>
        <v>0</v>
      </c>
      <c r="AH39">
        <f>attached_ipp!CQ34</f>
        <v>0</v>
      </c>
      <c r="AI39">
        <f>attached_ipp!DO34</f>
        <v>0</v>
      </c>
      <c r="AJ39">
        <f>attached_ipp!EM34</f>
        <v>0</v>
      </c>
      <c r="AK39">
        <f>attached_ipp!FK34</f>
        <v>0</v>
      </c>
    </row>
    <row r="40" spans="1:37" ht="14.5">
      <c r="A40" s="114" t="s">
        <v>65</v>
      </c>
      <c r="B40" s="116" t="s">
        <v>113</v>
      </c>
      <c r="C40" t="s">
        <v>10</v>
      </c>
      <c r="E40">
        <f>AE25/SUM(AE20:AE29)</f>
        <v>0</v>
      </c>
      <c r="F40">
        <f t="shared" ref="F40:K40" si="20">AF25/SUM(AF20:AF29)</f>
        <v>7.6628352490421502E-4</v>
      </c>
      <c r="G40">
        <f t="shared" si="20"/>
        <v>1.39470013947001E-3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5.6242969628796395E-4</v>
      </c>
      <c r="N40" t="s">
        <v>67</v>
      </c>
      <c r="O40" t="s">
        <v>100</v>
      </c>
      <c r="P40" t="s">
        <v>25</v>
      </c>
      <c r="Q40" t="str">
        <f t="shared" si="3"/>
        <v>INDSTM</v>
      </c>
      <c r="R40" t="str">
        <f t="shared" si="4"/>
        <v/>
      </c>
      <c r="AA40" s="114" t="s">
        <v>65</v>
      </c>
      <c r="AB40" t="s">
        <v>104</v>
      </c>
      <c r="AC40" t="s">
        <v>10</v>
      </c>
      <c r="AE40">
        <v>0</v>
      </c>
      <c r="AF40">
        <f>attached_ipp!AU35</f>
        <v>39.9</v>
      </c>
      <c r="AG40">
        <f>attached_ipp!BS35</f>
        <v>50.7</v>
      </c>
      <c r="AH40">
        <v>0</v>
      </c>
      <c r="AI40">
        <f>attached_ipp!DO35</f>
        <v>48.3</v>
      </c>
      <c r="AJ40">
        <f>attached_ipp!EM35</f>
        <v>68.599999999999994</v>
      </c>
      <c r="AK40">
        <f>attached_ipp!FK35</f>
        <v>66.7</v>
      </c>
    </row>
    <row r="41" spans="1:37" ht="14.5">
      <c r="A41" s="114" t="s">
        <v>65</v>
      </c>
      <c r="B41" s="116" t="s">
        <v>113</v>
      </c>
      <c r="C41" t="s">
        <v>20</v>
      </c>
      <c r="E41">
        <f>AE26/SUM(AE20:AE29)</f>
        <v>0</v>
      </c>
      <c r="F41">
        <f t="shared" ref="F41:K41" si="21">AF26/SUM(AF20:AF29)</f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N41" t="s">
        <v>67</v>
      </c>
      <c r="O41" t="s">
        <v>101</v>
      </c>
      <c r="P41" t="s">
        <v>35</v>
      </c>
      <c r="Q41" t="str">
        <f t="shared" si="3"/>
        <v/>
      </c>
      <c r="R41" t="str">
        <f t="shared" si="4"/>
        <v>INDPET</v>
      </c>
      <c r="AA41" s="114" t="s">
        <v>65</v>
      </c>
      <c r="AB41" t="s">
        <v>104</v>
      </c>
      <c r="AC41" t="s">
        <v>20</v>
      </c>
      <c r="AE41">
        <f>attached_ipp!W36</f>
        <v>0</v>
      </c>
      <c r="AF41">
        <f>attached_ipp!AU36</f>
        <v>0</v>
      </c>
      <c r="AG41">
        <f>attached_ipp!BS36</f>
        <v>0</v>
      </c>
      <c r="AH41">
        <f>attached_ipp!CQ36</f>
        <v>0</v>
      </c>
      <c r="AI41">
        <f>attached_ipp!DO36</f>
        <v>0</v>
      </c>
      <c r="AJ41">
        <f>attached_ipp!EM36</f>
        <v>0</v>
      </c>
      <c r="AK41">
        <f>attached_ipp!FK36</f>
        <v>0</v>
      </c>
    </row>
    <row r="42" spans="1:37" ht="14.5">
      <c r="A42" s="114" t="s">
        <v>65</v>
      </c>
      <c r="B42" s="116" t="s">
        <v>113</v>
      </c>
      <c r="C42" t="s">
        <v>22</v>
      </c>
      <c r="E42">
        <f>AE27/SUM(AE20:AE29)</f>
        <v>0</v>
      </c>
      <c r="F42">
        <f t="shared" ref="F42:K42" si="22">AF27/SUM(AF20:AF29)</f>
        <v>0</v>
      </c>
      <c r="G42">
        <f t="shared" si="22"/>
        <v>0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</v>
      </c>
      <c r="N42" t="s">
        <v>68</v>
      </c>
      <c r="O42" t="s">
        <v>100</v>
      </c>
      <c r="P42" t="s">
        <v>12</v>
      </c>
      <c r="Q42" t="str">
        <f t="shared" si="3"/>
        <v>INDELC</v>
      </c>
      <c r="R42" t="str">
        <f t="shared" si="4"/>
        <v/>
      </c>
      <c r="AA42" s="114" t="s">
        <v>65</v>
      </c>
      <c r="AB42" t="s">
        <v>104</v>
      </c>
      <c r="AC42" t="s">
        <v>22</v>
      </c>
      <c r="AE42">
        <f>attached_ipp!W37</f>
        <v>0</v>
      </c>
      <c r="AF42">
        <f>attached_ipp!AU37</f>
        <v>0</v>
      </c>
      <c r="AG42">
        <f>attached_ipp!BS37</f>
        <v>0</v>
      </c>
      <c r="AH42">
        <f>attached_ipp!CQ37</f>
        <v>0</v>
      </c>
      <c r="AI42">
        <f>attached_ipp!DO37</f>
        <v>0</v>
      </c>
      <c r="AJ42">
        <f>attached_ipp!EM37</f>
        <v>0</v>
      </c>
      <c r="AK42">
        <f>attached_ipp!FK37</f>
        <v>0</v>
      </c>
    </row>
    <row r="43" spans="1:37" ht="14.5">
      <c r="A43" s="114" t="s">
        <v>65</v>
      </c>
      <c r="B43" s="116" t="s">
        <v>113</v>
      </c>
      <c r="C43" t="s">
        <v>24</v>
      </c>
      <c r="E43">
        <f>AE28/SUM(AE20:AE29)</f>
        <v>0.61830357142857095</v>
      </c>
      <c r="F43">
        <f t="shared" ref="F43:K43" si="23">AF28/SUM(AF20:AF29)</f>
        <v>0.39923371647509598</v>
      </c>
      <c r="G43">
        <f t="shared" si="23"/>
        <v>0.506276150627615</v>
      </c>
      <c r="H43">
        <f t="shared" si="23"/>
        <v>0</v>
      </c>
      <c r="I43">
        <f t="shared" si="23"/>
        <v>1</v>
      </c>
      <c r="J43">
        <f t="shared" si="23"/>
        <v>0.68681318681318704</v>
      </c>
      <c r="K43">
        <f t="shared" si="23"/>
        <v>0.66704161979752497</v>
      </c>
      <c r="N43" t="s">
        <v>68</v>
      </c>
      <c r="O43" t="s">
        <v>100</v>
      </c>
      <c r="P43" t="s">
        <v>15</v>
      </c>
      <c r="Q43" t="str">
        <f t="shared" si="3"/>
        <v>INDGAS</v>
      </c>
      <c r="R43" t="str">
        <f t="shared" si="4"/>
        <v/>
      </c>
      <c r="AA43" s="114" t="s">
        <v>65</v>
      </c>
      <c r="AB43" t="s">
        <v>104</v>
      </c>
      <c r="AC43" t="s">
        <v>24</v>
      </c>
      <c r="AE43">
        <f>attached_ipp!W38</f>
        <v>0.3</v>
      </c>
      <c r="AF43">
        <f>attached_ipp!AU38</f>
        <v>1.4</v>
      </c>
      <c r="AG43">
        <f>attached_ipp!BS38</f>
        <v>1.1000000000000001</v>
      </c>
      <c r="AH43">
        <v>0</v>
      </c>
      <c r="AI43">
        <f>attached_ipp!DO38</f>
        <v>0.1</v>
      </c>
      <c r="AJ43">
        <f>attached_ipp!EM38</f>
        <v>0.6</v>
      </c>
      <c r="AK43">
        <f>attached_ipp!FK38</f>
        <v>1.4</v>
      </c>
    </row>
    <row r="44" spans="1:37" ht="14.5">
      <c r="A44" s="114" t="s">
        <v>65</v>
      </c>
      <c r="B44" s="116" t="s">
        <v>113</v>
      </c>
      <c r="C44" t="s">
        <v>25</v>
      </c>
      <c r="E44">
        <f>AE29/SUM(AE20:AE29)</f>
        <v>0</v>
      </c>
      <c r="F44">
        <f t="shared" ref="F44:K44" si="24">AF29/SUM(AF20:AF29)</f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N44" t="s">
        <v>68</v>
      </c>
      <c r="O44" t="s">
        <v>100</v>
      </c>
      <c r="P44" t="s">
        <v>17</v>
      </c>
      <c r="Q44" t="str">
        <f t="shared" si="3"/>
        <v>INDDSTLFO</v>
      </c>
      <c r="R44" t="str">
        <f t="shared" si="4"/>
        <v/>
      </c>
      <c r="AA44" s="114" t="s">
        <v>65</v>
      </c>
      <c r="AB44" t="s">
        <v>104</v>
      </c>
      <c r="AC44" t="s">
        <v>25</v>
      </c>
      <c r="AE44">
        <f>attached_ipp!W39</f>
        <v>0</v>
      </c>
      <c r="AF44">
        <f>attached_ipp!AU39</f>
        <v>0</v>
      </c>
      <c r="AG44">
        <f>attached_ipp!BS39</f>
        <v>0</v>
      </c>
      <c r="AH44">
        <f>attached_ipp!CQ39</f>
        <v>0</v>
      </c>
      <c r="AI44">
        <f>attached_ipp!DO39</f>
        <v>0</v>
      </c>
      <c r="AJ44">
        <f>attached_ipp!EM39</f>
        <v>0</v>
      </c>
      <c r="AK44">
        <f>attached_ipp!FK39</f>
        <v>0</v>
      </c>
    </row>
    <row r="45" spans="1:37">
      <c r="A45" t="s">
        <v>87</v>
      </c>
      <c r="N45" t="s">
        <v>68</v>
      </c>
      <c r="O45" t="s">
        <v>100</v>
      </c>
      <c r="P45" t="s">
        <v>18</v>
      </c>
      <c r="Q45" t="str">
        <f t="shared" si="3"/>
        <v>INDHFO</v>
      </c>
      <c r="R45" t="str">
        <f t="shared" si="4"/>
        <v/>
      </c>
      <c r="AA45" t="s">
        <v>87</v>
      </c>
    </row>
    <row r="46" spans="1:37">
      <c r="A46" s="149" t="s">
        <v>89</v>
      </c>
      <c r="B46" s="149"/>
      <c r="C46" s="149"/>
      <c r="D46" s="149"/>
      <c r="E46" s="149"/>
      <c r="F46" s="149"/>
      <c r="G46" s="149"/>
      <c r="H46" s="149"/>
      <c r="I46" s="149"/>
      <c r="J46" s="149"/>
      <c r="K46" s="149"/>
      <c r="N46" t="s">
        <v>68</v>
      </c>
      <c r="O46" t="s">
        <v>100</v>
      </c>
      <c r="P46" t="s">
        <v>19</v>
      </c>
      <c r="Q46" t="str">
        <f t="shared" si="3"/>
        <v>INDSGPC</v>
      </c>
      <c r="R46" t="str">
        <f t="shared" si="4"/>
        <v/>
      </c>
      <c r="AA46" s="149" t="s">
        <v>89</v>
      </c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</row>
    <row r="47" spans="1:37" ht="14.5">
      <c r="A47" s="114" t="s">
        <v>66</v>
      </c>
      <c r="B47" t="s">
        <v>103</v>
      </c>
      <c r="C47" t="s">
        <v>12</v>
      </c>
      <c r="E47" t="str">
        <f t="shared" ref="E47:E56" si="25">C47</f>
        <v>INDELC</v>
      </c>
      <c r="F47" t="str">
        <f t="shared" ref="F47:K56" si="26">E47</f>
        <v>INDELC</v>
      </c>
      <c r="G47" t="str">
        <f t="shared" si="26"/>
        <v>INDELC</v>
      </c>
      <c r="H47" t="str">
        <f t="shared" si="26"/>
        <v>INDELC</v>
      </c>
      <c r="I47" t="str">
        <f t="shared" si="26"/>
        <v>INDELC</v>
      </c>
      <c r="J47" t="str">
        <f t="shared" si="26"/>
        <v>INDELC</v>
      </c>
      <c r="K47" t="str">
        <f t="shared" si="26"/>
        <v>INDELC</v>
      </c>
      <c r="N47" t="s">
        <v>68</v>
      </c>
      <c r="O47" t="s">
        <v>100</v>
      </c>
      <c r="P47" t="s">
        <v>10</v>
      </c>
      <c r="Q47" t="str">
        <f t="shared" si="3"/>
        <v>INDLPG</v>
      </c>
      <c r="R47" t="str">
        <f t="shared" si="4"/>
        <v/>
      </c>
      <c r="AA47" s="114" t="s">
        <v>66</v>
      </c>
      <c r="AB47" t="s">
        <v>104</v>
      </c>
      <c r="AC47" t="s">
        <v>12</v>
      </c>
      <c r="AE47">
        <v>0</v>
      </c>
      <c r="AF47">
        <f>attached_smelting!AU15</f>
        <v>175</v>
      </c>
      <c r="AG47">
        <f>attached_smelting!BS15</f>
        <v>8.9</v>
      </c>
      <c r="AH47">
        <v>0</v>
      </c>
      <c r="AI47">
        <f>attached_smelting!DO15</f>
        <v>0</v>
      </c>
      <c r="AJ47">
        <v>0</v>
      </c>
      <c r="AK47">
        <v>0</v>
      </c>
    </row>
    <row r="48" spans="1:37" ht="14.5">
      <c r="A48" s="114" t="s">
        <v>66</v>
      </c>
      <c r="B48" t="s">
        <v>103</v>
      </c>
      <c r="C48" t="s">
        <v>15</v>
      </c>
      <c r="E48" t="str">
        <f t="shared" si="25"/>
        <v>INDGAS</v>
      </c>
      <c r="F48" t="str">
        <f t="shared" si="26"/>
        <v>INDGAS</v>
      </c>
      <c r="G48" t="str">
        <f t="shared" si="26"/>
        <v>INDGAS</v>
      </c>
      <c r="H48" t="str">
        <f t="shared" si="26"/>
        <v>INDGAS</v>
      </c>
      <c r="I48" t="str">
        <f t="shared" si="26"/>
        <v>INDGAS</v>
      </c>
      <c r="J48" t="str">
        <f t="shared" si="26"/>
        <v>INDGAS</v>
      </c>
      <c r="K48" t="str">
        <f t="shared" si="26"/>
        <v>INDGAS</v>
      </c>
      <c r="N48" t="s">
        <v>68</v>
      </c>
      <c r="O48" t="s">
        <v>100</v>
      </c>
      <c r="P48" t="s">
        <v>20</v>
      </c>
      <c r="Q48" t="str">
        <f t="shared" si="3"/>
        <v>INDCOA</v>
      </c>
      <c r="R48" t="str">
        <f t="shared" si="4"/>
        <v/>
      </c>
      <c r="AA48" s="114" t="s">
        <v>66</v>
      </c>
      <c r="AB48" t="s">
        <v>104</v>
      </c>
      <c r="AC48" t="s">
        <v>15</v>
      </c>
      <c r="AE48">
        <v>0</v>
      </c>
      <c r="AF48">
        <f>attached_smelting!AU16</f>
        <v>29.1</v>
      </c>
      <c r="AG48">
        <f>attached_smelting!BS16</f>
        <v>10.199999999999999</v>
      </c>
      <c r="AH48">
        <v>0</v>
      </c>
      <c r="AI48">
        <f>attached_smelting!DO16</f>
        <v>0</v>
      </c>
      <c r="AJ48">
        <v>0</v>
      </c>
      <c r="AK48">
        <v>0</v>
      </c>
    </row>
    <row r="49" spans="1:37" ht="14.5">
      <c r="A49" s="114" t="s">
        <v>66</v>
      </c>
      <c r="B49" t="s">
        <v>103</v>
      </c>
      <c r="C49" t="s">
        <v>17</v>
      </c>
      <c r="E49" t="str">
        <f t="shared" si="25"/>
        <v>INDDSTLFO</v>
      </c>
      <c r="F49" t="str">
        <f t="shared" si="26"/>
        <v>INDDSTLFO</v>
      </c>
      <c r="G49" t="str">
        <f t="shared" si="26"/>
        <v>INDDSTLFO</v>
      </c>
      <c r="H49" t="str">
        <f t="shared" si="26"/>
        <v>INDDSTLFO</v>
      </c>
      <c r="I49" t="str">
        <f t="shared" si="26"/>
        <v>INDDSTLFO</v>
      </c>
      <c r="J49" t="str">
        <f t="shared" si="26"/>
        <v>INDDSTLFO</v>
      </c>
      <c r="K49" t="str">
        <f t="shared" si="26"/>
        <v>INDDSTLFO</v>
      </c>
      <c r="N49" t="s">
        <v>68</v>
      </c>
      <c r="O49" t="s">
        <v>100</v>
      </c>
      <c r="P49" t="s">
        <v>22</v>
      </c>
      <c r="Q49" t="str">
        <f t="shared" si="3"/>
        <v>INDCOKE</v>
      </c>
      <c r="R49" t="str">
        <f t="shared" si="4"/>
        <v/>
      </c>
      <c r="AA49" s="114" t="s">
        <v>66</v>
      </c>
      <c r="AB49" t="s">
        <v>104</v>
      </c>
      <c r="AC49" t="s">
        <v>17</v>
      </c>
      <c r="AE49">
        <v>0</v>
      </c>
      <c r="AF49">
        <v>0</v>
      </c>
      <c r="AG49">
        <f>attached_smelting!BS17</f>
        <v>0.5</v>
      </c>
      <c r="AH49">
        <v>0</v>
      </c>
      <c r="AI49">
        <f>attached_smelting!DO17</f>
        <v>0</v>
      </c>
      <c r="AJ49">
        <v>0</v>
      </c>
      <c r="AK49">
        <v>0</v>
      </c>
    </row>
    <row r="50" spans="1:37" ht="14.5">
      <c r="A50" s="114" t="s">
        <v>66</v>
      </c>
      <c r="B50" t="s">
        <v>103</v>
      </c>
      <c r="C50" t="s">
        <v>18</v>
      </c>
      <c r="E50" t="str">
        <f t="shared" si="25"/>
        <v>INDHFO</v>
      </c>
      <c r="F50" t="str">
        <f t="shared" si="26"/>
        <v>INDHFO</v>
      </c>
      <c r="G50" t="str">
        <f t="shared" si="26"/>
        <v>INDHFO</v>
      </c>
      <c r="H50" t="str">
        <f t="shared" si="26"/>
        <v>INDHFO</v>
      </c>
      <c r="I50" t="str">
        <f t="shared" si="26"/>
        <v>INDHFO</v>
      </c>
      <c r="J50" t="str">
        <f t="shared" si="26"/>
        <v>INDHFO</v>
      </c>
      <c r="K50" t="str">
        <f t="shared" si="26"/>
        <v>INDHFO</v>
      </c>
      <c r="N50" t="s">
        <v>68</v>
      </c>
      <c r="O50" t="s">
        <v>100</v>
      </c>
      <c r="P50" t="s">
        <v>24</v>
      </c>
      <c r="Q50" t="str">
        <f t="shared" si="3"/>
        <v>INDWOOD</v>
      </c>
      <c r="R50" t="str">
        <f t="shared" si="4"/>
        <v/>
      </c>
      <c r="AA50" s="114" t="s">
        <v>66</v>
      </c>
      <c r="AB50" t="s">
        <v>104</v>
      </c>
      <c r="AC50" t="s">
        <v>18</v>
      </c>
      <c r="AE50">
        <f>attached_smelting!W18</f>
        <v>0</v>
      </c>
      <c r="AF50">
        <f>attached_smelting!AU18</f>
        <v>0.8</v>
      </c>
      <c r="AG50">
        <f>attached_smelting!BS18</f>
        <v>0</v>
      </c>
      <c r="AH50">
        <f>attached_smelting!CQ18</f>
        <v>0</v>
      </c>
      <c r="AI50">
        <f>attached_smelting!DO18</f>
        <v>0</v>
      </c>
      <c r="AJ50">
        <f>attached_smelting!EM18</f>
        <v>0</v>
      </c>
      <c r="AK50">
        <f>attached_smelting!FK18</f>
        <v>0</v>
      </c>
    </row>
    <row r="51" spans="1:37" ht="14.5">
      <c r="A51" s="114" t="s">
        <v>66</v>
      </c>
      <c r="B51" t="s">
        <v>103</v>
      </c>
      <c r="C51" t="s">
        <v>19</v>
      </c>
      <c r="E51" t="str">
        <f t="shared" si="25"/>
        <v>INDSGPC</v>
      </c>
      <c r="F51" t="str">
        <f t="shared" si="26"/>
        <v>INDSGPC</v>
      </c>
      <c r="G51" t="str">
        <f t="shared" si="26"/>
        <v>INDSGPC</v>
      </c>
      <c r="H51" t="str">
        <f t="shared" si="26"/>
        <v>INDSGPC</v>
      </c>
      <c r="I51" t="str">
        <f t="shared" si="26"/>
        <v>INDSGPC</v>
      </c>
      <c r="J51" t="str">
        <f t="shared" si="26"/>
        <v>INDSGPC</v>
      </c>
      <c r="K51" t="str">
        <f t="shared" si="26"/>
        <v>INDSGPC</v>
      </c>
      <c r="N51" t="s">
        <v>68</v>
      </c>
      <c r="O51" t="s">
        <v>100</v>
      </c>
      <c r="P51" t="s">
        <v>25</v>
      </c>
      <c r="Q51" t="str">
        <f t="shared" si="3"/>
        <v>INDSTM</v>
      </c>
      <c r="R51" t="str">
        <f t="shared" si="4"/>
        <v/>
      </c>
      <c r="AA51" s="114" t="s">
        <v>66</v>
      </c>
      <c r="AB51" t="s">
        <v>104</v>
      </c>
      <c r="AC51" t="s">
        <v>19</v>
      </c>
      <c r="AE51">
        <f>attached_smelting!W19</f>
        <v>0</v>
      </c>
      <c r="AF51">
        <f>attached_smelting!AU19</f>
        <v>0.1</v>
      </c>
      <c r="AG51">
        <f>attached_smelting!BS19</f>
        <v>0</v>
      </c>
      <c r="AH51">
        <f>attached_smelting!CQ19</f>
        <v>0</v>
      </c>
      <c r="AI51">
        <f>attached_smelting!DO19</f>
        <v>0</v>
      </c>
      <c r="AJ51">
        <f>attached_smelting!EM19</f>
        <v>0</v>
      </c>
      <c r="AK51">
        <f>attached_smelting!FK19</f>
        <v>0</v>
      </c>
    </row>
    <row r="52" spans="1:37" ht="14.5">
      <c r="A52" s="114" t="s">
        <v>66</v>
      </c>
      <c r="B52" t="s">
        <v>103</v>
      </c>
      <c r="C52" t="s">
        <v>10</v>
      </c>
      <c r="E52" t="str">
        <f t="shared" si="25"/>
        <v>INDLPG</v>
      </c>
      <c r="F52" t="str">
        <f t="shared" si="26"/>
        <v>INDLPG</v>
      </c>
      <c r="G52" t="str">
        <f t="shared" si="26"/>
        <v>INDLPG</v>
      </c>
      <c r="H52" t="str">
        <f t="shared" si="26"/>
        <v>INDLPG</v>
      </c>
      <c r="I52" t="str">
        <f t="shared" si="26"/>
        <v>INDLPG</v>
      </c>
      <c r="J52" t="str">
        <f t="shared" si="26"/>
        <v>INDLPG</v>
      </c>
      <c r="K52" t="str">
        <f t="shared" si="26"/>
        <v>INDLPG</v>
      </c>
      <c r="N52" t="s">
        <v>68</v>
      </c>
      <c r="O52" t="s">
        <v>101</v>
      </c>
      <c r="P52" t="s">
        <v>36</v>
      </c>
      <c r="Q52" t="str">
        <f t="shared" si="3"/>
        <v/>
      </c>
      <c r="R52" t="str">
        <f t="shared" si="4"/>
        <v>INDCEM</v>
      </c>
      <c r="AA52" s="114" t="s">
        <v>66</v>
      </c>
      <c r="AB52" t="s">
        <v>104</v>
      </c>
      <c r="AC52" t="s">
        <v>10</v>
      </c>
      <c r="AE52">
        <f>attached_smelting!W20</f>
        <v>0</v>
      </c>
      <c r="AF52">
        <f>attached_smelting!AU20</f>
        <v>0.1</v>
      </c>
      <c r="AG52">
        <f>attached_smelting!BS20</f>
        <v>0</v>
      </c>
      <c r="AH52">
        <v>0</v>
      </c>
      <c r="AI52">
        <f>attached_smelting!DO20</f>
        <v>0</v>
      </c>
      <c r="AJ52">
        <v>0</v>
      </c>
      <c r="AK52">
        <v>0</v>
      </c>
    </row>
    <row r="53" spans="1:37" ht="14.5">
      <c r="A53" s="114" t="s">
        <v>66</v>
      </c>
      <c r="B53" t="s">
        <v>103</v>
      </c>
      <c r="C53" t="s">
        <v>20</v>
      </c>
      <c r="E53" t="str">
        <f t="shared" si="25"/>
        <v>INDCOA</v>
      </c>
      <c r="F53" t="str">
        <f t="shared" si="26"/>
        <v>INDCOA</v>
      </c>
      <c r="G53" t="str">
        <f t="shared" si="26"/>
        <v>INDCOA</v>
      </c>
      <c r="H53" t="str">
        <f t="shared" si="26"/>
        <v>INDCOA</v>
      </c>
      <c r="I53" t="str">
        <f t="shared" si="26"/>
        <v>INDCOA</v>
      </c>
      <c r="J53" t="str">
        <f t="shared" si="26"/>
        <v>INDCOA</v>
      </c>
      <c r="K53" t="str">
        <f t="shared" si="26"/>
        <v>INDCOA</v>
      </c>
      <c r="N53" t="s">
        <v>69</v>
      </c>
      <c r="O53" t="s">
        <v>100</v>
      </c>
      <c r="P53" t="s">
        <v>12</v>
      </c>
      <c r="Q53" t="str">
        <f t="shared" si="3"/>
        <v>INDELC</v>
      </c>
      <c r="R53" t="str">
        <f t="shared" si="4"/>
        <v/>
      </c>
      <c r="AA53" s="114" t="s">
        <v>66</v>
      </c>
      <c r="AB53" t="s">
        <v>104</v>
      </c>
      <c r="AC53" t="s">
        <v>20</v>
      </c>
      <c r="AE53">
        <f>attached_smelting!W21</f>
        <v>0</v>
      </c>
      <c r="AF53">
        <v>0</v>
      </c>
      <c r="AG53">
        <f>attached_smelting!BS21</f>
        <v>0</v>
      </c>
      <c r="AH53">
        <f>attached_smelting!CQ21</f>
        <v>0</v>
      </c>
      <c r="AI53">
        <f>attached_smelting!DO21</f>
        <v>0</v>
      </c>
      <c r="AJ53">
        <f>attached_smelting!EM21</f>
        <v>0</v>
      </c>
      <c r="AK53">
        <v>0</v>
      </c>
    </row>
    <row r="54" spans="1:37" ht="14.5">
      <c r="A54" s="114" t="s">
        <v>66</v>
      </c>
      <c r="B54" t="s">
        <v>103</v>
      </c>
      <c r="C54" t="s">
        <v>22</v>
      </c>
      <c r="E54" t="str">
        <f t="shared" si="25"/>
        <v>INDCOKE</v>
      </c>
      <c r="F54" t="str">
        <f t="shared" si="26"/>
        <v>INDCOKE</v>
      </c>
      <c r="G54" t="str">
        <f t="shared" si="26"/>
        <v>INDCOKE</v>
      </c>
      <c r="H54" t="str">
        <f t="shared" si="26"/>
        <v>INDCOKE</v>
      </c>
      <c r="I54" t="str">
        <f t="shared" si="26"/>
        <v>INDCOKE</v>
      </c>
      <c r="J54" t="str">
        <f t="shared" si="26"/>
        <v>INDCOKE</v>
      </c>
      <c r="K54" t="str">
        <f t="shared" si="26"/>
        <v>INDCOKE</v>
      </c>
      <c r="N54" t="s">
        <v>69</v>
      </c>
      <c r="O54" t="s">
        <v>100</v>
      </c>
      <c r="P54" t="s">
        <v>15</v>
      </c>
      <c r="Q54" t="str">
        <f t="shared" si="3"/>
        <v>INDGAS</v>
      </c>
      <c r="R54" t="str">
        <f t="shared" si="4"/>
        <v/>
      </c>
      <c r="AA54" s="114" t="s">
        <v>66</v>
      </c>
      <c r="AB54" t="s">
        <v>104</v>
      </c>
      <c r="AC54" t="s">
        <v>22</v>
      </c>
      <c r="AE54">
        <f>attached_smelting!W22</f>
        <v>0</v>
      </c>
      <c r="AF54">
        <f>attached_smelting!AU22</f>
        <v>0</v>
      </c>
      <c r="AG54">
        <f>attached_smelting!BS22</f>
        <v>0</v>
      </c>
      <c r="AH54">
        <f>attached_smelting!CQ22</f>
        <v>0</v>
      </c>
      <c r="AI54">
        <f>attached_smelting!DO22</f>
        <v>0</v>
      </c>
      <c r="AJ54">
        <f>attached_smelting!EM22</f>
        <v>0</v>
      </c>
      <c r="AK54">
        <v>0</v>
      </c>
    </row>
    <row r="55" spans="1:37" ht="14.5">
      <c r="A55" s="114" t="s">
        <v>66</v>
      </c>
      <c r="B55" t="s">
        <v>103</v>
      </c>
      <c r="C55" t="s">
        <v>24</v>
      </c>
      <c r="E55" t="str">
        <f t="shared" si="25"/>
        <v>INDWOOD</v>
      </c>
      <c r="F55" t="str">
        <f t="shared" si="26"/>
        <v>INDWOOD</v>
      </c>
      <c r="G55" t="str">
        <f t="shared" si="26"/>
        <v>INDWOOD</v>
      </c>
      <c r="H55" t="str">
        <f t="shared" si="26"/>
        <v>INDWOOD</v>
      </c>
      <c r="I55" t="str">
        <f t="shared" si="26"/>
        <v>INDWOOD</v>
      </c>
      <c r="J55" t="str">
        <f t="shared" si="26"/>
        <v>INDWOOD</v>
      </c>
      <c r="K55" t="str">
        <f t="shared" si="26"/>
        <v>INDWOOD</v>
      </c>
      <c r="N55" t="s">
        <v>69</v>
      </c>
      <c r="O55" t="s">
        <v>100</v>
      </c>
      <c r="P55" t="s">
        <v>17</v>
      </c>
      <c r="Q55" t="str">
        <f t="shared" si="3"/>
        <v>INDDSTLFO</v>
      </c>
      <c r="R55" t="str">
        <f t="shared" si="4"/>
        <v/>
      </c>
      <c r="AA55" s="114" t="s">
        <v>66</v>
      </c>
      <c r="AB55" t="s">
        <v>104</v>
      </c>
      <c r="AC55" t="s">
        <v>24</v>
      </c>
      <c r="AE55">
        <f>attached_smelting!W23</f>
        <v>0.1</v>
      </c>
      <c r="AF55">
        <f>attached_smelting!AU23</f>
        <v>0.2</v>
      </c>
      <c r="AG55">
        <f>attached_smelting!BS23</f>
        <v>0.1</v>
      </c>
      <c r="AH55">
        <f>attached_smelting!CQ23</f>
        <v>0</v>
      </c>
      <c r="AI55">
        <f>attached_smelting!DO23</f>
        <v>0</v>
      </c>
      <c r="AJ55">
        <f>attached_smelting!EM23</f>
        <v>0.1</v>
      </c>
      <c r="AK55">
        <f>attached_smelting!FK23</f>
        <v>0.2</v>
      </c>
    </row>
    <row r="56" spans="1:37" ht="14.5">
      <c r="A56" s="114" t="s">
        <v>66</v>
      </c>
      <c r="B56" t="s">
        <v>103</v>
      </c>
      <c r="C56" t="s">
        <v>25</v>
      </c>
      <c r="E56" t="str">
        <f t="shared" si="25"/>
        <v>INDSTM</v>
      </c>
      <c r="F56" t="str">
        <f t="shared" si="26"/>
        <v>INDSTM</v>
      </c>
      <c r="G56" t="str">
        <f t="shared" si="26"/>
        <v>INDSTM</v>
      </c>
      <c r="H56" t="str">
        <f t="shared" si="26"/>
        <v>INDSTM</v>
      </c>
      <c r="I56" t="str">
        <f t="shared" si="26"/>
        <v>INDSTM</v>
      </c>
      <c r="J56" t="str">
        <f t="shared" si="26"/>
        <v>INDSTM</v>
      </c>
      <c r="K56" t="str">
        <f t="shared" si="26"/>
        <v>INDSTM</v>
      </c>
      <c r="N56" t="s">
        <v>69</v>
      </c>
      <c r="O56" t="s">
        <v>100</v>
      </c>
      <c r="P56" t="s">
        <v>18</v>
      </c>
      <c r="Q56" t="str">
        <f t="shared" si="3"/>
        <v>INDHFO</v>
      </c>
      <c r="R56" t="str">
        <f t="shared" si="4"/>
        <v/>
      </c>
      <c r="AA56" s="114" t="s">
        <v>66</v>
      </c>
      <c r="AB56" t="s">
        <v>104</v>
      </c>
      <c r="AC56" t="s">
        <v>25</v>
      </c>
      <c r="AE56">
        <f>attached_smelting!W24</f>
        <v>0</v>
      </c>
      <c r="AF56">
        <f>attached_smelting!AU24</f>
        <v>0</v>
      </c>
      <c r="AG56">
        <f>attached_smelting!BS24</f>
        <v>0</v>
      </c>
      <c r="AH56">
        <f>attached_smelting!CQ24</f>
        <v>0</v>
      </c>
      <c r="AI56">
        <f>attached_smelting!DO24</f>
        <v>0</v>
      </c>
      <c r="AJ56">
        <f>attached_smelting!EM24</f>
        <v>0</v>
      </c>
      <c r="AK56">
        <f>attached_smelting!FK24</f>
        <v>0</v>
      </c>
    </row>
    <row r="57" spans="1:37" ht="14.5">
      <c r="A57" s="114" t="s">
        <v>66</v>
      </c>
      <c r="B57" s="114" t="s">
        <v>105</v>
      </c>
      <c r="N57" t="s">
        <v>69</v>
      </c>
      <c r="O57" t="s">
        <v>100</v>
      </c>
      <c r="P57" t="s">
        <v>19</v>
      </c>
      <c r="Q57" t="str">
        <f t="shared" si="3"/>
        <v>INDSGPC</v>
      </c>
      <c r="R57" t="str">
        <f t="shared" si="4"/>
        <v/>
      </c>
      <c r="AA57" s="114" t="s">
        <v>66</v>
      </c>
      <c r="AB57" s="114" t="s">
        <v>105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  <c r="AK57">
        <v>30</v>
      </c>
    </row>
    <row r="58" spans="1:37" ht="14.5">
      <c r="A58" s="114" t="s">
        <v>66</v>
      </c>
      <c r="B58" s="114" t="s">
        <v>107</v>
      </c>
      <c r="C58" t="s">
        <v>34</v>
      </c>
      <c r="E58" t="str">
        <f>C58</f>
        <v>INDSME</v>
      </c>
      <c r="F58" t="str">
        <f>E58</f>
        <v>INDSME</v>
      </c>
      <c r="G58" t="str">
        <f t="shared" ref="G58:K58" si="27">F58</f>
        <v>INDSME</v>
      </c>
      <c r="H58" t="str">
        <f t="shared" si="27"/>
        <v>INDSME</v>
      </c>
      <c r="I58" t="str">
        <f t="shared" si="27"/>
        <v>INDSME</v>
      </c>
      <c r="J58" t="str">
        <f t="shared" si="27"/>
        <v>INDSME</v>
      </c>
      <c r="K58" t="str">
        <f t="shared" si="27"/>
        <v>INDSME</v>
      </c>
      <c r="N58" t="s">
        <v>69</v>
      </c>
      <c r="O58" t="s">
        <v>100</v>
      </c>
      <c r="P58" t="s">
        <v>10</v>
      </c>
      <c r="Q58" t="str">
        <f t="shared" si="3"/>
        <v>INDLPG</v>
      </c>
      <c r="R58" t="str">
        <f t="shared" si="4"/>
        <v/>
      </c>
      <c r="AA58" s="114" t="s">
        <v>66</v>
      </c>
      <c r="AB58" s="114" t="s">
        <v>108</v>
      </c>
      <c r="AC58" t="s">
        <v>116</v>
      </c>
    </row>
    <row r="59" spans="1:37" ht="14.5">
      <c r="A59" s="114" t="s">
        <v>66</v>
      </c>
      <c r="B59" s="114" t="s">
        <v>110</v>
      </c>
      <c r="N59" t="s">
        <v>69</v>
      </c>
      <c r="O59" t="s">
        <v>100</v>
      </c>
      <c r="P59" t="s">
        <v>20</v>
      </c>
      <c r="Q59" t="str">
        <f t="shared" si="3"/>
        <v>INDCOA</v>
      </c>
      <c r="R59" t="str">
        <f t="shared" si="4"/>
        <v/>
      </c>
      <c r="AA59" s="114" t="s">
        <v>66</v>
      </c>
      <c r="AB59" s="114" t="s">
        <v>110</v>
      </c>
    </row>
    <row r="60" spans="1:37" ht="14.5">
      <c r="A60" s="114" t="s">
        <v>66</v>
      </c>
      <c r="B60" s="116" t="s">
        <v>111</v>
      </c>
      <c r="C60" s="114"/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N60" t="s">
        <v>69</v>
      </c>
      <c r="O60" t="s">
        <v>100</v>
      </c>
      <c r="P60" t="s">
        <v>22</v>
      </c>
      <c r="Q60" t="str">
        <f t="shared" si="3"/>
        <v>INDCOKE</v>
      </c>
      <c r="R60" t="str">
        <f t="shared" si="4"/>
        <v/>
      </c>
      <c r="AA60" s="114"/>
      <c r="AB60" s="114"/>
      <c r="AC60" s="114"/>
    </row>
    <row r="61" spans="1:37" ht="14.5">
      <c r="A61" s="114" t="s">
        <v>66</v>
      </c>
      <c r="B61" s="116" t="s">
        <v>112</v>
      </c>
      <c r="C61" s="114"/>
      <c r="E61" s="98">
        <v>0.95</v>
      </c>
      <c r="F61" s="98">
        <v>0.95</v>
      </c>
      <c r="G61" s="98">
        <v>0.95</v>
      </c>
      <c r="H61" s="98">
        <v>0.95</v>
      </c>
      <c r="I61" s="98">
        <v>0.95</v>
      </c>
      <c r="J61" s="98">
        <v>0.95</v>
      </c>
      <c r="K61" s="98">
        <v>0.95</v>
      </c>
      <c r="N61" t="s">
        <v>69</v>
      </c>
      <c r="O61" t="s">
        <v>100</v>
      </c>
      <c r="P61" t="s">
        <v>24</v>
      </c>
      <c r="Q61" t="str">
        <f t="shared" si="3"/>
        <v>INDWOOD</v>
      </c>
      <c r="R61" t="str">
        <f t="shared" si="4"/>
        <v/>
      </c>
      <c r="AA61" s="114"/>
      <c r="AB61" s="114"/>
      <c r="AC61" s="114"/>
    </row>
    <row r="62" spans="1:37" ht="14.5">
      <c r="A62" s="114" t="s">
        <v>66</v>
      </c>
      <c r="B62" s="116" t="s">
        <v>113</v>
      </c>
      <c r="C62" t="s">
        <v>12</v>
      </c>
      <c r="E62">
        <f>1-SUM(E63:E71)</f>
        <v>0</v>
      </c>
      <c r="F62">
        <f t="shared" ref="F62:K62" si="28">1-SUM(F63:F71)</f>
        <v>0.85241110569897705</v>
      </c>
      <c r="G62">
        <f t="shared" si="28"/>
        <v>0.45177664974619303</v>
      </c>
      <c r="H62" s="98">
        <f t="shared" si="28"/>
        <v>0.260837551089034</v>
      </c>
      <c r="I62" s="98">
        <f t="shared" si="28"/>
        <v>0.260837551089034</v>
      </c>
      <c r="J62">
        <f t="shared" si="28"/>
        <v>0</v>
      </c>
      <c r="K62">
        <f t="shared" si="28"/>
        <v>0</v>
      </c>
      <c r="N62" t="s">
        <v>69</v>
      </c>
      <c r="O62" t="s">
        <v>100</v>
      </c>
      <c r="P62" t="s">
        <v>25</v>
      </c>
      <c r="Q62" t="str">
        <f t="shared" si="3"/>
        <v>INDSTM</v>
      </c>
      <c r="R62" t="str">
        <f t="shared" si="4"/>
        <v/>
      </c>
      <c r="AA62" s="114" t="s">
        <v>66</v>
      </c>
      <c r="AB62" t="s">
        <v>104</v>
      </c>
      <c r="AC62" t="s">
        <v>12</v>
      </c>
      <c r="AE62">
        <v>0</v>
      </c>
      <c r="AF62">
        <f>attached_smelting!AU30</f>
        <v>0.4</v>
      </c>
      <c r="AG62">
        <f>attached_smelting!BS30</f>
        <v>0</v>
      </c>
      <c r="AH62">
        <v>0</v>
      </c>
      <c r="AI62">
        <f>attached_smelting!DO30</f>
        <v>0</v>
      </c>
      <c r="AJ62">
        <v>0</v>
      </c>
      <c r="AK62">
        <v>0</v>
      </c>
    </row>
    <row r="63" spans="1:37" ht="14.5">
      <c r="A63" s="114" t="s">
        <v>66</v>
      </c>
      <c r="B63" s="116" t="s">
        <v>113</v>
      </c>
      <c r="C63" t="s">
        <v>15</v>
      </c>
      <c r="E63">
        <f>AE48/SUM(AE47:AE56)</f>
        <v>0</v>
      </c>
      <c r="F63">
        <f t="shared" ref="F63:K63" si="29">AF48/SUM(AF47:AF56)</f>
        <v>0.14174378957622999</v>
      </c>
      <c r="G63">
        <f t="shared" si="29"/>
        <v>0.51776649746192904</v>
      </c>
      <c r="H63" s="98">
        <f t="shared" ref="H63:H71" si="30">AVERAGE(E63:G63,J63:K63)</f>
        <v>0.131902057407632</v>
      </c>
      <c r="I63" s="98">
        <f t="shared" ref="I63:I71" si="31">H63</f>
        <v>0.131902057407632</v>
      </c>
      <c r="J63">
        <f t="shared" si="29"/>
        <v>0</v>
      </c>
      <c r="K63">
        <f t="shared" si="29"/>
        <v>0</v>
      </c>
      <c r="N63" t="s">
        <v>69</v>
      </c>
      <c r="O63" t="s">
        <v>101</v>
      </c>
      <c r="P63" t="s">
        <v>37</v>
      </c>
      <c r="Q63" t="str">
        <f t="shared" si="3"/>
        <v/>
      </c>
      <c r="R63" t="str">
        <f t="shared" si="4"/>
        <v>INDCHM</v>
      </c>
      <c r="AA63" s="114" t="s">
        <v>66</v>
      </c>
      <c r="AB63" t="s">
        <v>104</v>
      </c>
      <c r="AC63" t="s">
        <v>15</v>
      </c>
      <c r="AE63">
        <v>0</v>
      </c>
      <c r="AF63">
        <f>attached_smelting!AU31</f>
        <v>0</v>
      </c>
      <c r="AG63">
        <f>attached_smelting!BS31</f>
        <v>0</v>
      </c>
      <c r="AH63">
        <v>0</v>
      </c>
      <c r="AI63">
        <f>attached_smelting!DO31</f>
        <v>0</v>
      </c>
      <c r="AJ63">
        <v>0</v>
      </c>
      <c r="AK63">
        <v>0</v>
      </c>
    </row>
    <row r="64" spans="1:37" ht="14.5">
      <c r="A64" s="114" t="s">
        <v>66</v>
      </c>
      <c r="B64" s="116" t="s">
        <v>113</v>
      </c>
      <c r="C64" t="s">
        <v>17</v>
      </c>
      <c r="E64">
        <f>AE49/SUM(AE47:AE56)</f>
        <v>0</v>
      </c>
      <c r="F64">
        <f t="shared" ref="F64:K64" si="32">AF49/SUM(AF47:AF56)</f>
        <v>0</v>
      </c>
      <c r="G64">
        <f t="shared" si="32"/>
        <v>2.5380710659898501E-2</v>
      </c>
      <c r="H64" s="98">
        <f t="shared" si="30"/>
        <v>5.0761421319797002E-3</v>
      </c>
      <c r="I64" s="98">
        <f t="shared" si="31"/>
        <v>5.0761421319797002E-3</v>
      </c>
      <c r="J64">
        <f t="shared" si="32"/>
        <v>0</v>
      </c>
      <c r="K64">
        <f t="shared" si="32"/>
        <v>0</v>
      </c>
      <c r="N64" t="s">
        <v>70</v>
      </c>
      <c r="O64" t="s">
        <v>100</v>
      </c>
      <c r="P64" t="s">
        <v>12</v>
      </c>
      <c r="Q64" t="str">
        <f t="shared" si="3"/>
        <v>INDELC</v>
      </c>
      <c r="R64" t="str">
        <f t="shared" si="4"/>
        <v/>
      </c>
      <c r="AA64" s="114" t="s">
        <v>66</v>
      </c>
      <c r="AB64" t="s">
        <v>104</v>
      </c>
      <c r="AC64" t="s">
        <v>17</v>
      </c>
      <c r="AE64">
        <v>0</v>
      </c>
      <c r="AF64">
        <v>0</v>
      </c>
      <c r="AG64">
        <f>attached_smelting!BS32</f>
        <v>0.2</v>
      </c>
      <c r="AH64">
        <v>0</v>
      </c>
      <c r="AI64">
        <f>attached_smelting!DO32</f>
        <v>0</v>
      </c>
      <c r="AJ64">
        <v>0</v>
      </c>
      <c r="AK64">
        <v>0</v>
      </c>
    </row>
    <row r="65" spans="1:37" ht="14.5">
      <c r="A65" s="114" t="s">
        <v>66</v>
      </c>
      <c r="B65" s="116" t="s">
        <v>113</v>
      </c>
      <c r="C65" t="s">
        <v>18</v>
      </c>
      <c r="E65">
        <f>AE50/SUM(AE47:AE56)</f>
        <v>0</v>
      </c>
      <c r="F65">
        <f t="shared" ref="F65:K65" si="33">AF50/SUM(AF47:AF56)</f>
        <v>3.8967364831953202E-3</v>
      </c>
      <c r="G65">
        <f t="shared" si="33"/>
        <v>0</v>
      </c>
      <c r="H65" s="98">
        <f t="shared" si="30"/>
        <v>7.7934729663906499E-4</v>
      </c>
      <c r="I65" s="98">
        <f t="shared" si="31"/>
        <v>7.7934729663906499E-4</v>
      </c>
      <c r="J65">
        <f t="shared" si="33"/>
        <v>0</v>
      </c>
      <c r="K65">
        <f t="shared" si="33"/>
        <v>0</v>
      </c>
      <c r="N65" t="s">
        <v>70</v>
      </c>
      <c r="O65" t="s">
        <v>100</v>
      </c>
      <c r="P65" t="s">
        <v>15</v>
      </c>
      <c r="Q65" t="str">
        <f t="shared" si="3"/>
        <v>INDGAS</v>
      </c>
      <c r="R65" t="str">
        <f t="shared" si="4"/>
        <v/>
      </c>
      <c r="AA65" s="114" t="s">
        <v>66</v>
      </c>
      <c r="AB65" t="s">
        <v>104</v>
      </c>
      <c r="AC65" t="s">
        <v>18</v>
      </c>
      <c r="AE65">
        <f>attached_smelting!W33</f>
        <v>0</v>
      </c>
      <c r="AF65" t="str">
        <f>attached_smelting!AU33</f>
        <v>X</v>
      </c>
      <c r="AG65">
        <f>attached_smelting!BS33</f>
        <v>0</v>
      </c>
      <c r="AH65">
        <f>attached_smelting!CQ33</f>
        <v>0</v>
      </c>
      <c r="AI65">
        <f>attached_smelting!DO33</f>
        <v>0</v>
      </c>
      <c r="AJ65">
        <f>attached_smelting!EM33</f>
        <v>0</v>
      </c>
      <c r="AK65" t="str">
        <f>attached_smelting!FK33</f>
        <v>X</v>
      </c>
    </row>
    <row r="66" spans="1:37" ht="14.5">
      <c r="A66" s="114" t="s">
        <v>66</v>
      </c>
      <c r="B66" s="116" t="s">
        <v>113</v>
      </c>
      <c r="C66" t="s">
        <v>19</v>
      </c>
      <c r="E66">
        <f>AE51/SUM(AE47:AE56)</f>
        <v>0</v>
      </c>
      <c r="F66">
        <f t="shared" ref="F66:K66" si="34">AF51/SUM(AF47:AF56)</f>
        <v>4.87092060399416E-4</v>
      </c>
      <c r="G66">
        <f t="shared" si="34"/>
        <v>0</v>
      </c>
      <c r="H66" s="98">
        <f t="shared" si="30"/>
        <v>9.7418412079883096E-5</v>
      </c>
      <c r="I66" s="98">
        <f t="shared" si="31"/>
        <v>9.7418412079883096E-5</v>
      </c>
      <c r="J66">
        <f t="shared" si="34"/>
        <v>0</v>
      </c>
      <c r="K66">
        <f t="shared" si="34"/>
        <v>0</v>
      </c>
      <c r="N66" t="s">
        <v>70</v>
      </c>
      <c r="O66" t="s">
        <v>100</v>
      </c>
      <c r="P66" t="s">
        <v>17</v>
      </c>
      <c r="Q66" t="str">
        <f t="shared" si="3"/>
        <v>INDDSTLFO</v>
      </c>
      <c r="R66" t="str">
        <f t="shared" si="4"/>
        <v/>
      </c>
      <c r="AA66" s="114" t="s">
        <v>66</v>
      </c>
      <c r="AB66" t="s">
        <v>104</v>
      </c>
      <c r="AC66" t="s">
        <v>19</v>
      </c>
      <c r="AE66">
        <f>attached_smelting!W34</f>
        <v>0</v>
      </c>
      <c r="AF66">
        <f>attached_smelting!AU34</f>
        <v>0</v>
      </c>
      <c r="AG66">
        <f>attached_smelting!BS34</f>
        <v>0</v>
      </c>
      <c r="AH66">
        <f>attached_smelting!CQ34</f>
        <v>0</v>
      </c>
      <c r="AI66">
        <f>attached_smelting!DO34</f>
        <v>0</v>
      </c>
      <c r="AJ66">
        <f>attached_smelting!EM34</f>
        <v>0</v>
      </c>
      <c r="AK66" t="str">
        <f>attached_smelting!FK34</f>
        <v>X</v>
      </c>
    </row>
    <row r="67" spans="1:37" ht="14.5">
      <c r="A67" s="114" t="s">
        <v>66</v>
      </c>
      <c r="B67" s="116" t="s">
        <v>113</v>
      </c>
      <c r="C67" t="s">
        <v>10</v>
      </c>
      <c r="E67">
        <f>AE52/SUM(AE47:AE56)</f>
        <v>0</v>
      </c>
      <c r="F67">
        <f t="shared" ref="F67:K67" si="35">AF52/SUM(AF47:AF56)</f>
        <v>4.87092060399416E-4</v>
      </c>
      <c r="G67">
        <f t="shared" si="35"/>
        <v>0</v>
      </c>
      <c r="H67" s="98">
        <f t="shared" si="30"/>
        <v>9.7418412079883096E-5</v>
      </c>
      <c r="I67" s="98">
        <f t="shared" si="31"/>
        <v>9.7418412079883096E-5</v>
      </c>
      <c r="J67">
        <f t="shared" si="35"/>
        <v>0</v>
      </c>
      <c r="K67">
        <f t="shared" si="35"/>
        <v>0</v>
      </c>
      <c r="N67" t="s">
        <v>70</v>
      </c>
      <c r="O67" t="s">
        <v>100</v>
      </c>
      <c r="P67" t="s">
        <v>18</v>
      </c>
      <c r="Q67" t="str">
        <f t="shared" si="3"/>
        <v>INDHFO</v>
      </c>
      <c r="R67" t="str">
        <f t="shared" si="4"/>
        <v/>
      </c>
      <c r="AA67" s="114" t="s">
        <v>66</v>
      </c>
      <c r="AB67" t="s">
        <v>104</v>
      </c>
      <c r="AC67" t="s">
        <v>10</v>
      </c>
      <c r="AE67">
        <f>attached_smelting!W35</f>
        <v>5.7</v>
      </c>
      <c r="AF67">
        <f>attached_smelting!AU35</f>
        <v>0.1</v>
      </c>
      <c r="AG67">
        <f>attached_smelting!BS35</f>
        <v>0.6</v>
      </c>
      <c r="AH67">
        <v>0</v>
      </c>
      <c r="AI67">
        <f>attached_smelting!DO35</f>
        <v>100</v>
      </c>
      <c r="AJ67">
        <v>0</v>
      </c>
      <c r="AK67">
        <v>0</v>
      </c>
    </row>
    <row r="68" spans="1:37" ht="14.5">
      <c r="A68" s="114" t="s">
        <v>66</v>
      </c>
      <c r="B68" s="116" t="s">
        <v>113</v>
      </c>
      <c r="C68" t="s">
        <v>20</v>
      </c>
      <c r="E68">
        <f>AE53/SUM(AE47:AE56)</f>
        <v>0</v>
      </c>
      <c r="F68">
        <f t="shared" ref="F68:K68" si="36">AF53/SUM(AF47:AF56)</f>
        <v>0</v>
      </c>
      <c r="G68">
        <f t="shared" si="36"/>
        <v>0</v>
      </c>
      <c r="H68" s="98">
        <f t="shared" si="30"/>
        <v>0</v>
      </c>
      <c r="I68" s="98">
        <f t="shared" si="31"/>
        <v>0</v>
      </c>
      <c r="J68">
        <f t="shared" si="36"/>
        <v>0</v>
      </c>
      <c r="K68">
        <f t="shared" si="36"/>
        <v>0</v>
      </c>
      <c r="N68" t="s">
        <v>70</v>
      </c>
      <c r="O68" t="s">
        <v>100</v>
      </c>
      <c r="P68" t="s">
        <v>19</v>
      </c>
      <c r="Q68" t="str">
        <f t="shared" ref="Q68:Q96" si="37">IF(O68=$O$3,P68,"")</f>
        <v>INDSGPC</v>
      </c>
      <c r="R68" t="str">
        <f t="shared" ref="R68:R96" si="38">IF($O68=$O$8,P68,"")</f>
        <v/>
      </c>
      <c r="AA68" s="114" t="s">
        <v>66</v>
      </c>
      <c r="AB68" t="s">
        <v>104</v>
      </c>
      <c r="AC68" t="s">
        <v>20</v>
      </c>
      <c r="AE68">
        <f>attached_smelting!W36</f>
        <v>0</v>
      </c>
      <c r="AF68">
        <v>0</v>
      </c>
      <c r="AG68">
        <f>attached_smelting!BS36</f>
        <v>0</v>
      </c>
      <c r="AH68">
        <f>attached_smelting!CQ36</f>
        <v>0</v>
      </c>
      <c r="AI68">
        <f>attached_smelting!DO36</f>
        <v>0</v>
      </c>
      <c r="AJ68">
        <f>attached_smelting!EM36</f>
        <v>0</v>
      </c>
      <c r="AK68">
        <v>0</v>
      </c>
    </row>
    <row r="69" spans="1:37" ht="14.5">
      <c r="A69" s="114" t="s">
        <v>66</v>
      </c>
      <c r="B69" s="116" t="s">
        <v>113</v>
      </c>
      <c r="C69" t="s">
        <v>22</v>
      </c>
      <c r="E69">
        <f>AE54/SUM(AE47:AE56)</f>
        <v>0</v>
      </c>
      <c r="F69">
        <f t="shared" ref="F69:K69" si="39">AF54/SUM(AF47:AF56)</f>
        <v>0</v>
      </c>
      <c r="G69">
        <f t="shared" si="39"/>
        <v>0</v>
      </c>
      <c r="H69" s="98">
        <f t="shared" si="30"/>
        <v>0</v>
      </c>
      <c r="I69" s="98">
        <f t="shared" si="31"/>
        <v>0</v>
      </c>
      <c r="J69">
        <f t="shared" si="39"/>
        <v>0</v>
      </c>
      <c r="K69">
        <f t="shared" si="39"/>
        <v>0</v>
      </c>
      <c r="N69" t="s">
        <v>70</v>
      </c>
      <c r="O69" t="s">
        <v>100</v>
      </c>
      <c r="P69" t="s">
        <v>10</v>
      </c>
      <c r="Q69" t="str">
        <f t="shared" si="37"/>
        <v>INDLPG</v>
      </c>
      <c r="R69" t="str">
        <f t="shared" si="38"/>
        <v/>
      </c>
      <c r="AA69" s="114" t="s">
        <v>66</v>
      </c>
      <c r="AB69" t="s">
        <v>104</v>
      </c>
      <c r="AC69" t="s">
        <v>22</v>
      </c>
      <c r="AE69">
        <f>attached_smelting!W37</f>
        <v>0</v>
      </c>
      <c r="AF69">
        <f>attached_smelting!AU37</f>
        <v>0</v>
      </c>
      <c r="AG69">
        <f>attached_smelting!BS37</f>
        <v>0</v>
      </c>
      <c r="AH69">
        <f>attached_smelting!CQ37</f>
        <v>0</v>
      </c>
      <c r="AI69">
        <f>attached_smelting!DO37</f>
        <v>0</v>
      </c>
      <c r="AJ69">
        <f>attached_smelting!EM37</f>
        <v>0</v>
      </c>
      <c r="AK69">
        <v>0</v>
      </c>
    </row>
    <row r="70" spans="1:37" ht="14.5">
      <c r="A70" s="114" t="s">
        <v>66</v>
      </c>
      <c r="B70" s="116" t="s">
        <v>113</v>
      </c>
      <c r="C70" t="s">
        <v>24</v>
      </c>
      <c r="E70">
        <f>AE55/SUM(AE47:AE56)</f>
        <v>1</v>
      </c>
      <c r="F70">
        <f t="shared" ref="F70:K70" si="40">AF55/SUM(AF47:AF56)</f>
        <v>9.7418412079883102E-4</v>
      </c>
      <c r="G70">
        <f t="shared" si="40"/>
        <v>5.0761421319797002E-3</v>
      </c>
      <c r="H70" s="98">
        <f t="shared" si="30"/>
        <v>0.60121006525055598</v>
      </c>
      <c r="I70" s="98">
        <f t="shared" si="31"/>
        <v>0.60121006525055598</v>
      </c>
      <c r="J70">
        <f t="shared" si="40"/>
        <v>1</v>
      </c>
      <c r="K70">
        <f t="shared" si="40"/>
        <v>1</v>
      </c>
      <c r="N70" t="s">
        <v>70</v>
      </c>
      <c r="O70" t="s">
        <v>100</v>
      </c>
      <c r="P70" t="s">
        <v>20</v>
      </c>
      <c r="Q70" t="str">
        <f t="shared" si="37"/>
        <v>INDCOA</v>
      </c>
      <c r="R70" t="str">
        <f t="shared" si="38"/>
        <v/>
      </c>
      <c r="AA70" s="114" t="s">
        <v>66</v>
      </c>
      <c r="AB70" t="s">
        <v>104</v>
      </c>
      <c r="AC70" t="s">
        <v>24</v>
      </c>
      <c r="AE70">
        <f>attached_smelting!W38</f>
        <v>0</v>
      </c>
      <c r="AF70">
        <f>attached_smelting!AU38</f>
        <v>2.1</v>
      </c>
      <c r="AG70">
        <f>attached_smelting!BS38</f>
        <v>0.5</v>
      </c>
      <c r="AH70">
        <f>attached_smelting!CQ38</f>
        <v>0</v>
      </c>
      <c r="AI70">
        <f>attached_smelting!DO38</f>
        <v>0</v>
      </c>
      <c r="AJ70">
        <f>attached_smelting!EM38</f>
        <v>0</v>
      </c>
      <c r="AK70">
        <f>attached_smelting!FK38</f>
        <v>0.3</v>
      </c>
    </row>
    <row r="71" spans="1:37" ht="14.5">
      <c r="A71" s="114" t="s">
        <v>66</v>
      </c>
      <c r="B71" s="116" t="s">
        <v>113</v>
      </c>
      <c r="C71" t="s">
        <v>25</v>
      </c>
      <c r="E71">
        <f>AE56/SUM(AE47:AE56)</f>
        <v>0</v>
      </c>
      <c r="F71">
        <f t="shared" ref="F71:K71" si="41">AF56/SUM(AF47:AF56)</f>
        <v>0</v>
      </c>
      <c r="G71">
        <f t="shared" si="41"/>
        <v>0</v>
      </c>
      <c r="H71" s="98">
        <f t="shared" si="30"/>
        <v>0</v>
      </c>
      <c r="I71" s="98">
        <f t="shared" si="31"/>
        <v>0</v>
      </c>
      <c r="J71">
        <f t="shared" si="41"/>
        <v>0</v>
      </c>
      <c r="K71">
        <f t="shared" si="41"/>
        <v>0</v>
      </c>
      <c r="N71" t="s">
        <v>70</v>
      </c>
      <c r="O71" t="s">
        <v>100</v>
      </c>
      <c r="P71" t="s">
        <v>22</v>
      </c>
      <c r="Q71" t="str">
        <f t="shared" si="37"/>
        <v>INDCOKE</v>
      </c>
      <c r="R71" t="str">
        <f t="shared" si="38"/>
        <v/>
      </c>
      <c r="AA71" s="114" t="s">
        <v>66</v>
      </c>
      <c r="AB71" t="s">
        <v>104</v>
      </c>
      <c r="AC71" t="s">
        <v>25</v>
      </c>
      <c r="AE71">
        <f>attached_smelting!W39</f>
        <v>0</v>
      </c>
      <c r="AF71">
        <f>attached_smelting!AU39</f>
        <v>0</v>
      </c>
      <c r="AG71">
        <f>attached_smelting!BS39</f>
        <v>0</v>
      </c>
      <c r="AH71">
        <f>attached_smelting!CQ39</f>
        <v>0</v>
      </c>
      <c r="AI71">
        <f>attached_smelting!DO39</f>
        <v>0</v>
      </c>
      <c r="AJ71">
        <f>attached_smelting!EM39</f>
        <v>0</v>
      </c>
      <c r="AK71">
        <f>attached_smelting!FK39</f>
        <v>0</v>
      </c>
    </row>
    <row r="72" spans="1:37">
      <c r="A72" t="s">
        <v>87</v>
      </c>
      <c r="N72" t="s">
        <v>70</v>
      </c>
      <c r="O72" t="s">
        <v>100</v>
      </c>
      <c r="P72" t="s">
        <v>24</v>
      </c>
      <c r="Q72" t="str">
        <f t="shared" si="37"/>
        <v>INDWOOD</v>
      </c>
      <c r="R72" t="str">
        <f t="shared" si="38"/>
        <v/>
      </c>
      <c r="AA72" t="s">
        <v>87</v>
      </c>
    </row>
    <row r="73" spans="1:37">
      <c r="A73" s="149" t="s">
        <v>90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N73" t="s">
        <v>70</v>
      </c>
      <c r="O73" t="s">
        <v>100</v>
      </c>
      <c r="P73" t="s">
        <v>25</v>
      </c>
      <c r="Q73" t="str">
        <f t="shared" si="37"/>
        <v>INDSTM</v>
      </c>
      <c r="R73" t="str">
        <f t="shared" si="38"/>
        <v/>
      </c>
      <c r="AA73" s="149" t="s">
        <v>90</v>
      </c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</row>
    <row r="74" spans="1:37" ht="14.5">
      <c r="A74" s="114" t="s">
        <v>67</v>
      </c>
      <c r="B74" s="114" t="s">
        <v>103</v>
      </c>
      <c r="C74" t="s">
        <v>12</v>
      </c>
      <c r="E74" t="str">
        <f t="shared" ref="E74:E83" si="42">C74</f>
        <v>INDELC</v>
      </c>
      <c r="F74" t="str">
        <f t="shared" ref="F74:K85" si="43">E74</f>
        <v>INDELC</v>
      </c>
      <c r="G74" t="str">
        <f t="shared" si="43"/>
        <v>INDELC</v>
      </c>
      <c r="H74" t="str">
        <f t="shared" si="43"/>
        <v>INDELC</v>
      </c>
      <c r="I74" t="str">
        <f t="shared" si="43"/>
        <v>INDELC</v>
      </c>
      <c r="J74" t="str">
        <f t="shared" si="43"/>
        <v>INDELC</v>
      </c>
      <c r="K74" t="str">
        <f t="shared" si="43"/>
        <v>INDELC</v>
      </c>
      <c r="N74" t="s">
        <v>70</v>
      </c>
      <c r="O74" t="s">
        <v>101</v>
      </c>
      <c r="P74" t="s">
        <v>38</v>
      </c>
      <c r="Q74" t="str">
        <f t="shared" si="37"/>
        <v/>
      </c>
      <c r="R74" t="str">
        <f t="shared" si="38"/>
        <v>INDIRON</v>
      </c>
      <c r="AA74" s="114" t="s">
        <v>67</v>
      </c>
      <c r="AB74" s="114" t="s">
        <v>104</v>
      </c>
      <c r="AC74" t="s">
        <v>12</v>
      </c>
      <c r="AE74">
        <v>0</v>
      </c>
      <c r="AF74">
        <v>0</v>
      </c>
      <c r="AG74">
        <f>attached_petroleum!BS15</f>
        <v>4.9000000000000004</v>
      </c>
      <c r="AH74">
        <f>attached_petroleum!CQ15</f>
        <v>0</v>
      </c>
      <c r="AI74">
        <v>0</v>
      </c>
      <c r="AJ74">
        <f>attached_petroleum!EM15</f>
        <v>7.3</v>
      </c>
      <c r="AK74">
        <v>0</v>
      </c>
    </row>
    <row r="75" spans="1:37" ht="14.5">
      <c r="A75" s="114" t="s">
        <v>67</v>
      </c>
      <c r="B75" s="114" t="s">
        <v>103</v>
      </c>
      <c r="C75" t="s">
        <v>15</v>
      </c>
      <c r="E75" t="str">
        <f t="shared" si="42"/>
        <v>INDGAS</v>
      </c>
      <c r="F75" t="str">
        <f t="shared" si="43"/>
        <v>INDGAS</v>
      </c>
      <c r="G75" t="str">
        <f t="shared" si="43"/>
        <v>INDGAS</v>
      </c>
      <c r="H75" t="str">
        <f t="shared" si="43"/>
        <v>INDGAS</v>
      </c>
      <c r="I75" t="str">
        <f t="shared" si="43"/>
        <v>INDGAS</v>
      </c>
      <c r="J75" t="str">
        <f t="shared" si="43"/>
        <v>INDGAS</v>
      </c>
      <c r="K75" t="str">
        <f t="shared" si="43"/>
        <v>INDGAS</v>
      </c>
      <c r="N75" t="s">
        <v>71</v>
      </c>
      <c r="O75" t="s">
        <v>100</v>
      </c>
      <c r="P75" t="s">
        <v>12</v>
      </c>
      <c r="Q75" t="str">
        <f t="shared" si="37"/>
        <v>INDELC</v>
      </c>
      <c r="R75" t="str">
        <f t="shared" si="38"/>
        <v/>
      </c>
      <c r="AA75" s="114" t="s">
        <v>67</v>
      </c>
      <c r="AB75" s="114" t="s">
        <v>104</v>
      </c>
      <c r="AC75" t="s">
        <v>15</v>
      </c>
      <c r="AE75">
        <v>0</v>
      </c>
      <c r="AF75">
        <v>0</v>
      </c>
      <c r="AG75">
        <f>attached_petroleum!BS16</f>
        <v>12.1</v>
      </c>
      <c r="AH75">
        <f>attached_petroleum!CQ16</f>
        <v>0</v>
      </c>
      <c r="AI75">
        <v>0</v>
      </c>
      <c r="AJ75">
        <f>attached_petroleum!EM16</f>
        <v>19.3</v>
      </c>
      <c r="AK75">
        <v>0</v>
      </c>
    </row>
    <row r="76" spans="1:37" ht="14.5">
      <c r="A76" s="114" t="s">
        <v>67</v>
      </c>
      <c r="B76" s="114" t="s">
        <v>103</v>
      </c>
      <c r="C76" t="s">
        <v>17</v>
      </c>
      <c r="E76" t="str">
        <f t="shared" si="42"/>
        <v>INDDSTLFO</v>
      </c>
      <c r="F76" t="str">
        <f t="shared" si="43"/>
        <v>INDDSTLFO</v>
      </c>
      <c r="G76" t="str">
        <f t="shared" si="43"/>
        <v>INDDSTLFO</v>
      </c>
      <c r="H76" t="str">
        <f t="shared" si="43"/>
        <v>INDDSTLFO</v>
      </c>
      <c r="I76" t="str">
        <f t="shared" si="43"/>
        <v>INDDSTLFO</v>
      </c>
      <c r="J76" t="str">
        <f t="shared" si="43"/>
        <v>INDDSTLFO</v>
      </c>
      <c r="K76" t="str">
        <f t="shared" si="43"/>
        <v>INDDSTLFO</v>
      </c>
      <c r="N76" t="s">
        <v>71</v>
      </c>
      <c r="O76" t="s">
        <v>100</v>
      </c>
      <c r="P76" t="s">
        <v>15</v>
      </c>
      <c r="Q76" t="str">
        <f t="shared" si="37"/>
        <v>INDGAS</v>
      </c>
      <c r="R76" t="str">
        <f t="shared" si="38"/>
        <v/>
      </c>
      <c r="AA76" s="114" t="s">
        <v>67</v>
      </c>
      <c r="AB76" s="114" t="s">
        <v>104</v>
      </c>
      <c r="AC76" t="s">
        <v>17</v>
      </c>
      <c r="AE76">
        <v>0</v>
      </c>
      <c r="AF76">
        <f>attached_petroleum!AU17</f>
        <v>0</v>
      </c>
      <c r="AG76">
        <f>attached_petroleum!BS17</f>
        <v>0</v>
      </c>
      <c r="AH76">
        <f>attached_petroleum!CQ17</f>
        <v>0</v>
      </c>
      <c r="AI76">
        <f>attached_petroleum!DO17</f>
        <v>0</v>
      </c>
      <c r="AJ76">
        <f>attached_petroleum!EM17</f>
        <v>0</v>
      </c>
      <c r="AK76">
        <f>attached_petroleum!FK17</f>
        <v>0</v>
      </c>
    </row>
    <row r="77" spans="1:37" ht="14.5">
      <c r="A77" s="114" t="s">
        <v>67</v>
      </c>
      <c r="B77" s="114" t="s">
        <v>103</v>
      </c>
      <c r="C77" t="s">
        <v>18</v>
      </c>
      <c r="E77" t="str">
        <f t="shared" si="42"/>
        <v>INDHFO</v>
      </c>
      <c r="F77" t="str">
        <f t="shared" si="43"/>
        <v>INDHFO</v>
      </c>
      <c r="G77" t="str">
        <f t="shared" si="43"/>
        <v>INDHFO</v>
      </c>
      <c r="H77" t="str">
        <f t="shared" si="43"/>
        <v>INDHFO</v>
      </c>
      <c r="I77" t="str">
        <f t="shared" si="43"/>
        <v>INDHFO</v>
      </c>
      <c r="J77" t="str">
        <f t="shared" si="43"/>
        <v>INDHFO</v>
      </c>
      <c r="K77" t="str">
        <f t="shared" si="43"/>
        <v>INDHFO</v>
      </c>
      <c r="N77" t="s">
        <v>71</v>
      </c>
      <c r="O77" t="s">
        <v>100</v>
      </c>
      <c r="P77" t="s">
        <v>17</v>
      </c>
      <c r="Q77" t="str">
        <f t="shared" si="37"/>
        <v>INDDSTLFO</v>
      </c>
      <c r="R77" t="str">
        <f t="shared" si="38"/>
        <v/>
      </c>
      <c r="AA77" s="114" t="s">
        <v>67</v>
      </c>
      <c r="AB77" s="114" t="s">
        <v>104</v>
      </c>
      <c r="AC77" t="s">
        <v>18</v>
      </c>
      <c r="AE77">
        <f>attached_petroleum!W18</f>
        <v>0.1</v>
      </c>
      <c r="AF77">
        <f>attached_petroleum!AU18</f>
        <v>0.1</v>
      </c>
      <c r="AG77">
        <f>attached_petroleum!BS18</f>
        <v>0.1</v>
      </c>
      <c r="AH77">
        <f>attached_petroleum!CQ18</f>
        <v>0</v>
      </c>
      <c r="AI77">
        <f>attached_petroleum!DO18</f>
        <v>0</v>
      </c>
      <c r="AJ77">
        <f>attached_petroleum!EM18</f>
        <v>0</v>
      </c>
      <c r="AK77">
        <f>attached_petroleum!FK18</f>
        <v>0</v>
      </c>
    </row>
    <row r="78" spans="1:37" ht="14.5">
      <c r="A78" s="114" t="s">
        <v>67</v>
      </c>
      <c r="B78" s="114" t="s">
        <v>103</v>
      </c>
      <c r="C78" t="s">
        <v>19</v>
      </c>
      <c r="E78" t="str">
        <f t="shared" si="42"/>
        <v>INDSGPC</v>
      </c>
      <c r="F78" t="str">
        <f t="shared" si="43"/>
        <v>INDSGPC</v>
      </c>
      <c r="G78" t="str">
        <f t="shared" si="43"/>
        <v>INDSGPC</v>
      </c>
      <c r="H78" t="str">
        <f t="shared" si="43"/>
        <v>INDSGPC</v>
      </c>
      <c r="I78" t="str">
        <f t="shared" si="43"/>
        <v>INDSGPC</v>
      </c>
      <c r="J78" t="str">
        <f t="shared" si="43"/>
        <v>INDSGPC</v>
      </c>
      <c r="K78" t="str">
        <f t="shared" si="43"/>
        <v>INDSGPC</v>
      </c>
      <c r="N78" t="s">
        <v>71</v>
      </c>
      <c r="O78" t="s">
        <v>100</v>
      </c>
      <c r="P78" t="s">
        <v>18</v>
      </c>
      <c r="Q78" t="str">
        <f t="shared" si="37"/>
        <v>INDHFO</v>
      </c>
      <c r="R78" t="str">
        <f t="shared" si="38"/>
        <v/>
      </c>
      <c r="AA78" s="114" t="s">
        <v>67</v>
      </c>
      <c r="AB78" s="114" t="s">
        <v>104</v>
      </c>
      <c r="AC78" t="s">
        <v>19</v>
      </c>
      <c r="AE78">
        <v>0</v>
      </c>
      <c r="AF78">
        <f>attached_petroleum!AU19</f>
        <v>17.7</v>
      </c>
      <c r="AG78">
        <f>attached_petroleum!BS19</f>
        <v>50.1</v>
      </c>
      <c r="AH78">
        <f>attached_petroleum!CQ19</f>
        <v>0</v>
      </c>
      <c r="AI78">
        <f>attached_petroleum!DO19</f>
        <v>9.1</v>
      </c>
      <c r="AJ78">
        <f>attached_petroleum!EM19</f>
        <v>63.4</v>
      </c>
      <c r="AK78">
        <v>0</v>
      </c>
    </row>
    <row r="79" spans="1:37" ht="14.5">
      <c r="A79" s="114" t="s">
        <v>67</v>
      </c>
      <c r="B79" s="114" t="s">
        <v>103</v>
      </c>
      <c r="C79" t="s">
        <v>10</v>
      </c>
      <c r="E79" t="str">
        <f t="shared" si="42"/>
        <v>INDLPG</v>
      </c>
      <c r="F79" t="str">
        <f t="shared" si="43"/>
        <v>INDLPG</v>
      </c>
      <c r="G79" t="str">
        <f t="shared" si="43"/>
        <v>INDLPG</v>
      </c>
      <c r="H79" t="str">
        <f t="shared" si="43"/>
        <v>INDLPG</v>
      </c>
      <c r="I79" t="str">
        <f t="shared" si="43"/>
        <v>INDLPG</v>
      </c>
      <c r="J79" t="str">
        <f t="shared" si="43"/>
        <v>INDLPG</v>
      </c>
      <c r="K79" t="str">
        <f t="shared" si="43"/>
        <v>INDLPG</v>
      </c>
      <c r="N79" t="s">
        <v>71</v>
      </c>
      <c r="O79" t="s">
        <v>100</v>
      </c>
      <c r="P79" t="s">
        <v>19</v>
      </c>
      <c r="Q79" t="str">
        <f t="shared" si="37"/>
        <v>INDSGPC</v>
      </c>
      <c r="R79" t="str">
        <f t="shared" si="38"/>
        <v/>
      </c>
      <c r="AA79" s="114" t="s">
        <v>67</v>
      </c>
      <c r="AB79" s="114" t="s">
        <v>104</v>
      </c>
      <c r="AC79" t="s">
        <v>10</v>
      </c>
      <c r="AE79">
        <v>0</v>
      </c>
      <c r="AF79">
        <f>attached_petroleum!AU20</f>
        <v>0.3</v>
      </c>
      <c r="AG79">
        <f>attached_petroleum!BS20</f>
        <v>0.4</v>
      </c>
      <c r="AH79">
        <f>attached_petroleum!CQ20</f>
        <v>0</v>
      </c>
      <c r="AI79">
        <f>attached_petroleum!DO20</f>
        <v>0</v>
      </c>
      <c r="AJ79">
        <f>attached_petroleum!EM20</f>
        <v>0</v>
      </c>
      <c r="AK79">
        <f>attached_petroleum!FK20</f>
        <v>0</v>
      </c>
    </row>
    <row r="80" spans="1:37" ht="14.5">
      <c r="A80" s="114" t="s">
        <v>67</v>
      </c>
      <c r="B80" s="114" t="s">
        <v>103</v>
      </c>
      <c r="C80" t="s">
        <v>20</v>
      </c>
      <c r="E80" t="str">
        <f t="shared" si="42"/>
        <v>INDCOA</v>
      </c>
      <c r="F80" t="str">
        <f t="shared" si="43"/>
        <v>INDCOA</v>
      </c>
      <c r="G80" t="str">
        <f t="shared" si="43"/>
        <v>INDCOA</v>
      </c>
      <c r="H80" t="str">
        <f t="shared" si="43"/>
        <v>INDCOA</v>
      </c>
      <c r="I80" t="str">
        <f t="shared" si="43"/>
        <v>INDCOA</v>
      </c>
      <c r="J80" t="str">
        <f t="shared" si="43"/>
        <v>INDCOA</v>
      </c>
      <c r="K80" t="str">
        <f t="shared" si="43"/>
        <v>INDCOA</v>
      </c>
      <c r="N80" t="s">
        <v>71</v>
      </c>
      <c r="O80" t="s">
        <v>100</v>
      </c>
      <c r="P80" t="s">
        <v>10</v>
      </c>
      <c r="Q80" t="str">
        <f t="shared" si="37"/>
        <v>INDLPG</v>
      </c>
      <c r="R80" t="str">
        <f t="shared" si="38"/>
        <v/>
      </c>
      <c r="AA80" s="114" t="s">
        <v>67</v>
      </c>
      <c r="AB80" s="114" t="s">
        <v>104</v>
      </c>
      <c r="AC80" t="s">
        <v>20</v>
      </c>
      <c r="AE80">
        <f>attached_petroleum!W21</f>
        <v>0</v>
      </c>
      <c r="AF80">
        <f>attached_petroleum!AU21</f>
        <v>0</v>
      </c>
      <c r="AG80">
        <f>attached_petroleum!BS21</f>
        <v>0</v>
      </c>
      <c r="AH80">
        <f>attached_petroleum!CQ21</f>
        <v>0</v>
      </c>
      <c r="AI80">
        <f>attached_petroleum!DO21</f>
        <v>0</v>
      </c>
      <c r="AJ80">
        <f>attached_petroleum!EM21</f>
        <v>0</v>
      </c>
      <c r="AK80">
        <f>attached_petroleum!FK21</f>
        <v>0</v>
      </c>
    </row>
    <row r="81" spans="1:37" ht="14.5">
      <c r="A81" s="114" t="s">
        <v>67</v>
      </c>
      <c r="B81" s="114" t="s">
        <v>103</v>
      </c>
      <c r="C81" t="s">
        <v>22</v>
      </c>
      <c r="E81" t="str">
        <f t="shared" si="42"/>
        <v>INDCOKE</v>
      </c>
      <c r="F81" t="str">
        <f t="shared" si="43"/>
        <v>INDCOKE</v>
      </c>
      <c r="G81" t="str">
        <f t="shared" si="43"/>
        <v>INDCOKE</v>
      </c>
      <c r="H81" t="str">
        <f t="shared" si="43"/>
        <v>INDCOKE</v>
      </c>
      <c r="I81" t="str">
        <f t="shared" si="43"/>
        <v>INDCOKE</v>
      </c>
      <c r="J81" t="str">
        <f t="shared" si="43"/>
        <v>INDCOKE</v>
      </c>
      <c r="K81" t="str">
        <f t="shared" si="43"/>
        <v>INDCOKE</v>
      </c>
      <c r="N81" t="s">
        <v>71</v>
      </c>
      <c r="O81" t="s">
        <v>100</v>
      </c>
      <c r="P81" t="s">
        <v>20</v>
      </c>
      <c r="Q81" t="str">
        <f t="shared" si="37"/>
        <v>INDCOA</v>
      </c>
      <c r="R81" t="str">
        <f t="shared" si="38"/>
        <v/>
      </c>
      <c r="AA81" s="114" t="s">
        <v>67</v>
      </c>
      <c r="AB81" s="114" t="s">
        <v>104</v>
      </c>
      <c r="AC81" t="s">
        <v>22</v>
      </c>
      <c r="AE81">
        <f>attached_petroleum!W22</f>
        <v>0</v>
      </c>
      <c r="AF81">
        <f>attached_petroleum!AU22</f>
        <v>0</v>
      </c>
      <c r="AG81">
        <f>attached_petroleum!BS22</f>
        <v>0</v>
      </c>
      <c r="AH81">
        <f>attached_petroleum!CQ22</f>
        <v>0</v>
      </c>
      <c r="AI81">
        <f>attached_petroleum!DO22</f>
        <v>0</v>
      </c>
      <c r="AJ81">
        <f>attached_petroleum!EM22</f>
        <v>0</v>
      </c>
      <c r="AK81">
        <f>attached_petroleum!FK22</f>
        <v>0</v>
      </c>
    </row>
    <row r="82" spans="1:37" ht="14.5">
      <c r="A82" s="114" t="s">
        <v>67</v>
      </c>
      <c r="B82" s="114" t="s">
        <v>103</v>
      </c>
      <c r="C82" t="s">
        <v>24</v>
      </c>
      <c r="E82" t="str">
        <f t="shared" si="42"/>
        <v>INDWOOD</v>
      </c>
      <c r="F82" t="str">
        <f t="shared" si="43"/>
        <v>INDWOOD</v>
      </c>
      <c r="G82" t="str">
        <f t="shared" si="43"/>
        <v>INDWOOD</v>
      </c>
      <c r="H82" t="str">
        <f t="shared" si="43"/>
        <v>INDWOOD</v>
      </c>
      <c r="I82" t="str">
        <f t="shared" si="43"/>
        <v>INDWOOD</v>
      </c>
      <c r="J82" t="str">
        <f t="shared" si="43"/>
        <v>INDWOOD</v>
      </c>
      <c r="K82" t="str">
        <f t="shared" si="43"/>
        <v>INDWOOD</v>
      </c>
      <c r="N82" t="s">
        <v>71</v>
      </c>
      <c r="O82" t="s">
        <v>100</v>
      </c>
      <c r="P82" t="s">
        <v>22</v>
      </c>
      <c r="Q82" t="str">
        <f t="shared" si="37"/>
        <v>INDCOKE</v>
      </c>
      <c r="R82" t="str">
        <f t="shared" si="38"/>
        <v/>
      </c>
      <c r="AA82" s="114" t="s">
        <v>67</v>
      </c>
      <c r="AB82" s="114" t="s">
        <v>104</v>
      </c>
      <c r="AC82" t="s">
        <v>24</v>
      </c>
      <c r="AE82">
        <f>attached_petroleum!W23</f>
        <v>0</v>
      </c>
      <c r="AF82">
        <f>attached_petroleum!AU23</f>
        <v>0</v>
      </c>
      <c r="AG82">
        <f>attached_petroleum!BS23</f>
        <v>0</v>
      </c>
      <c r="AH82">
        <f>attached_petroleum!CQ23</f>
        <v>0</v>
      </c>
      <c r="AI82">
        <f>attached_petroleum!DO23</f>
        <v>0</v>
      </c>
      <c r="AJ82">
        <f>attached_petroleum!EM23</f>
        <v>0</v>
      </c>
      <c r="AK82">
        <f>attached_petroleum!FK23</f>
        <v>0</v>
      </c>
    </row>
    <row r="83" spans="1:37" ht="14.5">
      <c r="A83" s="114" t="s">
        <v>67</v>
      </c>
      <c r="B83" s="114" t="s">
        <v>103</v>
      </c>
      <c r="C83" t="s">
        <v>25</v>
      </c>
      <c r="E83" t="str">
        <f t="shared" si="42"/>
        <v>INDSTM</v>
      </c>
      <c r="F83" t="str">
        <f t="shared" si="43"/>
        <v>INDSTM</v>
      </c>
      <c r="G83" t="str">
        <f t="shared" si="43"/>
        <v>INDSTM</v>
      </c>
      <c r="H83" t="str">
        <f t="shared" si="43"/>
        <v>INDSTM</v>
      </c>
      <c r="I83" t="str">
        <f t="shared" si="43"/>
        <v>INDSTM</v>
      </c>
      <c r="J83" t="str">
        <f t="shared" si="43"/>
        <v>INDSTM</v>
      </c>
      <c r="K83" t="str">
        <f t="shared" si="43"/>
        <v>INDSTM</v>
      </c>
      <c r="N83" t="s">
        <v>71</v>
      </c>
      <c r="O83" t="s">
        <v>100</v>
      </c>
      <c r="P83" t="s">
        <v>24</v>
      </c>
      <c r="Q83" t="str">
        <f t="shared" si="37"/>
        <v>INDWOOD</v>
      </c>
      <c r="R83" t="str">
        <f t="shared" si="38"/>
        <v/>
      </c>
      <c r="AA83" s="114" t="s">
        <v>67</v>
      </c>
      <c r="AB83" s="114" t="s">
        <v>104</v>
      </c>
      <c r="AC83" t="s">
        <v>25</v>
      </c>
      <c r="AE83">
        <f>attached_petroleum!W24</f>
        <v>0</v>
      </c>
      <c r="AF83">
        <f>attached_petroleum!AU24</f>
        <v>0</v>
      </c>
      <c r="AG83">
        <f>attached_petroleum!BS24</f>
        <v>0</v>
      </c>
      <c r="AH83">
        <f>attached_petroleum!CQ24</f>
        <v>0</v>
      </c>
      <c r="AI83">
        <f>attached_petroleum!DO24</f>
        <v>0</v>
      </c>
      <c r="AJ83">
        <f>attached_petroleum!EM24</f>
        <v>0</v>
      </c>
      <c r="AK83">
        <f>attached_petroleum!FK24</f>
        <v>0</v>
      </c>
    </row>
    <row r="84" spans="1:37" ht="14.5">
      <c r="A84" s="114" t="s">
        <v>67</v>
      </c>
      <c r="B84" s="114" t="s">
        <v>105</v>
      </c>
      <c r="N84" t="s">
        <v>71</v>
      </c>
      <c r="O84" t="s">
        <v>100</v>
      </c>
      <c r="P84" t="s">
        <v>25</v>
      </c>
      <c r="Q84" t="str">
        <f t="shared" si="37"/>
        <v>INDSTM</v>
      </c>
      <c r="R84" t="str">
        <f t="shared" si="38"/>
        <v/>
      </c>
      <c r="AA84" s="114" t="s">
        <v>67</v>
      </c>
      <c r="AB84" s="114" t="s">
        <v>105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</row>
    <row r="85" spans="1:37" ht="14.5">
      <c r="A85" s="114" t="s">
        <v>67</v>
      </c>
      <c r="B85" s="114" t="s">
        <v>107</v>
      </c>
      <c r="C85" t="s">
        <v>35</v>
      </c>
      <c r="E85" t="str">
        <f t="shared" ref="E85" si="44">C85</f>
        <v>INDPET</v>
      </c>
      <c r="F85" t="str">
        <f t="shared" si="43"/>
        <v>INDPET</v>
      </c>
      <c r="G85" t="str">
        <f t="shared" si="43"/>
        <v>INDPET</v>
      </c>
      <c r="H85" t="str">
        <f t="shared" si="43"/>
        <v>INDPET</v>
      </c>
      <c r="I85" t="str">
        <f t="shared" si="43"/>
        <v>INDPET</v>
      </c>
      <c r="J85" t="str">
        <f t="shared" si="43"/>
        <v>INDPET</v>
      </c>
      <c r="K85" t="str">
        <f t="shared" si="43"/>
        <v>INDPET</v>
      </c>
      <c r="N85" t="s">
        <v>71</v>
      </c>
      <c r="O85" t="s">
        <v>101</v>
      </c>
      <c r="P85" t="s">
        <v>39</v>
      </c>
      <c r="Q85" t="str">
        <f t="shared" si="37"/>
        <v/>
      </c>
      <c r="R85" t="str">
        <f t="shared" si="38"/>
        <v>INDOTH</v>
      </c>
      <c r="AA85" s="114" t="s">
        <v>67</v>
      </c>
      <c r="AB85" s="114" t="s">
        <v>108</v>
      </c>
      <c r="AC85" t="s">
        <v>117</v>
      </c>
    </row>
    <row r="86" spans="1:37" ht="14.5">
      <c r="A86" s="114" t="s">
        <v>67</v>
      </c>
      <c r="B86" s="114" t="s">
        <v>110</v>
      </c>
      <c r="N86" t="s">
        <v>72</v>
      </c>
      <c r="O86" t="s">
        <v>100</v>
      </c>
      <c r="P86" t="s">
        <v>12</v>
      </c>
      <c r="Q86" t="str">
        <f t="shared" si="37"/>
        <v>INDELC</v>
      </c>
      <c r="R86" t="str">
        <f t="shared" si="38"/>
        <v/>
      </c>
      <c r="AA86" s="114" t="s">
        <v>67</v>
      </c>
      <c r="AB86" s="114" t="s">
        <v>110</v>
      </c>
    </row>
    <row r="87" spans="1:37" ht="14.5">
      <c r="A87" s="114" t="s">
        <v>67</v>
      </c>
      <c r="B87" s="116" t="s">
        <v>111</v>
      </c>
      <c r="C87" s="114"/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N87" t="s">
        <v>72</v>
      </c>
      <c r="O87" t="s">
        <v>100</v>
      </c>
      <c r="P87" t="s">
        <v>15</v>
      </c>
      <c r="Q87" t="str">
        <f t="shared" si="37"/>
        <v>INDGAS</v>
      </c>
      <c r="R87" t="str">
        <f t="shared" si="38"/>
        <v/>
      </c>
      <c r="AA87" s="114"/>
      <c r="AB87" s="114"/>
      <c r="AC87" s="114"/>
    </row>
    <row r="88" spans="1:37" ht="14.5">
      <c r="A88" s="114" t="s">
        <v>67</v>
      </c>
      <c r="B88" s="116" t="s">
        <v>112</v>
      </c>
      <c r="C88" s="114"/>
      <c r="E88" s="98">
        <v>0.95</v>
      </c>
      <c r="F88" s="98">
        <v>0.95</v>
      </c>
      <c r="G88" s="98">
        <v>0.95</v>
      </c>
      <c r="H88" s="98">
        <v>0.95</v>
      </c>
      <c r="I88" s="98">
        <v>0.95</v>
      </c>
      <c r="J88" s="98">
        <v>0.95</v>
      </c>
      <c r="K88" s="98">
        <v>0.95</v>
      </c>
      <c r="N88" t="s">
        <v>72</v>
      </c>
      <c r="O88" t="s">
        <v>100</v>
      </c>
      <c r="P88" t="s">
        <v>17</v>
      </c>
      <c r="Q88" t="str">
        <f t="shared" si="37"/>
        <v>INDDSTLFO</v>
      </c>
      <c r="R88" t="str">
        <f t="shared" si="38"/>
        <v/>
      </c>
      <c r="AA88" s="114"/>
      <c r="AB88" s="114"/>
      <c r="AC88" s="114"/>
    </row>
    <row r="89" spans="1:37" ht="14.5">
      <c r="A89" s="114" t="s">
        <v>67</v>
      </c>
      <c r="B89" s="116" t="s">
        <v>113</v>
      </c>
      <c r="C89" t="s">
        <v>12</v>
      </c>
      <c r="E89">
        <f>1-SUM(E90:E98)</f>
        <v>0</v>
      </c>
      <c r="F89">
        <f t="shared" ref="F89:K89" si="45">1-SUM(F90:F98)</f>
        <v>0</v>
      </c>
      <c r="G89">
        <f t="shared" si="45"/>
        <v>7.2485207100591698E-2</v>
      </c>
      <c r="H89">
        <f t="shared" si="45"/>
        <v>3.0719263642340601E-2</v>
      </c>
      <c r="I89">
        <f t="shared" si="45"/>
        <v>0</v>
      </c>
      <c r="J89">
        <f t="shared" si="45"/>
        <v>8.1111111111111106E-2</v>
      </c>
      <c r="K89">
        <f t="shared" si="45"/>
        <v>3.0719263642340601E-2</v>
      </c>
      <c r="N89" t="s">
        <v>72</v>
      </c>
      <c r="O89" t="s">
        <v>100</v>
      </c>
      <c r="P89" t="s">
        <v>18</v>
      </c>
      <c r="Q89" t="str">
        <f t="shared" si="37"/>
        <v>INDHFO</v>
      </c>
      <c r="R89" t="str">
        <f t="shared" si="38"/>
        <v/>
      </c>
      <c r="AA89" s="114" t="s">
        <v>67</v>
      </c>
      <c r="AB89" s="114" t="s">
        <v>104</v>
      </c>
      <c r="AC89" t="s">
        <v>12</v>
      </c>
      <c r="AE89">
        <v>0</v>
      </c>
      <c r="AF89">
        <v>0</v>
      </c>
      <c r="AG89">
        <f>attached_petroleum!BS30</f>
        <v>0.1</v>
      </c>
      <c r="AH89">
        <f>attached_petroleum!CQ30</f>
        <v>0</v>
      </c>
      <c r="AI89">
        <v>0</v>
      </c>
      <c r="AJ89">
        <f>attached_petroleum!EM30</f>
        <v>0</v>
      </c>
      <c r="AK89">
        <v>0</v>
      </c>
    </row>
    <row r="90" spans="1:37" ht="14.5">
      <c r="A90" s="114" t="s">
        <v>67</v>
      </c>
      <c r="B90" s="116" t="s">
        <v>113</v>
      </c>
      <c r="C90" t="s">
        <v>15</v>
      </c>
      <c r="E90">
        <f>AE75/SUM(AE74:AE83)</f>
        <v>0</v>
      </c>
      <c r="F90">
        <f t="shared" ref="F90:J90" si="46">AF75/SUM(AF74:AF83)</f>
        <v>0</v>
      </c>
      <c r="G90">
        <f t="shared" si="46"/>
        <v>0.17899408284023699</v>
      </c>
      <c r="H90" s="98">
        <f t="shared" ref="H90:H98" si="47">AVERAGE(E90:G90,I90:J90)</f>
        <v>7.8687705456936194E-2</v>
      </c>
      <c r="I90">
        <f t="shared" si="46"/>
        <v>0</v>
      </c>
      <c r="J90">
        <f t="shared" si="46"/>
        <v>0.21444444444444399</v>
      </c>
      <c r="K90" s="98">
        <f t="shared" ref="K90:K98" si="48">H90</f>
        <v>7.8687705456936194E-2</v>
      </c>
      <c r="N90" t="s">
        <v>72</v>
      </c>
      <c r="O90" t="s">
        <v>100</v>
      </c>
      <c r="P90" t="s">
        <v>19</v>
      </c>
      <c r="Q90" t="str">
        <f t="shared" si="37"/>
        <v>INDSGPC</v>
      </c>
      <c r="R90" t="str">
        <f t="shared" si="38"/>
        <v/>
      </c>
      <c r="AA90" s="114" t="s">
        <v>67</v>
      </c>
      <c r="AB90" s="114" t="s">
        <v>104</v>
      </c>
      <c r="AC90" t="s">
        <v>15</v>
      </c>
      <c r="AE90">
        <v>0</v>
      </c>
      <c r="AF90">
        <v>0</v>
      </c>
      <c r="AG90">
        <f>attached_petroleum!BS31</f>
        <v>74.2</v>
      </c>
      <c r="AH90">
        <f>attached_petroleum!CQ31</f>
        <v>0</v>
      </c>
      <c r="AI90">
        <v>0</v>
      </c>
      <c r="AJ90">
        <f>attached_petroleum!EM31</f>
        <v>70.400000000000006</v>
      </c>
      <c r="AK90">
        <v>0</v>
      </c>
    </row>
    <row r="91" spans="1:37" ht="14.5">
      <c r="A91" s="114" t="s">
        <v>67</v>
      </c>
      <c r="B91" s="116" t="s">
        <v>113</v>
      </c>
      <c r="C91" t="s">
        <v>17</v>
      </c>
      <c r="E91">
        <f>AE76/SUM(AE74:AE83)</f>
        <v>0</v>
      </c>
      <c r="F91">
        <f t="shared" ref="F91:J91" si="49">AF76/SUM(AF74:AF83)</f>
        <v>0</v>
      </c>
      <c r="G91">
        <f t="shared" si="49"/>
        <v>0</v>
      </c>
      <c r="H91" s="98">
        <f t="shared" si="47"/>
        <v>0</v>
      </c>
      <c r="I91">
        <f t="shared" si="49"/>
        <v>0</v>
      </c>
      <c r="J91">
        <f t="shared" si="49"/>
        <v>0</v>
      </c>
      <c r="K91" s="98">
        <f t="shared" si="48"/>
        <v>0</v>
      </c>
      <c r="N91" t="s">
        <v>72</v>
      </c>
      <c r="O91" t="s">
        <v>100</v>
      </c>
      <c r="P91" t="s">
        <v>10</v>
      </c>
      <c r="Q91" t="str">
        <f t="shared" si="37"/>
        <v>INDLPG</v>
      </c>
      <c r="R91" t="str">
        <f t="shared" si="38"/>
        <v/>
      </c>
      <c r="AA91" s="114" t="s">
        <v>67</v>
      </c>
      <c r="AB91" s="114" t="s">
        <v>104</v>
      </c>
      <c r="AC91" t="s">
        <v>17</v>
      </c>
      <c r="AE91">
        <v>0</v>
      </c>
      <c r="AF91">
        <f>attached_petroleum!AU32</f>
        <v>0.8</v>
      </c>
      <c r="AG91">
        <f>attached_petroleum!BS32</f>
        <v>0.6</v>
      </c>
      <c r="AH91">
        <f>attached_petroleum!CQ32</f>
        <v>0</v>
      </c>
      <c r="AI91">
        <f>attached_petroleum!DO32</f>
        <v>0</v>
      </c>
      <c r="AJ91">
        <f>attached_petroleum!EM32</f>
        <v>0</v>
      </c>
      <c r="AK91">
        <f>attached_petroleum!FK32</f>
        <v>0</v>
      </c>
    </row>
    <row r="92" spans="1:37" ht="14.5">
      <c r="A92" s="114" t="s">
        <v>67</v>
      </c>
      <c r="B92" s="116" t="s">
        <v>113</v>
      </c>
      <c r="C92" t="s">
        <v>18</v>
      </c>
      <c r="E92">
        <f>AE77/SUM(AE74:AE83)</f>
        <v>1</v>
      </c>
      <c r="F92">
        <f t="shared" ref="F92:J92" si="50">AF77/SUM(AF74:AF83)</f>
        <v>5.5248618784530402E-3</v>
      </c>
      <c r="G92">
        <f t="shared" si="50"/>
        <v>1.4792899408283999E-3</v>
      </c>
      <c r="H92" s="98">
        <f t="shared" si="47"/>
        <v>0.201400830363856</v>
      </c>
      <c r="I92">
        <f t="shared" si="50"/>
        <v>0</v>
      </c>
      <c r="J92">
        <f t="shared" si="50"/>
        <v>0</v>
      </c>
      <c r="K92" s="98">
        <f t="shared" si="48"/>
        <v>0.201400830363856</v>
      </c>
      <c r="N92" t="s">
        <v>72</v>
      </c>
      <c r="O92" t="s">
        <v>100</v>
      </c>
      <c r="P92" t="s">
        <v>20</v>
      </c>
      <c r="Q92" t="str">
        <f t="shared" si="37"/>
        <v>INDCOA</v>
      </c>
      <c r="R92" t="str">
        <f t="shared" si="38"/>
        <v/>
      </c>
      <c r="AA92" s="114" t="s">
        <v>67</v>
      </c>
      <c r="AB92" s="114" t="s">
        <v>104</v>
      </c>
      <c r="AC92" t="s">
        <v>18</v>
      </c>
      <c r="AE92">
        <f>attached_petroleum!W33</f>
        <v>0</v>
      </c>
      <c r="AF92">
        <f>attached_petroleum!AU33</f>
        <v>0</v>
      </c>
      <c r="AG92">
        <f>attached_petroleum!BS33</f>
        <v>0</v>
      </c>
      <c r="AH92">
        <f>attached_petroleum!CQ33</f>
        <v>0</v>
      </c>
      <c r="AI92">
        <f>attached_petroleum!DO33</f>
        <v>0</v>
      </c>
      <c r="AJ92">
        <f>attached_petroleum!EM33</f>
        <v>0</v>
      </c>
      <c r="AK92">
        <f>attached_petroleum!FK33</f>
        <v>0</v>
      </c>
    </row>
    <row r="93" spans="1:37" ht="14.5">
      <c r="A93" s="114" t="s">
        <v>67</v>
      </c>
      <c r="B93" s="116" t="s">
        <v>113</v>
      </c>
      <c r="C93" t="s">
        <v>19</v>
      </c>
      <c r="E93">
        <f>AE78/SUM(AE74:AE83)</f>
        <v>0</v>
      </c>
      <c r="F93">
        <f t="shared" ref="F93:J93" si="51">AF78/SUM(AF74:AF83)</f>
        <v>0.97790055248618801</v>
      </c>
      <c r="G93">
        <f t="shared" si="51"/>
        <v>0.74112426035502998</v>
      </c>
      <c r="H93" s="98">
        <f t="shared" si="47"/>
        <v>0.68469385145713202</v>
      </c>
      <c r="I93">
        <f t="shared" si="51"/>
        <v>1</v>
      </c>
      <c r="J93">
        <f t="shared" si="51"/>
        <v>0.70444444444444398</v>
      </c>
      <c r="K93" s="98">
        <f t="shared" si="48"/>
        <v>0.68469385145713202</v>
      </c>
      <c r="N93" t="s">
        <v>72</v>
      </c>
      <c r="O93" t="s">
        <v>100</v>
      </c>
      <c r="P93" t="s">
        <v>22</v>
      </c>
      <c r="Q93" t="str">
        <f t="shared" si="37"/>
        <v>INDCOKE</v>
      </c>
      <c r="R93" t="str">
        <f t="shared" si="38"/>
        <v/>
      </c>
      <c r="AA93" s="114" t="s">
        <v>67</v>
      </c>
      <c r="AB93" s="114" t="s">
        <v>104</v>
      </c>
      <c r="AC93" t="s">
        <v>19</v>
      </c>
      <c r="AE93">
        <v>0</v>
      </c>
      <c r="AF93">
        <f>attached_petroleum!AU34</f>
        <v>0</v>
      </c>
      <c r="AG93">
        <f>attached_petroleum!BS34</f>
        <v>0</v>
      </c>
      <c r="AH93">
        <f>attached_petroleum!CQ34</f>
        <v>0</v>
      </c>
      <c r="AI93">
        <f>attached_petroleum!DO34</f>
        <v>0</v>
      </c>
      <c r="AJ93">
        <f>attached_petroleum!EM34</f>
        <v>0</v>
      </c>
      <c r="AK93">
        <v>0</v>
      </c>
    </row>
    <row r="94" spans="1:37" ht="14.5">
      <c r="A94" s="114" t="s">
        <v>67</v>
      </c>
      <c r="B94" s="116" t="s">
        <v>113</v>
      </c>
      <c r="C94" t="s">
        <v>10</v>
      </c>
      <c r="E94">
        <f>AE79/SUM(AE74:AE83)</f>
        <v>0</v>
      </c>
      <c r="F94">
        <f t="shared" ref="F94:J94" si="52">AF79/SUM(AF74:AF83)</f>
        <v>1.6574585635359101E-2</v>
      </c>
      <c r="G94">
        <f t="shared" si="52"/>
        <v>5.9171597633136102E-3</v>
      </c>
      <c r="H94" s="98">
        <f t="shared" si="47"/>
        <v>4.4983490797345397E-3</v>
      </c>
      <c r="I94">
        <f t="shared" si="52"/>
        <v>0</v>
      </c>
      <c r="J94">
        <f t="shared" si="52"/>
        <v>0</v>
      </c>
      <c r="K94" s="98">
        <f t="shared" si="48"/>
        <v>4.4983490797345397E-3</v>
      </c>
      <c r="N94" t="s">
        <v>72</v>
      </c>
      <c r="O94" t="s">
        <v>100</v>
      </c>
      <c r="P94" t="s">
        <v>24</v>
      </c>
      <c r="Q94" t="str">
        <f t="shared" si="37"/>
        <v>INDWOOD</v>
      </c>
      <c r="R94" t="str">
        <f t="shared" si="38"/>
        <v/>
      </c>
      <c r="AA94" s="114" t="s">
        <v>67</v>
      </c>
      <c r="AB94" s="114" t="s">
        <v>104</v>
      </c>
      <c r="AC94" t="s">
        <v>10</v>
      </c>
      <c r="AE94">
        <v>0</v>
      </c>
      <c r="AF94">
        <f>attached_petroleum!AU35</f>
        <v>0</v>
      </c>
      <c r="AG94">
        <f>attached_petroleum!BS35</f>
        <v>0</v>
      </c>
      <c r="AH94">
        <f>attached_petroleum!CQ35</f>
        <v>0</v>
      </c>
      <c r="AI94">
        <f>attached_petroleum!DO35</f>
        <v>0</v>
      </c>
      <c r="AJ94">
        <f>attached_petroleum!EM35</f>
        <v>0</v>
      </c>
      <c r="AK94">
        <f>attached_petroleum!FK35</f>
        <v>0</v>
      </c>
    </row>
    <row r="95" spans="1:37" ht="14.5">
      <c r="A95" s="114" t="s">
        <v>67</v>
      </c>
      <c r="B95" s="116" t="s">
        <v>113</v>
      </c>
      <c r="C95" t="s">
        <v>20</v>
      </c>
      <c r="E95">
        <f>AE80/SUM(AE74:AE83)</f>
        <v>0</v>
      </c>
      <c r="F95">
        <f t="shared" ref="F95:J95" si="53">AF80/SUM(AF74:AF83)</f>
        <v>0</v>
      </c>
      <c r="G95">
        <f t="shared" si="53"/>
        <v>0</v>
      </c>
      <c r="H95" s="98">
        <f t="shared" si="47"/>
        <v>0</v>
      </c>
      <c r="I95">
        <f t="shared" si="53"/>
        <v>0</v>
      </c>
      <c r="J95">
        <f t="shared" si="53"/>
        <v>0</v>
      </c>
      <c r="K95" s="98">
        <f t="shared" si="48"/>
        <v>0</v>
      </c>
      <c r="N95" t="s">
        <v>72</v>
      </c>
      <c r="O95" t="s">
        <v>100</v>
      </c>
      <c r="P95" t="s">
        <v>25</v>
      </c>
      <c r="Q95" t="str">
        <f t="shared" si="37"/>
        <v>INDSTM</v>
      </c>
      <c r="R95" t="str">
        <f t="shared" si="38"/>
        <v/>
      </c>
      <c r="AA95" s="114" t="s">
        <v>67</v>
      </c>
      <c r="AB95" s="114" t="s">
        <v>104</v>
      </c>
      <c r="AC95" t="s">
        <v>20</v>
      </c>
      <c r="AE95">
        <f>attached_petroleum!W36</f>
        <v>0</v>
      </c>
      <c r="AF95">
        <f>attached_petroleum!AU36</f>
        <v>0</v>
      </c>
      <c r="AG95">
        <f>attached_petroleum!BS36</f>
        <v>0</v>
      </c>
      <c r="AH95">
        <f>attached_petroleum!CQ36</f>
        <v>0</v>
      </c>
      <c r="AI95">
        <f>attached_petroleum!DO36</f>
        <v>0</v>
      </c>
      <c r="AJ95">
        <f>attached_petroleum!EM36</f>
        <v>0</v>
      </c>
      <c r="AK95">
        <f>attached_petroleum!FK36</f>
        <v>0</v>
      </c>
    </row>
    <row r="96" spans="1:37" ht="14.5">
      <c r="A96" s="114" t="s">
        <v>67</v>
      </c>
      <c r="B96" s="116" t="s">
        <v>113</v>
      </c>
      <c r="C96" t="s">
        <v>22</v>
      </c>
      <c r="E96">
        <f>AE81/SUM(AE74:AE83)</f>
        <v>0</v>
      </c>
      <c r="F96">
        <f t="shared" ref="F96:J96" si="54">AF81/SUM(AF74:AF83)</f>
        <v>0</v>
      </c>
      <c r="G96">
        <f t="shared" si="54"/>
        <v>0</v>
      </c>
      <c r="H96" s="98">
        <f t="shared" si="47"/>
        <v>0</v>
      </c>
      <c r="I96">
        <f t="shared" si="54"/>
        <v>0</v>
      </c>
      <c r="J96">
        <f t="shared" si="54"/>
        <v>0</v>
      </c>
      <c r="K96" s="98">
        <f t="shared" si="48"/>
        <v>0</v>
      </c>
      <c r="N96" t="s">
        <v>72</v>
      </c>
      <c r="O96" t="s">
        <v>101</v>
      </c>
      <c r="P96" t="s">
        <v>40</v>
      </c>
      <c r="Q96" t="str">
        <f t="shared" si="37"/>
        <v/>
      </c>
      <c r="R96" t="str">
        <f t="shared" si="38"/>
        <v>INDFOR</v>
      </c>
      <c r="AA96" s="114" t="s">
        <v>67</v>
      </c>
      <c r="AB96" s="114" t="s">
        <v>104</v>
      </c>
      <c r="AC96" t="s">
        <v>22</v>
      </c>
      <c r="AE96">
        <f>attached_petroleum!W37</f>
        <v>0</v>
      </c>
      <c r="AF96">
        <f>attached_petroleum!AU37</f>
        <v>0</v>
      </c>
      <c r="AG96">
        <f>attached_petroleum!BS37</f>
        <v>0</v>
      </c>
      <c r="AH96">
        <f>attached_petroleum!CQ37</f>
        <v>0</v>
      </c>
      <c r="AI96">
        <f>attached_petroleum!DO37</f>
        <v>0</v>
      </c>
      <c r="AJ96">
        <f>attached_petroleum!EM37</f>
        <v>0</v>
      </c>
      <c r="AK96">
        <f>attached_petroleum!FK37</f>
        <v>0</v>
      </c>
    </row>
    <row r="97" spans="1:40" ht="14.5">
      <c r="A97" s="114" t="s">
        <v>67</v>
      </c>
      <c r="B97" s="116" t="s">
        <v>113</v>
      </c>
      <c r="C97" t="s">
        <v>24</v>
      </c>
      <c r="E97">
        <f>AE82/SUM(AE74:AE83)</f>
        <v>0</v>
      </c>
      <c r="F97">
        <f t="shared" ref="F97:J97" si="55">AF82/SUM(AF74:AF83)</f>
        <v>0</v>
      </c>
      <c r="G97">
        <f t="shared" si="55"/>
        <v>0</v>
      </c>
      <c r="H97" s="98">
        <f t="shared" si="47"/>
        <v>0</v>
      </c>
      <c r="I97">
        <f t="shared" si="55"/>
        <v>0</v>
      </c>
      <c r="J97">
        <f t="shared" si="55"/>
        <v>0</v>
      </c>
      <c r="K97" s="98">
        <f t="shared" si="48"/>
        <v>0</v>
      </c>
      <c r="N97" s="120" t="s">
        <v>73</v>
      </c>
      <c r="O97" t="s">
        <v>100</v>
      </c>
      <c r="P97" s="20" t="s">
        <v>12</v>
      </c>
      <c r="Q97" s="20" t="s">
        <v>12</v>
      </c>
      <c r="AA97" s="114" t="s">
        <v>67</v>
      </c>
      <c r="AB97" s="114" t="s">
        <v>104</v>
      </c>
      <c r="AC97" t="s">
        <v>24</v>
      </c>
      <c r="AE97">
        <f>attached_petroleum!W38</f>
        <v>2.7</v>
      </c>
      <c r="AF97">
        <f>attached_petroleum!AU38</f>
        <v>1.8</v>
      </c>
      <c r="AG97">
        <f>attached_petroleum!BS38</f>
        <v>3.5</v>
      </c>
      <c r="AH97">
        <f>attached_petroleum!CQ38</f>
        <v>0</v>
      </c>
      <c r="AI97">
        <f>attached_petroleum!DO38</f>
        <v>1.1000000000000001</v>
      </c>
      <c r="AJ97">
        <f>attached_petroleum!EM38</f>
        <v>4.0999999999999996</v>
      </c>
      <c r="AK97">
        <f>attached_petroleum!FK38</f>
        <v>0.4</v>
      </c>
    </row>
    <row r="98" spans="1:40" ht="14.5">
      <c r="A98" s="114" t="s">
        <v>67</v>
      </c>
      <c r="B98" s="116" t="s">
        <v>113</v>
      </c>
      <c r="C98" t="s">
        <v>25</v>
      </c>
      <c r="E98">
        <f>AE83/SUM(AE74:AE83)</f>
        <v>0</v>
      </c>
      <c r="F98">
        <f t="shared" ref="F98:J98" si="56">AF83/SUM(AF74:AF83)</f>
        <v>0</v>
      </c>
      <c r="G98">
        <f t="shared" si="56"/>
        <v>0</v>
      </c>
      <c r="H98" s="98">
        <f t="shared" si="47"/>
        <v>0</v>
      </c>
      <c r="I98">
        <f t="shared" si="56"/>
        <v>0</v>
      </c>
      <c r="J98">
        <f t="shared" si="56"/>
        <v>0</v>
      </c>
      <c r="K98" s="98">
        <f t="shared" si="48"/>
        <v>0</v>
      </c>
      <c r="N98" t="str">
        <f>N97</f>
        <v>MIN00</v>
      </c>
      <c r="O98" t="str">
        <f>O97</f>
        <v>Comm-IN</v>
      </c>
      <c r="P98" s="20" t="s">
        <v>15</v>
      </c>
      <c r="Q98" s="20" t="s">
        <v>15</v>
      </c>
      <c r="AA98" s="114" t="s">
        <v>67</v>
      </c>
      <c r="AB98" s="114" t="s">
        <v>104</v>
      </c>
      <c r="AC98" t="s">
        <v>25</v>
      </c>
      <c r="AE98">
        <f>attached_petroleum!W39</f>
        <v>0</v>
      </c>
      <c r="AF98">
        <f>attached_petroleum!AU39</f>
        <v>0</v>
      </c>
      <c r="AG98">
        <f>attached_petroleum!BS39</f>
        <v>0</v>
      </c>
      <c r="AH98">
        <f>attached_petroleum!CQ39</f>
        <v>0</v>
      </c>
      <c r="AI98">
        <f>attached_petroleum!DO39</f>
        <v>0</v>
      </c>
      <c r="AJ98">
        <f>attached_petroleum!EM39</f>
        <v>0</v>
      </c>
      <c r="AK98">
        <f>attached_petroleum!FK39</f>
        <v>0</v>
      </c>
    </row>
    <row r="99" spans="1:40" ht="14.5">
      <c r="A99" s="114" t="s">
        <v>87</v>
      </c>
      <c r="N99" t="str">
        <f t="shared" ref="N99:N107" si="57">N98</f>
        <v>MIN00</v>
      </c>
      <c r="O99" t="str">
        <f t="shared" ref="O99:O106" si="58">O98</f>
        <v>Comm-IN</v>
      </c>
      <c r="P99" s="20" t="s">
        <v>17</v>
      </c>
      <c r="Q99" s="20" t="s">
        <v>17</v>
      </c>
      <c r="AA99" s="114" t="s">
        <v>87</v>
      </c>
    </row>
    <row r="100" spans="1:40">
      <c r="A100" s="149" t="s">
        <v>91</v>
      </c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N100" t="str">
        <f t="shared" si="57"/>
        <v>MIN00</v>
      </c>
      <c r="O100" t="str">
        <f t="shared" si="58"/>
        <v>Comm-IN</v>
      </c>
      <c r="P100" s="20" t="s">
        <v>18</v>
      </c>
      <c r="Q100" s="20" t="s">
        <v>18</v>
      </c>
      <c r="AA100" s="149" t="s">
        <v>91</v>
      </c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</row>
    <row r="101" spans="1:40" ht="14.5">
      <c r="A101" s="114" t="s">
        <v>68</v>
      </c>
      <c r="B101" s="114" t="s">
        <v>103</v>
      </c>
      <c r="C101" t="s">
        <v>12</v>
      </c>
      <c r="E101" t="str">
        <f t="shared" ref="E101:E110" si="59">C101</f>
        <v>INDELC</v>
      </c>
      <c r="F101" t="str">
        <f t="shared" ref="F101:K112" si="60">E101</f>
        <v>INDELC</v>
      </c>
      <c r="G101" t="str">
        <f t="shared" si="60"/>
        <v>INDELC</v>
      </c>
      <c r="H101" t="str">
        <f t="shared" si="60"/>
        <v>INDELC</v>
      </c>
      <c r="I101" t="str">
        <f t="shared" si="60"/>
        <v>INDELC</v>
      </c>
      <c r="J101" t="str">
        <f t="shared" si="60"/>
        <v>INDELC</v>
      </c>
      <c r="K101" t="str">
        <f t="shared" si="60"/>
        <v>INDELC</v>
      </c>
      <c r="N101" t="str">
        <f t="shared" si="57"/>
        <v>MIN00</v>
      </c>
      <c r="O101" t="str">
        <f t="shared" si="58"/>
        <v>Comm-IN</v>
      </c>
      <c r="P101" s="20" t="s">
        <v>19</v>
      </c>
      <c r="Q101" s="20" t="s">
        <v>19</v>
      </c>
      <c r="AA101" s="114" t="s">
        <v>68</v>
      </c>
      <c r="AB101" s="114" t="s">
        <v>104</v>
      </c>
      <c r="AC101" t="s">
        <v>12</v>
      </c>
      <c r="AE101">
        <v>0</v>
      </c>
      <c r="AF101">
        <f>attached_cement!AU15</f>
        <v>2.1</v>
      </c>
      <c r="AG101">
        <f>attached_cement!BS15</f>
        <v>2.8</v>
      </c>
      <c r="AH101">
        <f>attached_cement!CQ15</f>
        <v>0</v>
      </c>
      <c r="AI101">
        <f>attached_cement!DO15</f>
        <v>0</v>
      </c>
      <c r="AJ101">
        <v>0</v>
      </c>
      <c r="AK101">
        <v>0</v>
      </c>
    </row>
    <row r="102" spans="1:40" ht="14.5">
      <c r="A102" s="114" t="s">
        <v>68</v>
      </c>
      <c r="B102" s="114" t="s">
        <v>103</v>
      </c>
      <c r="C102" t="s">
        <v>15</v>
      </c>
      <c r="E102" t="str">
        <f t="shared" si="59"/>
        <v>INDGAS</v>
      </c>
      <c r="F102" t="str">
        <f t="shared" si="60"/>
        <v>INDGAS</v>
      </c>
      <c r="G102" t="str">
        <f t="shared" si="60"/>
        <v>INDGAS</v>
      </c>
      <c r="H102" t="str">
        <f t="shared" si="60"/>
        <v>INDGAS</v>
      </c>
      <c r="I102" t="str">
        <f t="shared" si="60"/>
        <v>INDGAS</v>
      </c>
      <c r="J102" t="str">
        <f t="shared" si="60"/>
        <v>INDGAS</v>
      </c>
      <c r="K102" t="str">
        <f t="shared" si="60"/>
        <v>INDGAS</v>
      </c>
      <c r="N102" t="str">
        <f t="shared" si="57"/>
        <v>MIN00</v>
      </c>
      <c r="O102" t="str">
        <f t="shared" si="58"/>
        <v>Comm-IN</v>
      </c>
      <c r="P102" s="20" t="s">
        <v>10</v>
      </c>
      <c r="Q102" s="20" t="s">
        <v>10</v>
      </c>
      <c r="AA102" s="114" t="s">
        <v>68</v>
      </c>
      <c r="AB102" s="114" t="s">
        <v>104</v>
      </c>
      <c r="AC102" t="s">
        <v>15</v>
      </c>
      <c r="AE102">
        <v>0</v>
      </c>
      <c r="AF102">
        <f>attached_cement!AU16</f>
        <v>2.2999999999999998</v>
      </c>
      <c r="AG102">
        <f>attached_cement!BS16</f>
        <v>2.8</v>
      </c>
      <c r="AH102">
        <v>0</v>
      </c>
      <c r="AI102">
        <f>attached_cement!DO16</f>
        <v>0</v>
      </c>
      <c r="AJ102">
        <v>0</v>
      </c>
      <c r="AK102">
        <v>0</v>
      </c>
    </row>
    <row r="103" spans="1:40" ht="14.5">
      <c r="A103" s="114" t="s">
        <v>68</v>
      </c>
      <c r="B103" s="114" t="s">
        <v>103</v>
      </c>
      <c r="C103" t="s">
        <v>17</v>
      </c>
      <c r="E103" t="str">
        <f t="shared" si="59"/>
        <v>INDDSTLFO</v>
      </c>
      <c r="F103" t="str">
        <f t="shared" si="60"/>
        <v>INDDSTLFO</v>
      </c>
      <c r="G103" t="str">
        <f t="shared" si="60"/>
        <v>INDDSTLFO</v>
      </c>
      <c r="H103" t="str">
        <f t="shared" si="60"/>
        <v>INDDSTLFO</v>
      </c>
      <c r="I103" t="str">
        <f t="shared" si="60"/>
        <v>INDDSTLFO</v>
      </c>
      <c r="J103" t="str">
        <f t="shared" si="60"/>
        <v>INDDSTLFO</v>
      </c>
      <c r="K103" t="str">
        <f t="shared" si="60"/>
        <v>INDDSTLFO</v>
      </c>
      <c r="N103" t="str">
        <f t="shared" si="57"/>
        <v>MIN00</v>
      </c>
      <c r="O103" t="str">
        <f t="shared" si="58"/>
        <v>Comm-IN</v>
      </c>
      <c r="P103" s="20" t="s">
        <v>20</v>
      </c>
      <c r="Q103" s="20" t="s">
        <v>20</v>
      </c>
      <c r="AA103" s="114" t="s">
        <v>68</v>
      </c>
      <c r="AB103" s="114" t="s">
        <v>104</v>
      </c>
      <c r="AC103" t="s">
        <v>17</v>
      </c>
      <c r="AE103">
        <v>0</v>
      </c>
      <c r="AF103">
        <f>attached_cement!AU17</f>
        <v>0.1</v>
      </c>
      <c r="AG103">
        <f>attached_cement!BS17</f>
        <v>0.2</v>
      </c>
      <c r="AH103">
        <f>attached_cement!CQ17</f>
        <v>0</v>
      </c>
      <c r="AI103">
        <f>attached_cement!DO17</f>
        <v>0</v>
      </c>
      <c r="AJ103">
        <v>0</v>
      </c>
      <c r="AK103">
        <v>0</v>
      </c>
    </row>
    <row r="104" spans="1:40" ht="14.5">
      <c r="A104" s="114" t="s">
        <v>68</v>
      </c>
      <c r="B104" s="114" t="s">
        <v>103</v>
      </c>
      <c r="C104" t="s">
        <v>18</v>
      </c>
      <c r="E104" t="str">
        <f t="shared" si="59"/>
        <v>INDHFO</v>
      </c>
      <c r="F104" t="str">
        <f t="shared" si="60"/>
        <v>INDHFO</v>
      </c>
      <c r="G104" t="str">
        <f t="shared" si="60"/>
        <v>INDHFO</v>
      </c>
      <c r="H104" t="str">
        <f t="shared" si="60"/>
        <v>INDHFO</v>
      </c>
      <c r="I104" t="str">
        <f t="shared" si="60"/>
        <v>INDHFO</v>
      </c>
      <c r="J104" t="str">
        <f t="shared" si="60"/>
        <v>INDHFO</v>
      </c>
      <c r="K104" t="str">
        <f t="shared" si="60"/>
        <v>INDHFO</v>
      </c>
      <c r="N104" t="str">
        <f t="shared" si="57"/>
        <v>MIN00</v>
      </c>
      <c r="O104" t="str">
        <f t="shared" si="58"/>
        <v>Comm-IN</v>
      </c>
      <c r="P104" s="20" t="s">
        <v>22</v>
      </c>
      <c r="Q104" s="20" t="s">
        <v>22</v>
      </c>
      <c r="AA104" s="114" t="s">
        <v>68</v>
      </c>
      <c r="AB104" s="114" t="s">
        <v>104</v>
      </c>
      <c r="AC104" t="s">
        <v>18</v>
      </c>
      <c r="AE104">
        <v>0</v>
      </c>
      <c r="AF104">
        <f>attached_cement!AU18</f>
        <v>0</v>
      </c>
      <c r="AG104">
        <f>attached_cement!BS18</f>
        <v>0</v>
      </c>
      <c r="AH104">
        <f>attached_cement!CQ18</f>
        <v>0</v>
      </c>
      <c r="AI104">
        <f>attached_cement!DO18</f>
        <v>0</v>
      </c>
      <c r="AJ104">
        <f>attached_cement!EM18</f>
        <v>0</v>
      </c>
      <c r="AK104">
        <f>attached_cement!FK18</f>
        <v>0</v>
      </c>
    </row>
    <row r="105" spans="1:40" ht="14.5">
      <c r="A105" s="114" t="s">
        <v>68</v>
      </c>
      <c r="B105" s="114" t="s">
        <v>103</v>
      </c>
      <c r="C105" t="s">
        <v>19</v>
      </c>
      <c r="E105" t="str">
        <f t="shared" si="59"/>
        <v>INDSGPC</v>
      </c>
      <c r="F105" t="str">
        <f t="shared" si="60"/>
        <v>INDSGPC</v>
      </c>
      <c r="G105" t="str">
        <f t="shared" si="60"/>
        <v>INDSGPC</v>
      </c>
      <c r="H105" t="str">
        <f t="shared" si="60"/>
        <v>INDSGPC</v>
      </c>
      <c r="I105" t="str">
        <f t="shared" si="60"/>
        <v>INDSGPC</v>
      </c>
      <c r="J105" t="str">
        <f t="shared" si="60"/>
        <v>INDSGPC</v>
      </c>
      <c r="K105" t="str">
        <f t="shared" si="60"/>
        <v>INDSGPC</v>
      </c>
      <c r="N105" t="str">
        <f t="shared" si="57"/>
        <v>MIN00</v>
      </c>
      <c r="O105" t="str">
        <f t="shared" si="58"/>
        <v>Comm-IN</v>
      </c>
      <c r="P105" s="20" t="s">
        <v>24</v>
      </c>
      <c r="Q105" s="20" t="s">
        <v>24</v>
      </c>
      <c r="AA105" s="114" t="s">
        <v>68</v>
      </c>
      <c r="AB105" s="114" t="s">
        <v>104</v>
      </c>
      <c r="AC105" t="s">
        <v>19</v>
      </c>
      <c r="AE105">
        <v>0</v>
      </c>
      <c r="AF105">
        <f>attached_cement!AU19</f>
        <v>3.2</v>
      </c>
      <c r="AG105">
        <f>attached_cement!BS19</f>
        <v>8.1999999999999993</v>
      </c>
      <c r="AH105">
        <f>attached_cement!CQ19</f>
        <v>0</v>
      </c>
      <c r="AI105">
        <f>attached_cement!DO19</f>
        <v>0</v>
      </c>
      <c r="AJ105">
        <f>attached_cement!EM19</f>
        <v>0</v>
      </c>
      <c r="AK105">
        <v>0</v>
      </c>
    </row>
    <row r="106" spans="1:40" ht="14.5">
      <c r="A106" s="114" t="s">
        <v>68</v>
      </c>
      <c r="B106" s="114" t="s">
        <v>103</v>
      </c>
      <c r="C106" t="s">
        <v>10</v>
      </c>
      <c r="E106" t="str">
        <f t="shared" si="59"/>
        <v>INDLPG</v>
      </c>
      <c r="F106" t="str">
        <f t="shared" si="60"/>
        <v>INDLPG</v>
      </c>
      <c r="G106" t="str">
        <f t="shared" si="60"/>
        <v>INDLPG</v>
      </c>
      <c r="H106" t="str">
        <f t="shared" si="60"/>
        <v>INDLPG</v>
      </c>
      <c r="I106" t="str">
        <f t="shared" si="60"/>
        <v>INDLPG</v>
      </c>
      <c r="J106" t="str">
        <f t="shared" si="60"/>
        <v>INDLPG</v>
      </c>
      <c r="K106" t="str">
        <f t="shared" si="60"/>
        <v>INDLPG</v>
      </c>
      <c r="N106" t="str">
        <f t="shared" si="57"/>
        <v>MIN00</v>
      </c>
      <c r="O106" t="str">
        <f t="shared" si="58"/>
        <v>Comm-IN</v>
      </c>
      <c r="P106" s="20" t="s">
        <v>25</v>
      </c>
      <c r="Q106" s="20" t="s">
        <v>25</v>
      </c>
      <c r="AA106" s="114" t="s">
        <v>68</v>
      </c>
      <c r="AB106" s="114" t="s">
        <v>104</v>
      </c>
      <c r="AC106" t="s">
        <v>10</v>
      </c>
      <c r="AE106">
        <v>0</v>
      </c>
      <c r="AF106">
        <f>attached_cement!AU20</f>
        <v>0</v>
      </c>
      <c r="AG106">
        <f>attached_cement!BS20</f>
        <v>0</v>
      </c>
      <c r="AH106">
        <f>attached_cement!CQ20</f>
        <v>0</v>
      </c>
      <c r="AI106">
        <f>attached_cement!DO20</f>
        <v>0</v>
      </c>
      <c r="AJ106">
        <v>0</v>
      </c>
      <c r="AK106">
        <v>0</v>
      </c>
    </row>
    <row r="107" spans="1:40" ht="14.5">
      <c r="A107" s="114" t="s">
        <v>68</v>
      </c>
      <c r="B107" s="114" t="s">
        <v>103</v>
      </c>
      <c r="C107" t="s">
        <v>20</v>
      </c>
      <c r="E107" t="str">
        <f t="shared" si="59"/>
        <v>INDCOA</v>
      </c>
      <c r="F107" t="str">
        <f t="shared" si="60"/>
        <v>INDCOA</v>
      </c>
      <c r="G107" t="str">
        <f t="shared" si="60"/>
        <v>INDCOA</v>
      </c>
      <c r="H107" t="str">
        <f t="shared" si="60"/>
        <v>INDCOA</v>
      </c>
      <c r="I107" t="str">
        <f t="shared" si="60"/>
        <v>INDCOA</v>
      </c>
      <c r="J107" t="str">
        <f t="shared" si="60"/>
        <v>INDCOA</v>
      </c>
      <c r="K107" t="str">
        <f t="shared" si="60"/>
        <v>INDCOA</v>
      </c>
      <c r="N107" t="str">
        <f t="shared" si="57"/>
        <v>MIN00</v>
      </c>
      <c r="O107" t="str">
        <f>O96</f>
        <v>Comm-OUT</v>
      </c>
      <c r="R107" t="s">
        <v>41</v>
      </c>
      <c r="AA107" s="114" t="s">
        <v>68</v>
      </c>
      <c r="AB107" s="114" t="s">
        <v>104</v>
      </c>
      <c r="AC107" t="s">
        <v>20</v>
      </c>
      <c r="AE107">
        <v>0</v>
      </c>
      <c r="AF107">
        <f>attached_cement!AU21</f>
        <v>2.5</v>
      </c>
      <c r="AG107">
        <f>attached_cement!BS21</f>
        <v>6.1</v>
      </c>
      <c r="AH107">
        <f>attached_cement!CQ21</f>
        <v>0</v>
      </c>
      <c r="AI107">
        <f>attached_cement!DO21</f>
        <v>0</v>
      </c>
      <c r="AJ107">
        <v>0</v>
      </c>
      <c r="AK107">
        <v>0</v>
      </c>
    </row>
    <row r="108" spans="1:40" ht="14.5">
      <c r="A108" s="114" t="s">
        <v>68</v>
      </c>
      <c r="B108" s="114" t="s">
        <v>103</v>
      </c>
      <c r="C108" t="s">
        <v>22</v>
      </c>
      <c r="E108" t="str">
        <f t="shared" si="59"/>
        <v>INDCOKE</v>
      </c>
      <c r="F108" t="str">
        <f t="shared" si="60"/>
        <v>INDCOKE</v>
      </c>
      <c r="G108" t="str">
        <f t="shared" si="60"/>
        <v>INDCOKE</v>
      </c>
      <c r="H108" t="str">
        <f t="shared" si="60"/>
        <v>INDCOKE</v>
      </c>
      <c r="I108" t="str">
        <f t="shared" si="60"/>
        <v>INDCOKE</v>
      </c>
      <c r="J108" t="str">
        <f t="shared" si="60"/>
        <v>INDCOKE</v>
      </c>
      <c r="K108" t="str">
        <f t="shared" si="60"/>
        <v>INDCOKE</v>
      </c>
      <c r="AA108" s="114" t="s">
        <v>68</v>
      </c>
      <c r="AB108" s="114" t="s">
        <v>104</v>
      </c>
      <c r="AC108" t="s">
        <v>22</v>
      </c>
      <c r="AE108">
        <f>attached_cement!W22</f>
        <v>0</v>
      </c>
      <c r="AF108">
        <f>attached_cement!AU22</f>
        <v>0.7</v>
      </c>
      <c r="AG108">
        <f>attached_cement!BS22</f>
        <v>0</v>
      </c>
      <c r="AH108">
        <f>attached_cement!CQ22</f>
        <v>0</v>
      </c>
      <c r="AI108">
        <f>attached_cement!DO22</f>
        <v>0</v>
      </c>
      <c r="AJ108">
        <f>attached_cement!EM22</f>
        <v>0</v>
      </c>
      <c r="AK108">
        <f>attached_cement!FK22</f>
        <v>0</v>
      </c>
    </row>
    <row r="109" spans="1:40" ht="14.5">
      <c r="A109" s="114" t="s">
        <v>68</v>
      </c>
      <c r="B109" s="114" t="s">
        <v>103</v>
      </c>
      <c r="C109" t="s">
        <v>24</v>
      </c>
      <c r="E109" t="str">
        <f t="shared" si="59"/>
        <v>INDWOOD</v>
      </c>
      <c r="F109" t="str">
        <f t="shared" si="60"/>
        <v>INDWOOD</v>
      </c>
      <c r="G109" t="str">
        <f t="shared" si="60"/>
        <v>INDWOOD</v>
      </c>
      <c r="H109" t="str">
        <f t="shared" si="60"/>
        <v>INDWOOD</v>
      </c>
      <c r="I109" t="str">
        <f t="shared" si="60"/>
        <v>INDWOOD</v>
      </c>
      <c r="J109" t="str">
        <f t="shared" si="60"/>
        <v>INDWOOD</v>
      </c>
      <c r="K109" t="str">
        <f t="shared" si="60"/>
        <v>INDWOOD</v>
      </c>
      <c r="AA109" s="114" t="s">
        <v>68</v>
      </c>
      <c r="AB109" s="114" t="s">
        <v>104</v>
      </c>
      <c r="AC109" t="s">
        <v>24</v>
      </c>
      <c r="AE109">
        <f>attached_cement!W23</f>
        <v>0</v>
      </c>
      <c r="AF109">
        <f>attached_cement!AU23</f>
        <v>0</v>
      </c>
      <c r="AG109">
        <f>attached_cement!BS23</f>
        <v>0</v>
      </c>
      <c r="AH109">
        <f>attached_cement!CQ23</f>
        <v>0</v>
      </c>
      <c r="AI109">
        <f>attached_cement!DO23</f>
        <v>0</v>
      </c>
      <c r="AJ109">
        <f>attached_cement!EM23</f>
        <v>0</v>
      </c>
      <c r="AK109">
        <f>attached_cement!FK23</f>
        <v>0</v>
      </c>
    </row>
    <row r="110" spans="1:40" ht="14.5">
      <c r="A110" s="114" t="s">
        <v>68</v>
      </c>
      <c r="B110" s="114" t="s">
        <v>103</v>
      </c>
      <c r="C110" t="s">
        <v>25</v>
      </c>
      <c r="E110" t="str">
        <f t="shared" si="59"/>
        <v>INDSTM</v>
      </c>
      <c r="F110" t="str">
        <f t="shared" si="60"/>
        <v>INDSTM</v>
      </c>
      <c r="G110" t="str">
        <f t="shared" si="60"/>
        <v>INDSTM</v>
      </c>
      <c r="H110" t="str">
        <f t="shared" si="60"/>
        <v>INDSTM</v>
      </c>
      <c r="I110" t="str">
        <f t="shared" si="60"/>
        <v>INDSTM</v>
      </c>
      <c r="J110" t="str">
        <f t="shared" si="60"/>
        <v>INDSTM</v>
      </c>
      <c r="K110" t="str">
        <f t="shared" si="60"/>
        <v>INDSTM</v>
      </c>
      <c r="AA110" s="114" t="s">
        <v>68</v>
      </c>
      <c r="AB110" s="114" t="s">
        <v>104</v>
      </c>
      <c r="AC110" t="s">
        <v>25</v>
      </c>
      <c r="AE110">
        <f>attached_cement!W24</f>
        <v>0</v>
      </c>
      <c r="AF110">
        <f>attached_cement!AU24</f>
        <v>0.4</v>
      </c>
      <c r="AG110">
        <f>attached_cement!BS24</f>
        <v>3.4</v>
      </c>
      <c r="AH110">
        <f>attached_cement!CQ24</f>
        <v>0</v>
      </c>
      <c r="AI110">
        <f>attached_cement!DO24</f>
        <v>0</v>
      </c>
      <c r="AJ110">
        <f>attached_cement!EM24</f>
        <v>0.4</v>
      </c>
      <c r="AK110">
        <f>attached_cement!FK24</f>
        <v>0</v>
      </c>
      <c r="AN110" t="s">
        <v>114</v>
      </c>
    </row>
    <row r="111" spans="1:40" ht="14.5">
      <c r="A111" s="114" t="s">
        <v>68</v>
      </c>
      <c r="B111" s="114" t="s">
        <v>105</v>
      </c>
      <c r="AA111" s="114" t="s">
        <v>68</v>
      </c>
      <c r="AB111" s="114" t="s">
        <v>105</v>
      </c>
      <c r="AE111">
        <v>30</v>
      </c>
      <c r="AF111">
        <v>30</v>
      </c>
      <c r="AG111">
        <v>30</v>
      </c>
      <c r="AH111">
        <v>30</v>
      </c>
      <c r="AI111">
        <v>30</v>
      </c>
      <c r="AJ111">
        <v>30</v>
      </c>
      <c r="AK111">
        <v>30</v>
      </c>
      <c r="AN111">
        <v>13523</v>
      </c>
    </row>
    <row r="112" spans="1:40" ht="14.5">
      <c r="A112" s="114" t="s">
        <v>68</v>
      </c>
      <c r="B112" s="114" t="s">
        <v>107</v>
      </c>
      <c r="C112" t="s">
        <v>36</v>
      </c>
      <c r="E112" t="str">
        <f t="shared" ref="E112" si="61">C112</f>
        <v>INDCEM</v>
      </c>
      <c r="F112" t="str">
        <f t="shared" si="60"/>
        <v>INDCEM</v>
      </c>
      <c r="G112" t="str">
        <f t="shared" si="60"/>
        <v>INDCEM</v>
      </c>
      <c r="H112" t="str">
        <f t="shared" si="60"/>
        <v>INDCEM</v>
      </c>
      <c r="I112" t="str">
        <f t="shared" si="60"/>
        <v>INDCEM</v>
      </c>
      <c r="J112" t="str">
        <f t="shared" si="60"/>
        <v>INDCEM</v>
      </c>
      <c r="K112" t="str">
        <f t="shared" si="60"/>
        <v>INDCEM</v>
      </c>
      <c r="AA112" s="114" t="s">
        <v>68</v>
      </c>
      <c r="AB112" s="114" t="s">
        <v>108</v>
      </c>
      <c r="AC112" t="s">
        <v>118</v>
      </c>
      <c r="AN112" s="121" t="s">
        <v>119</v>
      </c>
    </row>
    <row r="113" spans="1:40" ht="14.5">
      <c r="A113" s="114" t="s">
        <v>68</v>
      </c>
      <c r="B113" s="114" t="s">
        <v>110</v>
      </c>
      <c r="AA113" s="114" t="s">
        <v>68</v>
      </c>
      <c r="AB113" s="114" t="s">
        <v>110</v>
      </c>
    </row>
    <row r="114" spans="1:40" ht="14.5">
      <c r="A114" s="114" t="s">
        <v>68</v>
      </c>
      <c r="B114" s="116" t="s">
        <v>111</v>
      </c>
      <c r="C114" s="114"/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AA114" s="114"/>
      <c r="AB114" s="114"/>
      <c r="AC114" s="114"/>
    </row>
    <row r="115" spans="1:40" ht="14.5">
      <c r="A115" s="114" t="s">
        <v>68</v>
      </c>
      <c r="B115" s="116" t="s">
        <v>112</v>
      </c>
      <c r="C115" s="114"/>
      <c r="E115" s="98">
        <v>0.95</v>
      </c>
      <c r="F115" s="98">
        <v>0.95</v>
      </c>
      <c r="G115" s="98">
        <v>0.95</v>
      </c>
      <c r="H115" s="98">
        <v>0.95</v>
      </c>
      <c r="I115" s="98">
        <v>0.95</v>
      </c>
      <c r="J115" s="98">
        <v>0.95</v>
      </c>
      <c r="K115" s="98">
        <v>0.95</v>
      </c>
      <c r="AA115" s="114"/>
      <c r="AB115" s="114"/>
      <c r="AC115" s="114"/>
    </row>
    <row r="116" spans="1:40" ht="14.5">
      <c r="A116" s="114" t="s">
        <v>68</v>
      </c>
      <c r="B116" s="116" t="s">
        <v>113</v>
      </c>
      <c r="C116" t="s">
        <v>12</v>
      </c>
      <c r="E116" s="98">
        <f>K116</f>
        <v>0.101663214711605</v>
      </c>
      <c r="F116">
        <f t="shared" ref="F116:J116" si="62">AF101/SUM(AF101:AF110)</f>
        <v>0.185840707964602</v>
      </c>
      <c r="G116">
        <f t="shared" si="62"/>
        <v>0.11914893617021299</v>
      </c>
      <c r="H116" s="98">
        <f>K116</f>
        <v>0.101663214711605</v>
      </c>
      <c r="I116" s="98">
        <f>K116</f>
        <v>0.101663214711605</v>
      </c>
      <c r="J116">
        <f t="shared" si="62"/>
        <v>0</v>
      </c>
      <c r="K116" s="98">
        <f>AVERAGE(J116,F116:G116)</f>
        <v>0.101663214711605</v>
      </c>
      <c r="AA116" s="114" t="s">
        <v>68</v>
      </c>
      <c r="AB116" s="114" t="s">
        <v>104</v>
      </c>
      <c r="AC116" t="s">
        <v>12</v>
      </c>
      <c r="AE116">
        <v>0</v>
      </c>
      <c r="AF116">
        <f>attached_cement!AU30</f>
        <v>0</v>
      </c>
      <c r="AG116">
        <f>attached_cement!BS30</f>
        <v>0.1</v>
      </c>
      <c r="AH116">
        <f>attached_cement!CQ30</f>
        <v>0</v>
      </c>
      <c r="AI116">
        <f>attached_cement!DO30</f>
        <v>0</v>
      </c>
      <c r="AJ116">
        <v>0</v>
      </c>
      <c r="AK116">
        <v>0</v>
      </c>
    </row>
    <row r="117" spans="1:40" ht="14.5">
      <c r="A117" s="114" t="s">
        <v>68</v>
      </c>
      <c r="B117" s="116" t="s">
        <v>113</v>
      </c>
      <c r="C117" t="s">
        <v>15</v>
      </c>
      <c r="E117" s="98">
        <f t="shared" ref="E117:E125" si="63">K117</f>
        <v>0.107562919726354</v>
      </c>
      <c r="F117">
        <f t="shared" ref="F117:J117" si="64">AF102/SUM(AF101:AF110)</f>
        <v>0.20353982300885001</v>
      </c>
      <c r="G117">
        <f t="shared" si="64"/>
        <v>0.11914893617021299</v>
      </c>
      <c r="H117" s="98">
        <f t="shared" ref="H117:H125" si="65">K117</f>
        <v>0.107562919726354</v>
      </c>
      <c r="I117" s="98">
        <f t="shared" ref="I117:I125" si="66">K117</f>
        <v>0.107562919726354</v>
      </c>
      <c r="J117">
        <f t="shared" si="64"/>
        <v>0</v>
      </c>
      <c r="K117" s="98">
        <f t="shared" ref="K117:K125" si="67">AVERAGE(J117,F117:G117)</f>
        <v>0.107562919726354</v>
      </c>
      <c r="AA117" s="114" t="s">
        <v>68</v>
      </c>
      <c r="AB117" s="114" t="s">
        <v>104</v>
      </c>
      <c r="AC117" t="s">
        <v>15</v>
      </c>
      <c r="AE117">
        <v>0</v>
      </c>
      <c r="AF117">
        <f>attached_cement!AU31</f>
        <v>28.2</v>
      </c>
      <c r="AG117">
        <f>attached_cement!BS31</f>
        <v>35</v>
      </c>
      <c r="AH117">
        <v>0</v>
      </c>
      <c r="AI117">
        <f>attached_cement!DO31</f>
        <v>0</v>
      </c>
      <c r="AJ117">
        <v>0</v>
      </c>
      <c r="AK117">
        <v>0</v>
      </c>
    </row>
    <row r="118" spans="1:40" ht="14.5">
      <c r="A118" s="114" t="s">
        <v>68</v>
      </c>
      <c r="B118" s="116" t="s">
        <v>113</v>
      </c>
      <c r="C118" t="s">
        <v>17</v>
      </c>
      <c r="E118" s="98">
        <f t="shared" si="63"/>
        <v>5.7867319399987497E-3</v>
      </c>
      <c r="F118">
        <f t="shared" ref="F118:J118" si="68">AF103/SUM(AF101:AF110)</f>
        <v>8.8495575221239006E-3</v>
      </c>
      <c r="G118">
        <f t="shared" si="68"/>
        <v>8.5106382978723406E-3</v>
      </c>
      <c r="H118" s="98">
        <f t="shared" si="65"/>
        <v>5.7867319399987497E-3</v>
      </c>
      <c r="I118" s="98">
        <f t="shared" si="66"/>
        <v>5.7867319399987497E-3</v>
      </c>
      <c r="J118">
        <f t="shared" si="68"/>
        <v>0</v>
      </c>
      <c r="K118" s="98">
        <f t="shared" si="67"/>
        <v>5.7867319399987497E-3</v>
      </c>
      <c r="AA118" s="114" t="s">
        <v>68</v>
      </c>
      <c r="AB118" s="114" t="s">
        <v>104</v>
      </c>
      <c r="AC118" t="s">
        <v>17</v>
      </c>
      <c r="AE118">
        <v>0</v>
      </c>
      <c r="AF118">
        <f>attached_cement!AU32</f>
        <v>0</v>
      </c>
      <c r="AG118">
        <f>attached_cement!BS32</f>
        <v>0.1</v>
      </c>
      <c r="AH118">
        <f>attached_cement!CQ32</f>
        <v>0</v>
      </c>
      <c r="AI118">
        <f>attached_cement!DO32</f>
        <v>0</v>
      </c>
      <c r="AJ118">
        <v>0</v>
      </c>
      <c r="AK118">
        <v>0</v>
      </c>
    </row>
    <row r="119" spans="1:40" ht="14.5">
      <c r="A119" s="114" t="s">
        <v>68</v>
      </c>
      <c r="B119" s="116" t="s">
        <v>113</v>
      </c>
      <c r="C119" t="s">
        <v>18</v>
      </c>
      <c r="E119" s="98">
        <f t="shared" si="63"/>
        <v>0</v>
      </c>
      <c r="F119">
        <f t="shared" ref="F119:J119" si="69">AF104/SUM(AF101:AF110)</f>
        <v>0</v>
      </c>
      <c r="G119">
        <f t="shared" si="69"/>
        <v>0</v>
      </c>
      <c r="H119" s="98">
        <f t="shared" si="65"/>
        <v>0</v>
      </c>
      <c r="I119" s="98">
        <f t="shared" si="66"/>
        <v>0</v>
      </c>
      <c r="J119">
        <f t="shared" si="69"/>
        <v>0</v>
      </c>
      <c r="K119" s="98">
        <f t="shared" si="67"/>
        <v>0</v>
      </c>
      <c r="AA119" s="114" t="s">
        <v>68</v>
      </c>
      <c r="AB119" s="114" t="s">
        <v>104</v>
      </c>
      <c r="AC119" t="s">
        <v>18</v>
      </c>
      <c r="AE119">
        <v>0</v>
      </c>
      <c r="AF119">
        <f>attached_cement!AU33</f>
        <v>21.9</v>
      </c>
      <c r="AG119">
        <f>attached_cement!BS33</f>
        <v>26</v>
      </c>
      <c r="AH119">
        <f>attached_cement!CQ33</f>
        <v>0</v>
      </c>
      <c r="AI119">
        <f>attached_cement!DO33</f>
        <v>0</v>
      </c>
      <c r="AJ119" t="str">
        <f>attached_cement!EM33</f>
        <v>X</v>
      </c>
      <c r="AK119" t="str">
        <f>attached_cement!FK33</f>
        <v>X</v>
      </c>
    </row>
    <row r="120" spans="1:40" ht="14.5">
      <c r="A120" s="114" t="s">
        <v>68</v>
      </c>
      <c r="B120" s="116" t="s">
        <v>113</v>
      </c>
      <c r="C120" t="s">
        <v>19</v>
      </c>
      <c r="E120" s="98">
        <f t="shared" si="63"/>
        <v>0.21070733697357699</v>
      </c>
      <c r="F120">
        <f t="shared" ref="F120:J120" si="70">AF105/SUM(AF101:AF110)</f>
        <v>0.28318584070796499</v>
      </c>
      <c r="G120">
        <f t="shared" si="70"/>
        <v>0.34893617021276602</v>
      </c>
      <c r="H120" s="98">
        <f t="shared" si="65"/>
        <v>0.21070733697357699</v>
      </c>
      <c r="I120" s="98">
        <f t="shared" si="66"/>
        <v>0.21070733697357699</v>
      </c>
      <c r="J120">
        <f t="shared" si="70"/>
        <v>0</v>
      </c>
      <c r="K120" s="98">
        <f t="shared" si="67"/>
        <v>0.21070733697357699</v>
      </c>
      <c r="AA120" s="114" t="s">
        <v>68</v>
      </c>
      <c r="AB120" s="114" t="s">
        <v>104</v>
      </c>
      <c r="AC120" t="s">
        <v>19</v>
      </c>
      <c r="AE120">
        <v>0</v>
      </c>
      <c r="AF120">
        <f>attached_cement!AU34</f>
        <v>6.1</v>
      </c>
      <c r="AG120">
        <f>attached_cement!BS34</f>
        <v>0</v>
      </c>
      <c r="AH120">
        <f>attached_cement!CQ34</f>
        <v>0</v>
      </c>
      <c r="AI120">
        <f>attached_cement!DO34</f>
        <v>0</v>
      </c>
      <c r="AJ120">
        <f>attached_cement!EM34</f>
        <v>0</v>
      </c>
      <c r="AK120">
        <v>0</v>
      </c>
    </row>
    <row r="121" spans="1:40" ht="14.5">
      <c r="A121" s="114" t="s">
        <v>68</v>
      </c>
      <c r="B121" s="116" t="s">
        <v>113</v>
      </c>
      <c r="C121" t="s">
        <v>10</v>
      </c>
      <c r="E121" s="98">
        <f t="shared" si="63"/>
        <v>0</v>
      </c>
      <c r="F121">
        <f t="shared" ref="F121:J121" si="71">AF106/SUM(AF101:AF110)</f>
        <v>0</v>
      </c>
      <c r="G121">
        <f t="shared" si="71"/>
        <v>0</v>
      </c>
      <c r="H121" s="98">
        <f t="shared" si="65"/>
        <v>0</v>
      </c>
      <c r="I121" s="98">
        <f t="shared" si="66"/>
        <v>0</v>
      </c>
      <c r="J121">
        <f t="shared" si="71"/>
        <v>0</v>
      </c>
      <c r="K121" s="98">
        <f t="shared" si="67"/>
        <v>0</v>
      </c>
      <c r="AA121" s="114" t="s">
        <v>68</v>
      </c>
      <c r="AB121" s="114" t="s">
        <v>104</v>
      </c>
      <c r="AC121" t="s">
        <v>10</v>
      </c>
      <c r="AE121">
        <v>0</v>
      </c>
      <c r="AF121">
        <f>attached_cement!AU35</f>
        <v>0</v>
      </c>
      <c r="AG121">
        <f>attached_cement!BS35</f>
        <v>0</v>
      </c>
      <c r="AH121">
        <f>attached_cement!CQ35</f>
        <v>0</v>
      </c>
      <c r="AI121">
        <f>attached_cement!DO35</f>
        <v>0</v>
      </c>
      <c r="AJ121">
        <v>0</v>
      </c>
      <c r="AK121">
        <v>0</v>
      </c>
    </row>
    <row r="122" spans="1:40" ht="14.5">
      <c r="A122" s="114" t="s">
        <v>68</v>
      </c>
      <c r="B122" s="116" t="s">
        <v>113</v>
      </c>
      <c r="C122" t="s">
        <v>20</v>
      </c>
      <c r="E122" s="98">
        <f t="shared" si="63"/>
        <v>0.16027113537940099</v>
      </c>
      <c r="F122">
        <f t="shared" ref="F122:J122" si="72">AF107/SUM(AF101:AF110)</f>
        <v>0.221238938053097</v>
      </c>
      <c r="G122">
        <f t="shared" si="72"/>
        <v>0.25957446808510598</v>
      </c>
      <c r="H122" s="98">
        <f t="shared" si="65"/>
        <v>0.16027113537940099</v>
      </c>
      <c r="I122" s="98">
        <f t="shared" si="66"/>
        <v>0.16027113537940099</v>
      </c>
      <c r="J122">
        <f t="shared" si="72"/>
        <v>0</v>
      </c>
      <c r="K122" s="98">
        <f t="shared" si="67"/>
        <v>0.16027113537940099</v>
      </c>
      <c r="AA122" s="114" t="s">
        <v>68</v>
      </c>
      <c r="AB122" s="114" t="s">
        <v>104</v>
      </c>
      <c r="AC122" t="s">
        <v>20</v>
      </c>
      <c r="AE122">
        <v>0</v>
      </c>
      <c r="AF122">
        <f>attached_cement!AU36</f>
        <v>3.7</v>
      </c>
      <c r="AG122">
        <f>attached_cement!BS36</f>
        <v>14.3</v>
      </c>
      <c r="AH122">
        <f>attached_cement!CQ36</f>
        <v>0</v>
      </c>
      <c r="AI122">
        <f>attached_cement!DO36</f>
        <v>0</v>
      </c>
      <c r="AJ122">
        <v>0</v>
      </c>
      <c r="AK122">
        <v>0</v>
      </c>
    </row>
    <row r="123" spans="1:40" ht="14.5">
      <c r="A123" s="114" t="s">
        <v>68</v>
      </c>
      <c r="B123" s="116" t="s">
        <v>113</v>
      </c>
      <c r="C123" t="s">
        <v>22</v>
      </c>
      <c r="E123" s="98">
        <f t="shared" si="63"/>
        <v>2.0648967551622401E-2</v>
      </c>
      <c r="F123">
        <f t="shared" ref="F123:J123" si="73">AF108/SUM(AF101:AF110)</f>
        <v>6.1946902654867297E-2</v>
      </c>
      <c r="G123">
        <f t="shared" si="73"/>
        <v>0</v>
      </c>
      <c r="H123" s="98">
        <f t="shared" si="65"/>
        <v>2.0648967551622401E-2</v>
      </c>
      <c r="I123" s="98">
        <f t="shared" si="66"/>
        <v>2.0648967551622401E-2</v>
      </c>
      <c r="J123">
        <f t="shared" si="73"/>
        <v>0</v>
      </c>
      <c r="K123" s="98">
        <f t="shared" si="67"/>
        <v>2.0648967551622401E-2</v>
      </c>
      <c r="AA123" s="114" t="s">
        <v>68</v>
      </c>
      <c r="AB123" s="114" t="s">
        <v>104</v>
      </c>
      <c r="AC123" t="s">
        <v>22</v>
      </c>
      <c r="AE123">
        <f>attached_cement!W37</f>
        <v>0</v>
      </c>
      <c r="AF123">
        <f>attached_cement!AU37</f>
        <v>0</v>
      </c>
      <c r="AG123">
        <f>attached_cement!BS37</f>
        <v>0</v>
      </c>
      <c r="AH123">
        <f>attached_cement!CQ37</f>
        <v>0</v>
      </c>
      <c r="AI123">
        <f>attached_cement!DO37</f>
        <v>0</v>
      </c>
      <c r="AJ123">
        <f>attached_cement!EM37</f>
        <v>0</v>
      </c>
      <c r="AK123">
        <f>attached_cement!FK37</f>
        <v>0</v>
      </c>
    </row>
    <row r="124" spans="1:40" ht="14.5">
      <c r="A124" s="114" t="s">
        <v>68</v>
      </c>
      <c r="B124" s="116" t="s">
        <v>113</v>
      </c>
      <c r="C124" t="s">
        <v>24</v>
      </c>
      <c r="E124" s="98">
        <f t="shared" si="63"/>
        <v>0</v>
      </c>
      <c r="F124">
        <f t="shared" ref="F124:J124" si="74">AF109/SUM(AF101:AF110)</f>
        <v>0</v>
      </c>
      <c r="G124">
        <f t="shared" si="74"/>
        <v>0</v>
      </c>
      <c r="H124" s="98">
        <f t="shared" si="65"/>
        <v>0</v>
      </c>
      <c r="I124" s="98">
        <f t="shared" si="66"/>
        <v>0</v>
      </c>
      <c r="J124">
        <f t="shared" si="74"/>
        <v>0</v>
      </c>
      <c r="K124" s="98">
        <f t="shared" si="67"/>
        <v>0</v>
      </c>
      <c r="AA124" s="114" t="s">
        <v>68</v>
      </c>
      <c r="AB124" s="114" t="s">
        <v>104</v>
      </c>
      <c r="AC124" t="s">
        <v>24</v>
      </c>
      <c r="AE124">
        <f>attached_cement!W38</f>
        <v>0.1</v>
      </c>
      <c r="AF124">
        <f>attached_cement!AU38</f>
        <v>0.7</v>
      </c>
      <c r="AG124">
        <f>attached_cement!BS38</f>
        <v>1.7</v>
      </c>
      <c r="AH124">
        <f>attached_cement!CQ38</f>
        <v>0</v>
      </c>
      <c r="AI124">
        <f>attached_cement!DO38</f>
        <v>0</v>
      </c>
      <c r="AJ124">
        <f>attached_cement!EM38</f>
        <v>0.6</v>
      </c>
      <c r="AK124">
        <f>attached_cement!FK38</f>
        <v>0.2</v>
      </c>
    </row>
    <row r="125" spans="1:40" ht="14.5">
      <c r="A125" s="114" t="s">
        <v>68</v>
      </c>
      <c r="B125" s="116" t="s">
        <v>113</v>
      </c>
      <c r="C125" t="s">
        <v>25</v>
      </c>
      <c r="E125" s="98">
        <f t="shared" si="63"/>
        <v>0.393359693717442</v>
      </c>
      <c r="F125">
        <f t="shared" ref="F125:J125" si="75">AF110/SUM(AF101:AF110)</f>
        <v>3.5398230088495602E-2</v>
      </c>
      <c r="G125">
        <f t="shared" si="75"/>
        <v>0.14468085106383</v>
      </c>
      <c r="H125" s="98">
        <f t="shared" si="65"/>
        <v>0.393359693717442</v>
      </c>
      <c r="I125" s="98">
        <f t="shared" si="66"/>
        <v>0.393359693717442</v>
      </c>
      <c r="J125">
        <f t="shared" si="75"/>
        <v>1</v>
      </c>
      <c r="K125" s="98">
        <f t="shared" si="67"/>
        <v>0.393359693717442</v>
      </c>
      <c r="AA125" s="114" t="s">
        <v>68</v>
      </c>
      <c r="AB125" s="114" t="s">
        <v>104</v>
      </c>
      <c r="AC125" t="s">
        <v>25</v>
      </c>
      <c r="AE125">
        <f>attached_cement!W39</f>
        <v>0</v>
      </c>
      <c r="AF125">
        <f>attached_cement!AU39</f>
        <v>0</v>
      </c>
      <c r="AG125">
        <f>attached_cement!BS39</f>
        <v>0</v>
      </c>
      <c r="AH125">
        <f>attached_cement!CQ39</f>
        <v>0</v>
      </c>
      <c r="AI125">
        <f>attached_cement!DO39</f>
        <v>0</v>
      </c>
      <c r="AJ125">
        <f>attached_cement!EM39</f>
        <v>0</v>
      </c>
      <c r="AK125">
        <f>attached_cement!FK39</f>
        <v>0</v>
      </c>
      <c r="AN125" t="s">
        <v>114</v>
      </c>
    </row>
    <row r="126" spans="1:40" ht="14.5">
      <c r="A126" s="114" t="s">
        <v>87</v>
      </c>
      <c r="AA126" s="114" t="s">
        <v>87</v>
      </c>
    </row>
    <row r="127" spans="1:40">
      <c r="A127" s="149" t="s">
        <v>92</v>
      </c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AA127" s="149" t="s">
        <v>92</v>
      </c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</row>
    <row r="128" spans="1:40" ht="14.5">
      <c r="A128" s="114" t="s">
        <v>69</v>
      </c>
      <c r="B128" s="114" t="s">
        <v>103</v>
      </c>
      <c r="C128" t="s">
        <v>12</v>
      </c>
      <c r="E128" t="str">
        <f t="shared" ref="E128:E137" si="76">C128</f>
        <v>INDELC</v>
      </c>
      <c r="F128" t="str">
        <f t="shared" ref="F128:K139" si="77">E128</f>
        <v>INDELC</v>
      </c>
      <c r="G128" t="str">
        <f t="shared" si="77"/>
        <v>INDELC</v>
      </c>
      <c r="H128" t="str">
        <f t="shared" si="77"/>
        <v>INDELC</v>
      </c>
      <c r="I128" t="str">
        <f t="shared" si="77"/>
        <v>INDELC</v>
      </c>
      <c r="J128" t="str">
        <f t="shared" si="77"/>
        <v>INDELC</v>
      </c>
      <c r="K128" t="str">
        <f t="shared" si="77"/>
        <v>INDELC</v>
      </c>
      <c r="AA128" s="114" t="s">
        <v>69</v>
      </c>
      <c r="AB128" s="114" t="s">
        <v>104</v>
      </c>
      <c r="AC128" t="s">
        <v>12</v>
      </c>
      <c r="AE128">
        <v>0</v>
      </c>
      <c r="AF128">
        <f>attached_chemicals!AU15</f>
        <v>13.1</v>
      </c>
      <c r="AG128">
        <f>attached_chemicals!BS15</f>
        <v>17</v>
      </c>
      <c r="AH128">
        <f>attached_chemicals!CQ15</f>
        <v>7.7</v>
      </c>
      <c r="AI128">
        <f>attached_chemicals!DO15</f>
        <v>2.7</v>
      </c>
      <c r="AJ128">
        <f>attached_chemicals!EM15</f>
        <v>29</v>
      </c>
      <c r="AK128">
        <f>attached_chemicals!FK15</f>
        <v>4.9000000000000004</v>
      </c>
    </row>
    <row r="129" spans="1:40" ht="14.5">
      <c r="A129" s="114" t="s">
        <v>69</v>
      </c>
      <c r="B129" s="114" t="s">
        <v>103</v>
      </c>
      <c r="C129" t="s">
        <v>15</v>
      </c>
      <c r="E129" t="str">
        <f t="shared" si="76"/>
        <v>INDGAS</v>
      </c>
      <c r="F129" t="str">
        <f t="shared" si="77"/>
        <v>INDGAS</v>
      </c>
      <c r="G129" t="str">
        <f t="shared" si="77"/>
        <v>INDGAS</v>
      </c>
      <c r="H129" t="str">
        <f t="shared" si="77"/>
        <v>INDGAS</v>
      </c>
      <c r="I129" t="str">
        <f t="shared" si="77"/>
        <v>INDGAS</v>
      </c>
      <c r="J129" t="str">
        <f t="shared" si="77"/>
        <v>INDGAS</v>
      </c>
      <c r="K129" t="str">
        <f t="shared" si="77"/>
        <v>INDGAS</v>
      </c>
      <c r="AA129" s="114" t="s">
        <v>69</v>
      </c>
      <c r="AB129" s="114" t="s">
        <v>104</v>
      </c>
      <c r="AC129" t="s">
        <v>15</v>
      </c>
      <c r="AE129">
        <f>attached_chemicals!W16</f>
        <v>0.1</v>
      </c>
      <c r="AF129">
        <f>attached_chemicals!AU16</f>
        <v>13.9</v>
      </c>
      <c r="AG129">
        <f>attached_chemicals!BS16</f>
        <v>41.3</v>
      </c>
      <c r="AH129">
        <f>attached_chemicals!CQ16</f>
        <v>8.8000000000000007</v>
      </c>
      <c r="AI129">
        <f>attached_chemicals!DO16</f>
        <v>11.4</v>
      </c>
      <c r="AJ129">
        <f>attached_chemicals!EM16</f>
        <v>81.599999999999994</v>
      </c>
      <c r="AK129">
        <f>attached_chemicals!FK16</f>
        <v>1</v>
      </c>
    </row>
    <row r="130" spans="1:40" ht="14.5">
      <c r="A130" s="114" t="s">
        <v>69</v>
      </c>
      <c r="B130" s="114" t="s">
        <v>103</v>
      </c>
      <c r="C130" t="s">
        <v>17</v>
      </c>
      <c r="E130" t="str">
        <f t="shared" si="76"/>
        <v>INDDSTLFO</v>
      </c>
      <c r="F130" t="str">
        <f t="shared" si="77"/>
        <v>INDDSTLFO</v>
      </c>
      <c r="G130" t="str">
        <f t="shared" si="77"/>
        <v>INDDSTLFO</v>
      </c>
      <c r="H130" t="str">
        <f t="shared" si="77"/>
        <v>INDDSTLFO</v>
      </c>
      <c r="I130" t="str">
        <f t="shared" si="77"/>
        <v>INDDSTLFO</v>
      </c>
      <c r="J130" t="str">
        <f t="shared" si="77"/>
        <v>INDDSTLFO</v>
      </c>
      <c r="K130" t="str">
        <f t="shared" si="77"/>
        <v>INDDSTLFO</v>
      </c>
      <c r="AA130" s="114" t="s">
        <v>69</v>
      </c>
      <c r="AB130" s="114" t="s">
        <v>104</v>
      </c>
      <c r="AC130" t="s">
        <v>17</v>
      </c>
      <c r="AE130">
        <v>0</v>
      </c>
      <c r="AF130">
        <f>attached_chemicals!AU17</f>
        <v>0.2</v>
      </c>
      <c r="AG130">
        <f>attached_chemicals!BS17</f>
        <v>0.2</v>
      </c>
      <c r="AH130">
        <f>attached_chemicals!CQ17</f>
        <v>0</v>
      </c>
      <c r="AI130">
        <f>attached_chemicals!DO17</f>
        <v>0</v>
      </c>
      <c r="AJ130">
        <f>attached_chemicals!EM17</f>
        <v>0.1</v>
      </c>
      <c r="AK130">
        <v>0</v>
      </c>
    </row>
    <row r="131" spans="1:40" ht="14.5">
      <c r="A131" s="114" t="s">
        <v>69</v>
      </c>
      <c r="B131" s="114" t="s">
        <v>103</v>
      </c>
      <c r="C131" t="s">
        <v>18</v>
      </c>
      <c r="E131" t="str">
        <f t="shared" si="76"/>
        <v>INDHFO</v>
      </c>
      <c r="F131" t="str">
        <f t="shared" si="77"/>
        <v>INDHFO</v>
      </c>
      <c r="G131" t="str">
        <f t="shared" si="77"/>
        <v>INDHFO</v>
      </c>
      <c r="H131" t="str">
        <f t="shared" si="77"/>
        <v>INDHFO</v>
      </c>
      <c r="I131" t="str">
        <f t="shared" si="77"/>
        <v>INDHFO</v>
      </c>
      <c r="J131" t="str">
        <f t="shared" si="77"/>
        <v>INDHFO</v>
      </c>
      <c r="K131" t="str">
        <f t="shared" si="77"/>
        <v>INDHFO</v>
      </c>
      <c r="AA131" s="114" t="s">
        <v>69</v>
      </c>
      <c r="AB131" s="114" t="s">
        <v>104</v>
      </c>
      <c r="AC131" t="s">
        <v>18</v>
      </c>
      <c r="AE131">
        <f>attached_chemicals!W18</f>
        <v>0</v>
      </c>
      <c r="AF131">
        <f>attached_chemicals!AU18</f>
        <v>0</v>
      </c>
      <c r="AG131">
        <f>attached_chemicals!BS18</f>
        <v>0.4</v>
      </c>
      <c r="AH131">
        <f>attached_chemicals!CQ18</f>
        <v>0</v>
      </c>
      <c r="AI131">
        <f>attached_chemicals!DO18</f>
        <v>0</v>
      </c>
      <c r="AJ131">
        <f>attached_chemicals!EM18</f>
        <v>0</v>
      </c>
      <c r="AK131">
        <f>attached_chemicals!FK18</f>
        <v>0</v>
      </c>
    </row>
    <row r="132" spans="1:40" ht="14.5">
      <c r="A132" s="114" t="s">
        <v>69</v>
      </c>
      <c r="B132" s="114" t="s">
        <v>103</v>
      </c>
      <c r="C132" t="s">
        <v>19</v>
      </c>
      <c r="E132" t="str">
        <f t="shared" si="76"/>
        <v>INDSGPC</v>
      </c>
      <c r="F132" t="str">
        <f t="shared" si="77"/>
        <v>INDSGPC</v>
      </c>
      <c r="G132" t="str">
        <f t="shared" si="77"/>
        <v>INDSGPC</v>
      </c>
      <c r="H132" t="str">
        <f t="shared" si="77"/>
        <v>INDSGPC</v>
      </c>
      <c r="I132" t="str">
        <f t="shared" si="77"/>
        <v>INDSGPC</v>
      </c>
      <c r="J132" t="str">
        <f t="shared" si="77"/>
        <v>INDSGPC</v>
      </c>
      <c r="K132" t="str">
        <f t="shared" si="77"/>
        <v>INDSGPC</v>
      </c>
      <c r="AA132" s="114" t="s">
        <v>69</v>
      </c>
      <c r="AB132" s="114" t="s">
        <v>104</v>
      </c>
      <c r="AC132" t="s">
        <v>19</v>
      </c>
      <c r="AE132">
        <f>attached_chemicals!W19</f>
        <v>0</v>
      </c>
      <c r="AF132">
        <f>attached_chemicals!AU19</f>
        <v>1</v>
      </c>
      <c r="AG132">
        <f>attached_chemicals!BS19</f>
        <v>0</v>
      </c>
      <c r="AH132">
        <f>attached_chemicals!CQ19</f>
        <v>0</v>
      </c>
      <c r="AI132">
        <f>attached_chemicals!DO19</f>
        <v>0</v>
      </c>
      <c r="AJ132">
        <f>attached_chemicals!EM19</f>
        <v>0</v>
      </c>
      <c r="AK132">
        <f>attached_chemicals!FK19</f>
        <v>0</v>
      </c>
    </row>
    <row r="133" spans="1:40" ht="14.5">
      <c r="A133" s="114" t="s">
        <v>69</v>
      </c>
      <c r="B133" s="114" t="s">
        <v>103</v>
      </c>
      <c r="C133" t="s">
        <v>10</v>
      </c>
      <c r="E133" t="str">
        <f t="shared" si="76"/>
        <v>INDLPG</v>
      </c>
      <c r="F133" t="str">
        <f t="shared" si="77"/>
        <v>INDLPG</v>
      </c>
      <c r="G133" t="str">
        <f t="shared" si="77"/>
        <v>INDLPG</v>
      </c>
      <c r="H133" t="str">
        <f t="shared" si="77"/>
        <v>INDLPG</v>
      </c>
      <c r="I133" t="str">
        <f t="shared" si="77"/>
        <v>INDLPG</v>
      </c>
      <c r="J133" t="str">
        <f t="shared" si="77"/>
        <v>INDLPG</v>
      </c>
      <c r="K133" t="str">
        <f t="shared" si="77"/>
        <v>INDLPG</v>
      </c>
      <c r="AA133" s="114" t="s">
        <v>69</v>
      </c>
      <c r="AB133" s="114" t="s">
        <v>104</v>
      </c>
      <c r="AC133" t="s">
        <v>10</v>
      </c>
      <c r="AE133">
        <f>attached_chemicals!W20</f>
        <v>0</v>
      </c>
      <c r="AF133">
        <f>attached_chemicals!AU20</f>
        <v>0</v>
      </c>
      <c r="AG133">
        <f>attached_chemicals!BS20</f>
        <v>0.1</v>
      </c>
      <c r="AH133">
        <f>attached_chemicals!CQ20</f>
        <v>0</v>
      </c>
      <c r="AI133">
        <f>attached_chemicals!DO20</f>
        <v>0</v>
      </c>
      <c r="AJ133">
        <f>attached_chemicals!EM20</f>
        <v>0</v>
      </c>
      <c r="AK133">
        <f>attached_chemicals!FK20</f>
        <v>0</v>
      </c>
    </row>
    <row r="134" spans="1:40" ht="14.5">
      <c r="A134" s="114" t="s">
        <v>69</v>
      </c>
      <c r="B134" s="114" t="s">
        <v>103</v>
      </c>
      <c r="C134" t="s">
        <v>20</v>
      </c>
      <c r="E134" t="str">
        <f t="shared" si="76"/>
        <v>INDCOA</v>
      </c>
      <c r="F134" t="str">
        <f t="shared" si="77"/>
        <v>INDCOA</v>
      </c>
      <c r="G134" t="str">
        <f t="shared" si="77"/>
        <v>INDCOA</v>
      </c>
      <c r="H134" t="str">
        <f t="shared" si="77"/>
        <v>INDCOA</v>
      </c>
      <c r="I134" t="str">
        <f t="shared" si="77"/>
        <v>INDCOA</v>
      </c>
      <c r="J134" t="str">
        <f t="shared" si="77"/>
        <v>INDCOA</v>
      </c>
      <c r="K134" t="str">
        <f t="shared" si="77"/>
        <v>INDCOA</v>
      </c>
      <c r="AA134" s="114" t="s">
        <v>69</v>
      </c>
      <c r="AB134" s="114" t="s">
        <v>104</v>
      </c>
      <c r="AC134" t="s">
        <v>20</v>
      </c>
      <c r="AE134">
        <f>attached_chemicals!W21</f>
        <v>0</v>
      </c>
      <c r="AF134">
        <f>attached_chemicals!AU21</f>
        <v>0</v>
      </c>
      <c r="AG134">
        <f>attached_chemicals!BS21</f>
        <v>0</v>
      </c>
      <c r="AH134">
        <f>attached_chemicals!CQ21</f>
        <v>0</v>
      </c>
      <c r="AI134">
        <f>attached_chemicals!DO21</f>
        <v>0</v>
      </c>
      <c r="AJ134">
        <f>attached_chemicals!EM21</f>
        <v>0</v>
      </c>
      <c r="AK134">
        <f>attached_chemicals!FK21</f>
        <v>0</v>
      </c>
    </row>
    <row r="135" spans="1:40" ht="14.5">
      <c r="A135" s="114" t="s">
        <v>69</v>
      </c>
      <c r="B135" s="114" t="s">
        <v>103</v>
      </c>
      <c r="C135" t="s">
        <v>22</v>
      </c>
      <c r="E135" t="str">
        <f t="shared" si="76"/>
        <v>INDCOKE</v>
      </c>
      <c r="F135" t="str">
        <f t="shared" si="77"/>
        <v>INDCOKE</v>
      </c>
      <c r="G135" t="str">
        <f t="shared" si="77"/>
        <v>INDCOKE</v>
      </c>
      <c r="H135" t="str">
        <f t="shared" si="77"/>
        <v>INDCOKE</v>
      </c>
      <c r="I135" t="str">
        <f t="shared" si="77"/>
        <v>INDCOKE</v>
      </c>
      <c r="J135" t="str">
        <f t="shared" si="77"/>
        <v>INDCOKE</v>
      </c>
      <c r="K135" t="str">
        <f t="shared" si="77"/>
        <v>INDCOKE</v>
      </c>
      <c r="AA135" s="114" t="s">
        <v>69</v>
      </c>
      <c r="AB135" s="114" t="s">
        <v>104</v>
      </c>
      <c r="AC135" t="s">
        <v>22</v>
      </c>
      <c r="AE135">
        <f>attached_chemicals!W22</f>
        <v>0</v>
      </c>
      <c r="AF135">
        <f>attached_chemicals!AU22</f>
        <v>0</v>
      </c>
      <c r="AG135">
        <f>attached_chemicals!BS22</f>
        <v>0</v>
      </c>
      <c r="AH135">
        <f>attached_chemicals!CQ22</f>
        <v>0</v>
      </c>
      <c r="AI135">
        <f>attached_chemicals!DO22</f>
        <v>0</v>
      </c>
      <c r="AJ135">
        <f>attached_chemicals!EM22</f>
        <v>0</v>
      </c>
      <c r="AK135">
        <f>attached_chemicals!FK22</f>
        <v>0</v>
      </c>
    </row>
    <row r="136" spans="1:40" ht="14.5">
      <c r="A136" s="114" t="s">
        <v>69</v>
      </c>
      <c r="B136" s="114" t="s">
        <v>103</v>
      </c>
      <c r="C136" t="s">
        <v>24</v>
      </c>
      <c r="E136" t="str">
        <f t="shared" si="76"/>
        <v>INDWOOD</v>
      </c>
      <c r="F136" t="str">
        <f t="shared" si="77"/>
        <v>INDWOOD</v>
      </c>
      <c r="G136" t="str">
        <f t="shared" si="77"/>
        <v>INDWOOD</v>
      </c>
      <c r="H136" t="str">
        <f t="shared" si="77"/>
        <v>INDWOOD</v>
      </c>
      <c r="I136" t="str">
        <f t="shared" si="77"/>
        <v>INDWOOD</v>
      </c>
      <c r="J136" t="str">
        <f t="shared" si="77"/>
        <v>INDWOOD</v>
      </c>
      <c r="K136" t="str">
        <f t="shared" si="77"/>
        <v>INDWOOD</v>
      </c>
      <c r="AA136" s="114" t="s">
        <v>69</v>
      </c>
      <c r="AB136" s="114" t="s">
        <v>104</v>
      </c>
      <c r="AC136" t="s">
        <v>24</v>
      </c>
      <c r="AE136">
        <f>attached_chemicals!W23</f>
        <v>0</v>
      </c>
      <c r="AF136">
        <f>attached_chemicals!AU23</f>
        <v>0</v>
      </c>
      <c r="AG136">
        <f>attached_chemicals!BS23</f>
        <v>0</v>
      </c>
      <c r="AH136">
        <f>attached_chemicals!CQ23</f>
        <v>0</v>
      </c>
      <c r="AI136">
        <f>attached_chemicals!DO23</f>
        <v>0</v>
      </c>
      <c r="AJ136">
        <f>attached_chemicals!EM23</f>
        <v>0</v>
      </c>
      <c r="AK136">
        <f>attached_chemicals!FK23</f>
        <v>0</v>
      </c>
    </row>
    <row r="137" spans="1:40" ht="14.5">
      <c r="A137" s="114" t="s">
        <v>69</v>
      </c>
      <c r="B137" s="114" t="s">
        <v>103</v>
      </c>
      <c r="C137" t="s">
        <v>25</v>
      </c>
      <c r="E137" t="str">
        <f t="shared" si="76"/>
        <v>INDSTM</v>
      </c>
      <c r="F137" t="str">
        <f t="shared" si="77"/>
        <v>INDSTM</v>
      </c>
      <c r="G137" t="str">
        <f t="shared" si="77"/>
        <v>INDSTM</v>
      </c>
      <c r="H137" t="str">
        <f t="shared" si="77"/>
        <v>INDSTM</v>
      </c>
      <c r="I137" t="str">
        <f t="shared" si="77"/>
        <v>INDSTM</v>
      </c>
      <c r="J137" t="str">
        <f t="shared" si="77"/>
        <v>INDSTM</v>
      </c>
      <c r="K137" t="str">
        <f t="shared" si="77"/>
        <v>INDSTM</v>
      </c>
      <c r="AA137" s="114" t="s">
        <v>69</v>
      </c>
      <c r="AB137" s="114" t="s">
        <v>104</v>
      </c>
      <c r="AC137" t="s">
        <v>25</v>
      </c>
      <c r="AE137">
        <f>attached_chemicals!W24</f>
        <v>0</v>
      </c>
      <c r="AF137">
        <f>attached_chemicals!AU24</f>
        <v>1.3</v>
      </c>
      <c r="AG137">
        <f>attached_chemicals!BS24</f>
        <v>1.8</v>
      </c>
      <c r="AH137">
        <f>attached_chemicals!CQ24</f>
        <v>0</v>
      </c>
      <c r="AI137">
        <f>attached_chemicals!DO24</f>
        <v>0</v>
      </c>
      <c r="AJ137">
        <f>attached_chemicals!EM24</f>
        <v>7</v>
      </c>
      <c r="AK137">
        <f>attached_chemicals!FK24</f>
        <v>0</v>
      </c>
    </row>
    <row r="138" spans="1:40" ht="14.5">
      <c r="A138" s="114" t="s">
        <v>69</v>
      </c>
      <c r="B138" s="114" t="s">
        <v>105</v>
      </c>
      <c r="AA138" s="114" t="s">
        <v>69</v>
      </c>
      <c r="AB138" s="114" t="s">
        <v>105</v>
      </c>
      <c r="AE138">
        <v>30</v>
      </c>
      <c r="AF138">
        <v>30</v>
      </c>
      <c r="AG138">
        <v>30</v>
      </c>
      <c r="AH138">
        <v>30</v>
      </c>
      <c r="AI138">
        <v>30</v>
      </c>
      <c r="AJ138">
        <v>30</v>
      </c>
      <c r="AK138">
        <v>30</v>
      </c>
      <c r="AN138" t="s">
        <v>114</v>
      </c>
    </row>
    <row r="139" spans="1:40" ht="14.5">
      <c r="A139" s="114" t="s">
        <v>69</v>
      </c>
      <c r="B139" s="114" t="s">
        <v>107</v>
      </c>
      <c r="C139" t="s">
        <v>37</v>
      </c>
      <c r="E139" t="str">
        <f t="shared" ref="E139" si="78">C139</f>
        <v>INDCHM</v>
      </c>
      <c r="F139" t="str">
        <f t="shared" si="77"/>
        <v>INDCHM</v>
      </c>
      <c r="G139" t="str">
        <f t="shared" si="77"/>
        <v>INDCHM</v>
      </c>
      <c r="H139" t="str">
        <f t="shared" si="77"/>
        <v>INDCHM</v>
      </c>
      <c r="I139" t="str">
        <f t="shared" si="77"/>
        <v>INDCHM</v>
      </c>
      <c r="J139" t="str">
        <f t="shared" si="77"/>
        <v>INDCHM</v>
      </c>
      <c r="K139" t="str">
        <f t="shared" si="77"/>
        <v>INDCHM</v>
      </c>
      <c r="AA139" s="114" t="s">
        <v>69</v>
      </c>
      <c r="AB139" s="114" t="s">
        <v>108</v>
      </c>
      <c r="AC139" t="s">
        <v>120</v>
      </c>
      <c r="AN139">
        <v>17188</v>
      </c>
    </row>
    <row r="140" spans="1:40" ht="14.5">
      <c r="A140" s="114" t="s">
        <v>69</v>
      </c>
      <c r="B140" s="114" t="s">
        <v>110</v>
      </c>
      <c r="AA140" s="114" t="s">
        <v>69</v>
      </c>
      <c r="AB140" s="114" t="s">
        <v>110</v>
      </c>
    </row>
    <row r="141" spans="1:40" ht="14.5">
      <c r="A141" s="114" t="s">
        <v>69</v>
      </c>
      <c r="B141" s="116" t="s">
        <v>111</v>
      </c>
      <c r="C141" s="114"/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AA141" s="114"/>
      <c r="AB141" s="114"/>
      <c r="AC141" s="114"/>
    </row>
    <row r="142" spans="1:40" ht="14.5">
      <c r="A142" s="114" t="s">
        <v>69</v>
      </c>
      <c r="B142" s="116" t="s">
        <v>112</v>
      </c>
      <c r="C142" s="114"/>
      <c r="E142" s="98">
        <v>0.95</v>
      </c>
      <c r="F142" s="98">
        <v>0.95</v>
      </c>
      <c r="G142" s="98">
        <v>0.95</v>
      </c>
      <c r="H142" s="98">
        <v>0.95</v>
      </c>
      <c r="I142" s="98">
        <v>0.95</v>
      </c>
      <c r="J142" s="98">
        <v>0.95</v>
      </c>
      <c r="K142" s="98">
        <v>0.95</v>
      </c>
      <c r="AA142" s="114"/>
      <c r="AB142" s="114"/>
      <c r="AC142" s="114"/>
    </row>
    <row r="143" spans="1:40" ht="14.5">
      <c r="A143" s="114" t="s">
        <v>69</v>
      </c>
      <c r="B143" s="116" t="s">
        <v>113</v>
      </c>
      <c r="C143" t="s">
        <v>12</v>
      </c>
      <c r="E143">
        <f t="shared" ref="E143:K143" si="79">AE128/SUM(AE128:AE137)</f>
        <v>0</v>
      </c>
      <c r="F143">
        <f t="shared" si="79"/>
        <v>0.44406779661016899</v>
      </c>
      <c r="G143">
        <f t="shared" si="79"/>
        <v>0.27960526315789502</v>
      </c>
      <c r="H143">
        <f t="shared" si="79"/>
        <v>0.46666666666666701</v>
      </c>
      <c r="I143">
        <f t="shared" si="79"/>
        <v>0.19148936170212799</v>
      </c>
      <c r="J143">
        <f t="shared" si="79"/>
        <v>0.24638912489379799</v>
      </c>
      <c r="K143">
        <f t="shared" si="79"/>
        <v>0.83050847457627097</v>
      </c>
      <c r="AA143" s="114" t="s">
        <v>69</v>
      </c>
      <c r="AB143" s="114" t="s">
        <v>104</v>
      </c>
      <c r="AC143" t="s">
        <v>12</v>
      </c>
      <c r="AE143">
        <v>0</v>
      </c>
      <c r="AF143">
        <f>attached_chemicals!AU30</f>
        <v>0</v>
      </c>
      <c r="AG143">
        <f>attached_chemicals!BS30</f>
        <v>0.7</v>
      </c>
      <c r="AH143">
        <f>attached_chemicals!CQ30</f>
        <v>0</v>
      </c>
      <c r="AI143">
        <f>attached_chemicals!DO30</f>
        <v>0</v>
      </c>
      <c r="AJ143">
        <f>attached_chemicals!EM30</f>
        <v>0</v>
      </c>
      <c r="AK143">
        <f>attached_chemicals!FK30</f>
        <v>0</v>
      </c>
    </row>
    <row r="144" spans="1:40" ht="14.5">
      <c r="A144" s="114" t="s">
        <v>69</v>
      </c>
      <c r="B144" s="116" t="s">
        <v>113</v>
      </c>
      <c r="C144" t="s">
        <v>15</v>
      </c>
      <c r="E144">
        <f t="shared" ref="E144:K144" si="80">AE129/SUM(AE128:AE137)</f>
        <v>1</v>
      </c>
      <c r="F144">
        <f t="shared" si="80"/>
        <v>0.471186440677966</v>
      </c>
      <c r="G144">
        <f t="shared" si="80"/>
        <v>0.67927631578947401</v>
      </c>
      <c r="H144">
        <f t="shared" si="80"/>
        <v>0.53333333333333299</v>
      </c>
      <c r="I144">
        <f t="shared" si="80"/>
        <v>0.80851063829787195</v>
      </c>
      <c r="J144">
        <f t="shared" si="80"/>
        <v>0.69328802039082404</v>
      </c>
      <c r="K144">
        <f t="shared" si="80"/>
        <v>0.169491525423729</v>
      </c>
      <c r="AA144" s="114" t="s">
        <v>69</v>
      </c>
      <c r="AB144" s="114" t="s">
        <v>104</v>
      </c>
      <c r="AC144" t="s">
        <v>15</v>
      </c>
      <c r="AE144">
        <f>attached_chemicals!W31</f>
        <v>0</v>
      </c>
      <c r="AF144">
        <f>attached_chemicals!AU31</f>
        <v>3.4</v>
      </c>
      <c r="AG144">
        <f>attached_chemicals!BS31</f>
        <v>0</v>
      </c>
      <c r="AH144">
        <f>attached_chemicals!CQ31</f>
        <v>0</v>
      </c>
      <c r="AI144">
        <f>attached_chemicals!DO31</f>
        <v>0</v>
      </c>
      <c r="AJ144">
        <f>attached_chemicals!EM31</f>
        <v>0</v>
      </c>
      <c r="AK144">
        <f>attached_chemicals!FK31</f>
        <v>0</v>
      </c>
    </row>
    <row r="145" spans="1:37" ht="14.5">
      <c r="A145" s="114" t="s">
        <v>69</v>
      </c>
      <c r="B145" s="116" t="s">
        <v>113</v>
      </c>
      <c r="C145" t="s">
        <v>17</v>
      </c>
      <c r="E145">
        <f t="shared" ref="E145:K145" si="81">AE130/SUM(AE128:AE137)</f>
        <v>0</v>
      </c>
      <c r="F145">
        <f t="shared" si="81"/>
        <v>6.7796610169491497E-3</v>
      </c>
      <c r="G145">
        <f t="shared" si="81"/>
        <v>3.28947368421053E-3</v>
      </c>
      <c r="H145">
        <f t="shared" si="81"/>
        <v>0</v>
      </c>
      <c r="I145">
        <f t="shared" si="81"/>
        <v>0</v>
      </c>
      <c r="J145">
        <f t="shared" si="81"/>
        <v>8.4961767204757904E-4</v>
      </c>
      <c r="K145">
        <f t="shared" si="81"/>
        <v>0</v>
      </c>
      <c r="AA145" s="114" t="s">
        <v>69</v>
      </c>
      <c r="AB145" s="114" t="s">
        <v>104</v>
      </c>
      <c r="AC145" t="s">
        <v>17</v>
      </c>
      <c r="AE145">
        <v>0</v>
      </c>
      <c r="AF145">
        <f>attached_chemicals!AU32</f>
        <v>0.2</v>
      </c>
      <c r="AG145">
        <f>attached_chemicals!BS32</f>
        <v>0.2</v>
      </c>
      <c r="AH145">
        <f>attached_chemicals!CQ32</f>
        <v>0</v>
      </c>
      <c r="AI145">
        <f>attached_chemicals!DO32</f>
        <v>0</v>
      </c>
      <c r="AJ145">
        <f>attached_chemicals!EM32</f>
        <v>0</v>
      </c>
      <c r="AK145">
        <v>0</v>
      </c>
    </row>
    <row r="146" spans="1:37" ht="14.5">
      <c r="A146" s="114" t="s">
        <v>69</v>
      </c>
      <c r="B146" s="116" t="s">
        <v>113</v>
      </c>
      <c r="C146" t="s">
        <v>18</v>
      </c>
      <c r="E146">
        <f t="shared" ref="E146:K146" si="82">AE131/SUM(AE128:AE137)</f>
        <v>0</v>
      </c>
      <c r="F146">
        <f t="shared" si="82"/>
        <v>0</v>
      </c>
      <c r="G146">
        <f t="shared" si="82"/>
        <v>6.5789473684210497E-3</v>
      </c>
      <c r="H146">
        <f t="shared" si="82"/>
        <v>0</v>
      </c>
      <c r="I146">
        <f t="shared" si="82"/>
        <v>0</v>
      </c>
      <c r="J146">
        <f t="shared" si="82"/>
        <v>0</v>
      </c>
      <c r="K146">
        <f t="shared" si="82"/>
        <v>0</v>
      </c>
      <c r="AA146" s="114" t="s">
        <v>69</v>
      </c>
      <c r="AB146" s="114" t="s">
        <v>104</v>
      </c>
      <c r="AC146" t="s">
        <v>18</v>
      </c>
      <c r="AE146">
        <f>attached_chemicals!W33</f>
        <v>0</v>
      </c>
      <c r="AF146">
        <f>attached_chemicals!AU33</f>
        <v>0</v>
      </c>
      <c r="AG146">
        <f>attached_chemicals!BS33</f>
        <v>0</v>
      </c>
      <c r="AH146">
        <f>attached_chemicals!CQ33</f>
        <v>0</v>
      </c>
      <c r="AI146">
        <f>attached_chemicals!DO33</f>
        <v>0</v>
      </c>
      <c r="AJ146">
        <f>attached_chemicals!EM33</f>
        <v>0</v>
      </c>
      <c r="AK146">
        <f>attached_chemicals!FK33</f>
        <v>0</v>
      </c>
    </row>
    <row r="147" spans="1:37" ht="14.5">
      <c r="A147" s="114" t="s">
        <v>69</v>
      </c>
      <c r="B147" s="116" t="s">
        <v>113</v>
      </c>
      <c r="C147" t="s">
        <v>19</v>
      </c>
      <c r="E147">
        <f t="shared" ref="E147:K147" si="83">AE132/SUM(AE128:AE137)</f>
        <v>0</v>
      </c>
      <c r="F147">
        <f t="shared" si="83"/>
        <v>3.3898305084745797E-2</v>
      </c>
      <c r="G147">
        <f t="shared" si="83"/>
        <v>0</v>
      </c>
      <c r="H147">
        <f t="shared" si="83"/>
        <v>0</v>
      </c>
      <c r="I147">
        <f t="shared" si="83"/>
        <v>0</v>
      </c>
      <c r="J147">
        <f t="shared" si="83"/>
        <v>0</v>
      </c>
      <c r="K147">
        <f t="shared" si="83"/>
        <v>0</v>
      </c>
      <c r="AA147" s="114" t="s">
        <v>69</v>
      </c>
      <c r="AB147" s="114" t="s">
        <v>104</v>
      </c>
      <c r="AC147" t="s">
        <v>19</v>
      </c>
      <c r="AE147">
        <f>attached_chemicals!W34</f>
        <v>0</v>
      </c>
      <c r="AF147">
        <f>attached_chemicals!AU34</f>
        <v>0</v>
      </c>
      <c r="AG147">
        <f>attached_chemicals!BS34</f>
        <v>0</v>
      </c>
      <c r="AH147">
        <f>attached_chemicals!CQ34</f>
        <v>0</v>
      </c>
      <c r="AI147">
        <f>attached_chemicals!DO34</f>
        <v>0</v>
      </c>
      <c r="AJ147">
        <f>attached_chemicals!EM34</f>
        <v>0</v>
      </c>
      <c r="AK147">
        <f>attached_chemicals!FK34</f>
        <v>0</v>
      </c>
    </row>
    <row r="148" spans="1:37" ht="14.5">
      <c r="A148" s="114" t="s">
        <v>69</v>
      </c>
      <c r="B148" s="116" t="s">
        <v>113</v>
      </c>
      <c r="C148" t="s">
        <v>10</v>
      </c>
      <c r="E148">
        <f t="shared" ref="E148:K148" si="84">AE133/SUM(AE128:AE137)</f>
        <v>0</v>
      </c>
      <c r="F148">
        <f t="shared" si="84"/>
        <v>0</v>
      </c>
      <c r="G148">
        <f t="shared" si="84"/>
        <v>1.64473684210526E-3</v>
      </c>
      <c r="H148">
        <f t="shared" si="84"/>
        <v>0</v>
      </c>
      <c r="I148">
        <f t="shared" si="84"/>
        <v>0</v>
      </c>
      <c r="J148">
        <f t="shared" si="84"/>
        <v>0</v>
      </c>
      <c r="K148">
        <f t="shared" si="84"/>
        <v>0</v>
      </c>
      <c r="AA148" s="114" t="s">
        <v>69</v>
      </c>
      <c r="AB148" s="114" t="s">
        <v>104</v>
      </c>
      <c r="AC148" t="s">
        <v>10</v>
      </c>
      <c r="AE148">
        <f>attached_chemicals!W35</f>
        <v>0</v>
      </c>
      <c r="AF148">
        <f>attached_chemicals!AU35</f>
        <v>0</v>
      </c>
      <c r="AG148">
        <f>attached_chemicals!BS35</f>
        <v>0</v>
      </c>
      <c r="AH148">
        <f>attached_chemicals!CQ35</f>
        <v>0</v>
      </c>
      <c r="AI148">
        <f>attached_chemicals!DO35</f>
        <v>0</v>
      </c>
      <c r="AJ148">
        <f>attached_chemicals!EM35</f>
        <v>0</v>
      </c>
      <c r="AK148">
        <f>attached_chemicals!FK35</f>
        <v>0</v>
      </c>
    </row>
    <row r="149" spans="1:37" ht="14.5">
      <c r="A149" s="114" t="s">
        <v>69</v>
      </c>
      <c r="B149" s="116" t="s">
        <v>113</v>
      </c>
      <c r="C149" t="s">
        <v>20</v>
      </c>
      <c r="E149">
        <f t="shared" ref="E149:K149" si="85">AE134/SUM(AE128:AE137)</f>
        <v>0</v>
      </c>
      <c r="F149">
        <f t="shared" si="85"/>
        <v>0</v>
      </c>
      <c r="G149">
        <f t="shared" si="85"/>
        <v>0</v>
      </c>
      <c r="H149">
        <f t="shared" si="85"/>
        <v>0</v>
      </c>
      <c r="I149">
        <f t="shared" si="85"/>
        <v>0</v>
      </c>
      <c r="J149">
        <f t="shared" si="85"/>
        <v>0</v>
      </c>
      <c r="K149">
        <f t="shared" si="85"/>
        <v>0</v>
      </c>
      <c r="AA149" s="114" t="s">
        <v>69</v>
      </c>
      <c r="AB149" s="114" t="s">
        <v>104</v>
      </c>
      <c r="AC149" t="s">
        <v>20</v>
      </c>
      <c r="AE149">
        <f>attached_chemicals!W36</f>
        <v>0</v>
      </c>
      <c r="AF149">
        <f>attached_chemicals!AU36</f>
        <v>4.4000000000000004</v>
      </c>
      <c r="AG149">
        <f>attached_chemicals!BS36</f>
        <v>3</v>
      </c>
      <c r="AH149">
        <f>attached_chemicals!CQ36</f>
        <v>0</v>
      </c>
      <c r="AI149">
        <f>attached_chemicals!DO36</f>
        <v>0.3</v>
      </c>
      <c r="AJ149">
        <f>attached_chemicals!EM36</f>
        <v>6</v>
      </c>
      <c r="AK149">
        <f>attached_chemicals!FK36</f>
        <v>0</v>
      </c>
    </row>
    <row r="150" spans="1:37" ht="14.5">
      <c r="A150" s="114" t="s">
        <v>69</v>
      </c>
      <c r="B150" s="116" t="s">
        <v>113</v>
      </c>
      <c r="C150" t="s">
        <v>22</v>
      </c>
      <c r="E150">
        <f t="shared" ref="E150:K150" si="86">AE135/SUM(AE128:AE137)</f>
        <v>0</v>
      </c>
      <c r="F150">
        <f t="shared" si="86"/>
        <v>0</v>
      </c>
      <c r="G150">
        <f t="shared" si="86"/>
        <v>0</v>
      </c>
      <c r="H150">
        <f t="shared" si="86"/>
        <v>0</v>
      </c>
      <c r="I150">
        <f t="shared" si="86"/>
        <v>0</v>
      </c>
      <c r="J150">
        <f t="shared" si="86"/>
        <v>0</v>
      </c>
      <c r="K150">
        <f t="shared" si="86"/>
        <v>0</v>
      </c>
      <c r="AA150" s="114" t="s">
        <v>69</v>
      </c>
      <c r="AB150" s="114" t="s">
        <v>104</v>
      </c>
      <c r="AC150" t="s">
        <v>22</v>
      </c>
      <c r="AE150">
        <f>attached_chemicals!W37</f>
        <v>0</v>
      </c>
      <c r="AF150">
        <f>attached_chemicals!AU37</f>
        <v>0</v>
      </c>
      <c r="AG150">
        <f>attached_chemicals!BS37</f>
        <v>0</v>
      </c>
      <c r="AH150">
        <f>attached_chemicals!CQ37</f>
        <v>0</v>
      </c>
      <c r="AI150">
        <f>attached_chemicals!DO37</f>
        <v>0</v>
      </c>
      <c r="AJ150">
        <f>attached_chemicals!EM37</f>
        <v>0</v>
      </c>
      <c r="AK150">
        <f>attached_chemicals!FK37</f>
        <v>0</v>
      </c>
    </row>
    <row r="151" spans="1:37" ht="14.5">
      <c r="A151" s="114" t="s">
        <v>69</v>
      </c>
      <c r="B151" s="116" t="s">
        <v>113</v>
      </c>
      <c r="C151" t="s">
        <v>24</v>
      </c>
      <c r="E151">
        <f t="shared" ref="E151:K151" si="87">AE136/SUM(AE128:AE137)</f>
        <v>0</v>
      </c>
      <c r="F151">
        <f t="shared" si="87"/>
        <v>0</v>
      </c>
      <c r="G151">
        <f t="shared" si="87"/>
        <v>0</v>
      </c>
      <c r="H151">
        <f t="shared" si="87"/>
        <v>0</v>
      </c>
      <c r="I151">
        <f t="shared" si="87"/>
        <v>0</v>
      </c>
      <c r="J151">
        <f t="shared" si="87"/>
        <v>0</v>
      </c>
      <c r="K151">
        <f t="shared" si="87"/>
        <v>0</v>
      </c>
      <c r="AA151" s="114" t="s">
        <v>69</v>
      </c>
      <c r="AB151" s="114" t="s">
        <v>104</v>
      </c>
      <c r="AC151" t="s">
        <v>24</v>
      </c>
      <c r="AE151">
        <f>attached_chemicals!W38</f>
        <v>0</v>
      </c>
      <c r="AF151">
        <f>attached_chemicals!AU38</f>
        <v>0.8</v>
      </c>
      <c r="AG151">
        <f>attached_chemicals!BS38</f>
        <v>2.1</v>
      </c>
      <c r="AH151">
        <f>attached_chemicals!CQ38</f>
        <v>0.4</v>
      </c>
      <c r="AI151">
        <f>attached_chemicals!DO38</f>
        <v>0.6</v>
      </c>
      <c r="AJ151">
        <f>attached_chemicals!EM38</f>
        <v>4.0999999999999996</v>
      </c>
      <c r="AK151">
        <f>attached_chemicals!FK38</f>
        <v>0.1</v>
      </c>
    </row>
    <row r="152" spans="1:37" ht="14.5">
      <c r="A152" s="114" t="s">
        <v>69</v>
      </c>
      <c r="B152" s="116" t="s">
        <v>113</v>
      </c>
      <c r="C152" t="s">
        <v>25</v>
      </c>
      <c r="E152">
        <f t="shared" ref="E152:K152" si="88">AE137/SUM(AE128:AE137)</f>
        <v>0</v>
      </c>
      <c r="F152">
        <f t="shared" si="88"/>
        <v>4.4067796610169498E-2</v>
      </c>
      <c r="G152">
        <f t="shared" si="88"/>
        <v>2.9605263157894701E-2</v>
      </c>
      <c r="H152">
        <f t="shared" si="88"/>
        <v>0</v>
      </c>
      <c r="I152">
        <f t="shared" si="88"/>
        <v>0</v>
      </c>
      <c r="J152">
        <f t="shared" si="88"/>
        <v>5.9473237043330497E-2</v>
      </c>
      <c r="K152">
        <f t="shared" si="88"/>
        <v>0</v>
      </c>
      <c r="AA152" s="114" t="s">
        <v>69</v>
      </c>
      <c r="AB152" s="114" t="s">
        <v>104</v>
      </c>
      <c r="AC152" t="s">
        <v>25</v>
      </c>
      <c r="AE152">
        <f>attached_chemicals!W39</f>
        <v>0</v>
      </c>
      <c r="AF152">
        <f>attached_chemicals!AU39</f>
        <v>0</v>
      </c>
      <c r="AG152">
        <f>attached_chemicals!BS39</f>
        <v>0</v>
      </c>
      <c r="AH152">
        <f>attached_chemicals!CQ39</f>
        <v>0</v>
      </c>
      <c r="AI152">
        <f>attached_chemicals!DO39</f>
        <v>0</v>
      </c>
      <c r="AJ152">
        <f>attached_chemicals!EM39</f>
        <v>0</v>
      </c>
      <c r="AK152">
        <f>attached_chemicals!FK39</f>
        <v>0</v>
      </c>
    </row>
    <row r="153" spans="1:37" ht="14.5">
      <c r="A153" s="114" t="s">
        <v>87</v>
      </c>
      <c r="AA153" s="114" t="s">
        <v>87</v>
      </c>
    </row>
    <row r="154" spans="1:37">
      <c r="A154" s="149" t="s">
        <v>93</v>
      </c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AA154" s="149" t="s">
        <v>93</v>
      </c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</row>
    <row r="155" spans="1:37" ht="14.5">
      <c r="A155" s="114" t="s">
        <v>70</v>
      </c>
      <c r="B155" s="114" t="s">
        <v>103</v>
      </c>
      <c r="C155" t="s">
        <v>12</v>
      </c>
      <c r="E155" t="str">
        <f t="shared" ref="E155:E164" si="89">C155</f>
        <v>INDELC</v>
      </c>
      <c r="F155" t="str">
        <f t="shared" ref="F155:K164" si="90">E155</f>
        <v>INDELC</v>
      </c>
      <c r="G155" t="str">
        <f t="shared" si="90"/>
        <v>INDELC</v>
      </c>
      <c r="H155" t="str">
        <f t="shared" si="90"/>
        <v>INDELC</v>
      </c>
      <c r="I155" t="str">
        <f t="shared" si="90"/>
        <v>INDELC</v>
      </c>
      <c r="J155" t="str">
        <f t="shared" si="90"/>
        <v>INDELC</v>
      </c>
      <c r="K155" t="str">
        <f t="shared" si="90"/>
        <v>INDELC</v>
      </c>
      <c r="AA155" s="114" t="s">
        <v>70</v>
      </c>
      <c r="AB155" s="114" t="s">
        <v>104</v>
      </c>
      <c r="AC155" t="s">
        <v>12</v>
      </c>
      <c r="AE155">
        <v>0</v>
      </c>
      <c r="AF155">
        <v>0</v>
      </c>
      <c r="AG155">
        <f>attached_iron!BS15</f>
        <v>12.2</v>
      </c>
      <c r="AH155">
        <f>attached_iron!CQ15</f>
        <v>1</v>
      </c>
      <c r="AI155">
        <v>0</v>
      </c>
      <c r="AJ155">
        <f>attached_iron!EM15</f>
        <v>1</v>
      </c>
      <c r="AK155">
        <f>attached_iron!FK15</f>
        <v>0.2</v>
      </c>
    </row>
    <row r="156" spans="1:37" ht="14.5">
      <c r="A156" s="114" t="s">
        <v>70</v>
      </c>
      <c r="B156" s="114" t="s">
        <v>103</v>
      </c>
      <c r="C156" t="s">
        <v>15</v>
      </c>
      <c r="E156" t="str">
        <f t="shared" si="89"/>
        <v>INDGAS</v>
      </c>
      <c r="F156" t="str">
        <f t="shared" si="90"/>
        <v>INDGAS</v>
      </c>
      <c r="G156" t="str">
        <f t="shared" si="90"/>
        <v>INDGAS</v>
      </c>
      <c r="H156" t="str">
        <f t="shared" si="90"/>
        <v>INDGAS</v>
      </c>
      <c r="I156" t="str">
        <f t="shared" si="90"/>
        <v>INDGAS</v>
      </c>
      <c r="J156" t="str">
        <f t="shared" si="90"/>
        <v>INDGAS</v>
      </c>
      <c r="K156" t="str">
        <f t="shared" si="90"/>
        <v>INDGAS</v>
      </c>
      <c r="AA156" s="114" t="s">
        <v>70</v>
      </c>
      <c r="AB156" s="114" t="s">
        <v>104</v>
      </c>
      <c r="AC156" t="s">
        <v>15</v>
      </c>
      <c r="AE156">
        <f>attached_iron!W16</f>
        <v>0</v>
      </c>
      <c r="AF156">
        <v>0</v>
      </c>
      <c r="AG156">
        <f>attached_iron!BS16</f>
        <v>51.8</v>
      </c>
      <c r="AH156">
        <f>attached_iron!CQ16</f>
        <v>0.8</v>
      </c>
      <c r="AI156">
        <v>0</v>
      </c>
      <c r="AJ156">
        <f>attached_iron!EM16</f>
        <v>1.3</v>
      </c>
      <c r="AK156">
        <f>attached_iron!FK16</f>
        <v>0.7</v>
      </c>
    </row>
    <row r="157" spans="1:37" ht="14.5">
      <c r="A157" s="114" t="s">
        <v>70</v>
      </c>
      <c r="B157" s="114" t="s">
        <v>103</v>
      </c>
      <c r="C157" t="s">
        <v>17</v>
      </c>
      <c r="E157" t="str">
        <f t="shared" si="89"/>
        <v>INDDSTLFO</v>
      </c>
      <c r="F157" t="str">
        <f t="shared" si="90"/>
        <v>INDDSTLFO</v>
      </c>
      <c r="G157" t="str">
        <f t="shared" si="90"/>
        <v>INDDSTLFO</v>
      </c>
      <c r="H157" t="str">
        <f t="shared" si="90"/>
        <v>INDDSTLFO</v>
      </c>
      <c r="I157" t="str">
        <f t="shared" si="90"/>
        <v>INDDSTLFO</v>
      </c>
      <c r="J157" t="str">
        <f t="shared" si="90"/>
        <v>INDDSTLFO</v>
      </c>
      <c r="K157" t="str">
        <f t="shared" si="90"/>
        <v>INDDSTLFO</v>
      </c>
      <c r="AA157" s="114" t="s">
        <v>70</v>
      </c>
      <c r="AB157" s="114" t="s">
        <v>104</v>
      </c>
      <c r="AC157" t="s">
        <v>17</v>
      </c>
      <c r="AE157">
        <f>attached_iron!W17</f>
        <v>0</v>
      </c>
      <c r="AF157">
        <v>0</v>
      </c>
      <c r="AG157">
        <f>attached_iron!BS17</f>
        <v>0.7</v>
      </c>
      <c r="AH157">
        <f>attached_iron!CQ17</f>
        <v>0</v>
      </c>
      <c r="AI157">
        <v>0</v>
      </c>
      <c r="AJ157">
        <f>attached_iron!EM17</f>
        <v>0.1</v>
      </c>
      <c r="AK157">
        <f>attached_iron!FK17</f>
        <v>0</v>
      </c>
    </row>
    <row r="158" spans="1:37" ht="14.5">
      <c r="A158" s="114" t="s">
        <v>70</v>
      </c>
      <c r="B158" s="114" t="s">
        <v>103</v>
      </c>
      <c r="C158" t="s">
        <v>18</v>
      </c>
      <c r="E158" t="str">
        <f t="shared" si="89"/>
        <v>INDHFO</v>
      </c>
      <c r="F158" t="str">
        <f t="shared" si="90"/>
        <v>INDHFO</v>
      </c>
      <c r="G158" t="str">
        <f t="shared" si="90"/>
        <v>INDHFO</v>
      </c>
      <c r="H158" t="str">
        <f t="shared" si="90"/>
        <v>INDHFO</v>
      </c>
      <c r="I158" t="str">
        <f t="shared" si="90"/>
        <v>INDHFO</v>
      </c>
      <c r="J158" t="str">
        <f t="shared" si="90"/>
        <v>INDHFO</v>
      </c>
      <c r="K158" t="str">
        <f t="shared" si="90"/>
        <v>INDHFO</v>
      </c>
      <c r="AA158" s="114" t="s">
        <v>70</v>
      </c>
      <c r="AB158" s="114" t="s">
        <v>104</v>
      </c>
      <c r="AC158" t="s">
        <v>18</v>
      </c>
      <c r="AE158">
        <f>attached_iron!W18</f>
        <v>0</v>
      </c>
      <c r="AF158">
        <f>attached_iron!AU18</f>
        <v>0</v>
      </c>
      <c r="AG158">
        <f>attached_iron!BS18</f>
        <v>0</v>
      </c>
      <c r="AH158">
        <f>attached_iron!CQ18</f>
        <v>0</v>
      </c>
      <c r="AI158">
        <f>attached_iron!DO18</f>
        <v>0</v>
      </c>
      <c r="AJ158">
        <f>attached_iron!EM18</f>
        <v>0</v>
      </c>
      <c r="AK158">
        <f>attached_iron!FK18</f>
        <v>0</v>
      </c>
    </row>
    <row r="159" spans="1:37" ht="14.5">
      <c r="A159" s="114" t="s">
        <v>70</v>
      </c>
      <c r="B159" s="114" t="s">
        <v>103</v>
      </c>
      <c r="C159" t="s">
        <v>19</v>
      </c>
      <c r="E159" t="str">
        <f t="shared" si="89"/>
        <v>INDSGPC</v>
      </c>
      <c r="F159" t="str">
        <f t="shared" si="90"/>
        <v>INDSGPC</v>
      </c>
      <c r="G159" t="str">
        <f t="shared" si="90"/>
        <v>INDSGPC</v>
      </c>
      <c r="H159" t="str">
        <f t="shared" si="90"/>
        <v>INDSGPC</v>
      </c>
      <c r="I159" t="str">
        <f t="shared" si="90"/>
        <v>INDSGPC</v>
      </c>
      <c r="J159" t="str">
        <f t="shared" si="90"/>
        <v>INDSGPC</v>
      </c>
      <c r="K159" t="str">
        <f t="shared" si="90"/>
        <v>INDSGPC</v>
      </c>
      <c r="AA159" s="114" t="s">
        <v>70</v>
      </c>
      <c r="AB159" s="114" t="s">
        <v>104</v>
      </c>
      <c r="AC159" t="s">
        <v>19</v>
      </c>
      <c r="AE159">
        <f>attached_iron!W19</f>
        <v>0</v>
      </c>
      <c r="AF159">
        <f>attached_iron!AU19</f>
        <v>0</v>
      </c>
      <c r="AG159">
        <f>attached_iron!BS19</f>
        <v>0.1</v>
      </c>
      <c r="AH159">
        <f>attached_iron!CQ19</f>
        <v>0</v>
      </c>
      <c r="AI159">
        <f>attached_iron!DO19</f>
        <v>0</v>
      </c>
      <c r="AJ159">
        <f>attached_iron!EM19</f>
        <v>0</v>
      </c>
      <c r="AK159">
        <f>attached_iron!FK19</f>
        <v>0</v>
      </c>
    </row>
    <row r="160" spans="1:37" ht="14.5">
      <c r="A160" s="114" t="s">
        <v>70</v>
      </c>
      <c r="B160" s="114" t="s">
        <v>103</v>
      </c>
      <c r="C160" t="s">
        <v>10</v>
      </c>
      <c r="E160" t="str">
        <f t="shared" si="89"/>
        <v>INDLPG</v>
      </c>
      <c r="F160" t="str">
        <f t="shared" si="90"/>
        <v>INDLPG</v>
      </c>
      <c r="G160" t="str">
        <f t="shared" si="90"/>
        <v>INDLPG</v>
      </c>
      <c r="H160" t="str">
        <f t="shared" si="90"/>
        <v>INDLPG</v>
      </c>
      <c r="I160" t="str">
        <f t="shared" si="90"/>
        <v>INDLPG</v>
      </c>
      <c r="J160" t="str">
        <f t="shared" si="90"/>
        <v>INDLPG</v>
      </c>
      <c r="K160" t="str">
        <f t="shared" si="90"/>
        <v>INDLPG</v>
      </c>
      <c r="AA160" s="114" t="s">
        <v>70</v>
      </c>
      <c r="AB160" s="114" t="s">
        <v>104</v>
      </c>
      <c r="AC160" t="s">
        <v>10</v>
      </c>
      <c r="AE160">
        <f>attached_iron!W20</f>
        <v>0</v>
      </c>
      <c r="AF160">
        <f>attached_iron!AU20</f>
        <v>0.2</v>
      </c>
      <c r="AG160">
        <f>attached_iron!BS20</f>
        <v>0.1</v>
      </c>
      <c r="AH160">
        <f>attached_iron!CQ20</f>
        <v>0</v>
      </c>
      <c r="AI160">
        <f>attached_iron!DO20</f>
        <v>0</v>
      </c>
      <c r="AJ160">
        <f>attached_iron!EM20</f>
        <v>0</v>
      </c>
      <c r="AK160">
        <f>attached_iron!FK20</f>
        <v>0</v>
      </c>
    </row>
    <row r="161" spans="1:40" ht="14.5">
      <c r="A161" s="114" t="s">
        <v>70</v>
      </c>
      <c r="B161" s="114" t="s">
        <v>103</v>
      </c>
      <c r="C161" t="s">
        <v>20</v>
      </c>
      <c r="E161" t="str">
        <f t="shared" si="89"/>
        <v>INDCOA</v>
      </c>
      <c r="F161" t="str">
        <f t="shared" si="90"/>
        <v>INDCOA</v>
      </c>
      <c r="G161" t="str">
        <f t="shared" si="90"/>
        <v>INDCOA</v>
      </c>
      <c r="H161" t="str">
        <f t="shared" si="90"/>
        <v>INDCOA</v>
      </c>
      <c r="I161" t="str">
        <f t="shared" si="90"/>
        <v>INDCOA</v>
      </c>
      <c r="J161" t="str">
        <f t="shared" si="90"/>
        <v>INDCOA</v>
      </c>
      <c r="K161" t="str">
        <f t="shared" si="90"/>
        <v>INDCOA</v>
      </c>
      <c r="AA161" s="114" t="s">
        <v>70</v>
      </c>
      <c r="AB161" s="114" t="s">
        <v>104</v>
      </c>
      <c r="AC161" t="s">
        <v>20</v>
      </c>
      <c r="AE161">
        <f>attached_iron!W21</f>
        <v>0</v>
      </c>
      <c r="AF161">
        <f>attached_iron!AU21</f>
        <v>0</v>
      </c>
      <c r="AG161">
        <f>attached_iron!BS21</f>
        <v>7.5</v>
      </c>
      <c r="AH161">
        <f>attached_iron!CQ21</f>
        <v>0</v>
      </c>
      <c r="AI161">
        <f>attached_iron!DO21</f>
        <v>0</v>
      </c>
      <c r="AJ161">
        <f>attached_iron!EM21</f>
        <v>0.2</v>
      </c>
      <c r="AK161">
        <f>attached_iron!FK21</f>
        <v>0</v>
      </c>
    </row>
    <row r="162" spans="1:40" ht="14.5">
      <c r="A162" s="114" t="s">
        <v>70</v>
      </c>
      <c r="B162" s="114" t="s">
        <v>103</v>
      </c>
      <c r="C162" t="s">
        <v>22</v>
      </c>
      <c r="E162" t="str">
        <f t="shared" si="89"/>
        <v>INDCOKE</v>
      </c>
      <c r="F162" t="str">
        <f t="shared" si="90"/>
        <v>INDCOKE</v>
      </c>
      <c r="G162" t="str">
        <f t="shared" si="90"/>
        <v>INDCOKE</v>
      </c>
      <c r="H162" t="str">
        <f t="shared" si="90"/>
        <v>INDCOKE</v>
      </c>
      <c r="I162" t="str">
        <f t="shared" si="90"/>
        <v>INDCOKE</v>
      </c>
      <c r="J162" t="str">
        <f t="shared" si="90"/>
        <v>INDCOKE</v>
      </c>
      <c r="K162" t="str">
        <f t="shared" si="90"/>
        <v>INDCOKE</v>
      </c>
      <c r="AA162" s="114" t="s">
        <v>70</v>
      </c>
      <c r="AB162" s="114" t="s">
        <v>104</v>
      </c>
      <c r="AC162" t="s">
        <v>22</v>
      </c>
      <c r="AE162">
        <f>attached_iron!W22</f>
        <v>0</v>
      </c>
      <c r="AF162">
        <f>attached_iron!AU22</f>
        <v>0.1</v>
      </c>
      <c r="AG162">
        <f>attached_iron!BS22</f>
        <v>85.3</v>
      </c>
      <c r="AH162">
        <f>attached_iron!CQ22</f>
        <v>0</v>
      </c>
      <c r="AI162">
        <f>attached_iron!DO22</f>
        <v>0</v>
      </c>
      <c r="AJ162">
        <f>attached_iron!EM22</f>
        <v>0</v>
      </c>
      <c r="AK162">
        <f>attached_iron!FK22</f>
        <v>0</v>
      </c>
    </row>
    <row r="163" spans="1:40" ht="14.5">
      <c r="A163" s="114" t="s">
        <v>70</v>
      </c>
      <c r="B163" s="114" t="s">
        <v>103</v>
      </c>
      <c r="C163" t="s">
        <v>24</v>
      </c>
      <c r="E163" t="str">
        <f t="shared" si="89"/>
        <v>INDWOOD</v>
      </c>
      <c r="F163" t="str">
        <f t="shared" si="90"/>
        <v>INDWOOD</v>
      </c>
      <c r="G163" t="str">
        <f t="shared" si="90"/>
        <v>INDWOOD</v>
      </c>
      <c r="H163" t="str">
        <f t="shared" si="90"/>
        <v>INDWOOD</v>
      </c>
      <c r="I163" t="str">
        <f t="shared" si="90"/>
        <v>INDWOOD</v>
      </c>
      <c r="J163" t="str">
        <f t="shared" si="90"/>
        <v>INDWOOD</v>
      </c>
      <c r="K163" t="str">
        <f t="shared" si="90"/>
        <v>INDWOOD</v>
      </c>
      <c r="AA163" s="114" t="s">
        <v>70</v>
      </c>
      <c r="AB163" s="114" t="s">
        <v>104</v>
      </c>
      <c r="AC163" t="s">
        <v>24</v>
      </c>
      <c r="AE163">
        <f>attached_iron!W23</f>
        <v>0</v>
      </c>
      <c r="AF163">
        <f>attached_iron!AU23</f>
        <v>0</v>
      </c>
      <c r="AG163">
        <f>attached_iron!BS23</f>
        <v>0</v>
      </c>
      <c r="AH163">
        <f>attached_iron!CQ23</f>
        <v>0</v>
      </c>
      <c r="AI163">
        <f>attached_iron!DO23</f>
        <v>0</v>
      </c>
      <c r="AJ163">
        <f>attached_iron!EM23</f>
        <v>0</v>
      </c>
      <c r="AK163">
        <f>attached_iron!FK23</f>
        <v>0</v>
      </c>
    </row>
    <row r="164" spans="1:40" ht="14.5">
      <c r="A164" s="114" t="s">
        <v>70</v>
      </c>
      <c r="B164" s="114" t="s">
        <v>103</v>
      </c>
      <c r="C164" t="s">
        <v>25</v>
      </c>
      <c r="E164" t="str">
        <f t="shared" si="89"/>
        <v>INDSTM</v>
      </c>
      <c r="F164" t="str">
        <f t="shared" si="90"/>
        <v>INDSTM</v>
      </c>
      <c r="G164" t="str">
        <f t="shared" si="90"/>
        <v>INDSTM</v>
      </c>
      <c r="H164" t="str">
        <f t="shared" si="90"/>
        <v>INDSTM</v>
      </c>
      <c r="I164" t="str">
        <f t="shared" si="90"/>
        <v>INDSTM</v>
      </c>
      <c r="J164" t="str">
        <f t="shared" si="90"/>
        <v>INDSTM</v>
      </c>
      <c r="K164" t="str">
        <f t="shared" si="90"/>
        <v>INDSTM</v>
      </c>
      <c r="AA164" s="114" t="s">
        <v>70</v>
      </c>
      <c r="AB164" s="114" t="s">
        <v>104</v>
      </c>
      <c r="AC164" t="s">
        <v>25</v>
      </c>
      <c r="AE164">
        <f>attached_iron!W24</f>
        <v>0</v>
      </c>
      <c r="AF164">
        <f>attached_iron!AU24</f>
        <v>0</v>
      </c>
      <c r="AG164">
        <f>attached_iron!BS24</f>
        <v>0</v>
      </c>
      <c r="AH164">
        <f>attached_iron!CQ24</f>
        <v>0</v>
      </c>
      <c r="AI164">
        <f>attached_iron!DO24</f>
        <v>0</v>
      </c>
      <c r="AJ164">
        <f>attached_iron!EM24</f>
        <v>0</v>
      </c>
      <c r="AK164">
        <f>attached_iron!FK24</f>
        <v>0</v>
      </c>
    </row>
    <row r="165" spans="1:40" ht="14.5">
      <c r="A165" s="114" t="s">
        <v>70</v>
      </c>
      <c r="B165" s="114" t="s">
        <v>105</v>
      </c>
      <c r="AA165" s="114" t="s">
        <v>70</v>
      </c>
      <c r="AB165" s="114" t="s">
        <v>105</v>
      </c>
      <c r="AE165">
        <v>30</v>
      </c>
      <c r="AF165">
        <v>30</v>
      </c>
      <c r="AG165">
        <v>30</v>
      </c>
      <c r="AH165">
        <v>30</v>
      </c>
      <c r="AI165">
        <v>30</v>
      </c>
      <c r="AJ165">
        <v>30</v>
      </c>
      <c r="AK165">
        <v>30</v>
      </c>
      <c r="AN165" t="s">
        <v>114</v>
      </c>
    </row>
    <row r="166" spans="1:40" ht="14.5">
      <c r="A166" s="114" t="s">
        <v>70</v>
      </c>
      <c r="B166" s="114" t="s">
        <v>107</v>
      </c>
      <c r="C166" t="s">
        <v>38</v>
      </c>
      <c r="E166" t="str">
        <f t="shared" ref="E166" si="91">C166</f>
        <v>INDIRON</v>
      </c>
      <c r="F166" t="str">
        <f t="shared" ref="F166:K166" si="92">E166</f>
        <v>INDIRON</v>
      </c>
      <c r="G166" t="str">
        <f t="shared" si="92"/>
        <v>INDIRON</v>
      </c>
      <c r="H166" t="str">
        <f t="shared" si="92"/>
        <v>INDIRON</v>
      </c>
      <c r="I166" t="str">
        <f t="shared" si="92"/>
        <v>INDIRON</v>
      </c>
      <c r="J166" t="str">
        <f t="shared" si="92"/>
        <v>INDIRON</v>
      </c>
      <c r="K166" t="str">
        <f t="shared" si="92"/>
        <v>INDIRON</v>
      </c>
      <c r="AA166" s="114" t="s">
        <v>70</v>
      </c>
      <c r="AB166" s="114" t="s">
        <v>108</v>
      </c>
      <c r="AC166" t="s">
        <v>121</v>
      </c>
      <c r="AN166" s="121" t="s">
        <v>122</v>
      </c>
    </row>
    <row r="167" spans="1:40" ht="14.5">
      <c r="A167" s="114" t="s">
        <v>70</v>
      </c>
      <c r="B167" s="114" t="s">
        <v>110</v>
      </c>
      <c r="AA167" s="114" t="s">
        <v>70</v>
      </c>
      <c r="AB167" s="114" t="s">
        <v>110</v>
      </c>
    </row>
    <row r="168" spans="1:40" ht="14.5">
      <c r="A168" s="114" t="s">
        <v>70</v>
      </c>
      <c r="B168" s="116" t="s">
        <v>111</v>
      </c>
      <c r="C168" s="114"/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AA168" s="114"/>
      <c r="AB168" s="114"/>
      <c r="AC168" s="114"/>
    </row>
    <row r="169" spans="1:40" ht="14.5">
      <c r="A169" s="114" t="s">
        <v>70</v>
      </c>
      <c r="B169" s="116" t="s">
        <v>112</v>
      </c>
      <c r="C169" s="114"/>
      <c r="E169" s="98">
        <v>0.95</v>
      </c>
      <c r="F169" s="98">
        <v>0.95</v>
      </c>
      <c r="G169" s="98">
        <v>0.95</v>
      </c>
      <c r="H169" s="98">
        <v>0.95</v>
      </c>
      <c r="I169" s="98">
        <v>0.95</v>
      </c>
      <c r="J169" s="98">
        <v>0.95</v>
      </c>
      <c r="K169" s="98">
        <v>0.95</v>
      </c>
      <c r="AA169" s="114"/>
      <c r="AB169" s="114"/>
      <c r="AC169" s="114"/>
    </row>
    <row r="170" spans="1:40" ht="14.5">
      <c r="A170" s="114" t="s">
        <v>70</v>
      </c>
      <c r="B170" s="116" t="s">
        <v>113</v>
      </c>
      <c r="C170" t="s">
        <v>12</v>
      </c>
      <c r="E170" s="98">
        <f>AVERAGE(F170:H170,J170:K170)</f>
        <v>0.24795104845834101</v>
      </c>
      <c r="F170">
        <f t="shared" ref="F170" si="93">AF155/SUM(AF155:AF164)</f>
        <v>0</v>
      </c>
      <c r="G170">
        <f t="shared" ref="G170" si="94">AG155/SUM(AG155:AG164)</f>
        <v>7.7362079898541505E-2</v>
      </c>
      <c r="H170">
        <f t="shared" ref="H170" si="95">AH155/SUM(AH155:AH164)</f>
        <v>0.55555555555555602</v>
      </c>
      <c r="I170" s="98">
        <f>E170</f>
        <v>0.24795104845834101</v>
      </c>
      <c r="J170">
        <f t="shared" ref="J170:K170" si="96">AJ155/SUM(AJ155:AJ164)</f>
        <v>0.38461538461538503</v>
      </c>
      <c r="K170">
        <f t="shared" si="96"/>
        <v>0.22222222222222199</v>
      </c>
      <c r="AA170" s="114" t="s">
        <v>70</v>
      </c>
      <c r="AB170" s="114" t="s">
        <v>104</v>
      </c>
      <c r="AC170" t="s">
        <v>12</v>
      </c>
      <c r="AE170">
        <v>0</v>
      </c>
      <c r="AF170">
        <v>0</v>
      </c>
      <c r="AG170">
        <f>attached_iron!BS30</f>
        <v>0</v>
      </c>
      <c r="AH170">
        <f>attached_iron!CQ30</f>
        <v>0</v>
      </c>
      <c r="AI170">
        <v>0</v>
      </c>
      <c r="AJ170">
        <f>attached_iron!EM30</f>
        <v>0</v>
      </c>
      <c r="AK170">
        <f>attached_iron!FK30</f>
        <v>0</v>
      </c>
    </row>
    <row r="171" spans="1:40" ht="14.5">
      <c r="A171" s="114" t="s">
        <v>70</v>
      </c>
      <c r="B171" s="116" t="s">
        <v>113</v>
      </c>
      <c r="C171" t="s">
        <v>15</v>
      </c>
      <c r="E171" s="98">
        <f t="shared" ref="E171:E179" si="97">AVERAGE(F171:H171,J171:K171)</f>
        <v>0.41013880081730397</v>
      </c>
      <c r="F171">
        <f t="shared" ref="F171" si="98">AF156/SUM(AF155:AF164)</f>
        <v>0</v>
      </c>
      <c r="G171">
        <f t="shared" ref="G171:H171" si="99">AG156/SUM(AG155:AG164)</f>
        <v>0.32847178186429898</v>
      </c>
      <c r="H171">
        <f t="shared" si="99"/>
        <v>0.44444444444444398</v>
      </c>
      <c r="I171" s="98">
        <f t="shared" ref="I171:I179" si="100">E171</f>
        <v>0.41013880081730397</v>
      </c>
      <c r="J171">
        <f t="shared" ref="J171:K171" si="101">AJ156/SUM(AJ155:AJ164)</f>
        <v>0.5</v>
      </c>
      <c r="K171">
        <f t="shared" si="101"/>
        <v>0.77777777777777801</v>
      </c>
      <c r="AA171" s="114" t="s">
        <v>70</v>
      </c>
      <c r="AB171" s="114" t="s">
        <v>104</v>
      </c>
      <c r="AC171" t="s">
        <v>15</v>
      </c>
      <c r="AE171">
        <f>attached_iron!W31</f>
        <v>0</v>
      </c>
      <c r="AF171">
        <v>0</v>
      </c>
      <c r="AG171">
        <f>attached_iron!BS31</f>
        <v>0.1</v>
      </c>
      <c r="AH171">
        <f>attached_iron!CQ31</f>
        <v>1.2</v>
      </c>
      <c r="AI171">
        <v>0</v>
      </c>
      <c r="AJ171">
        <f>attached_iron!EM31</f>
        <v>0</v>
      </c>
      <c r="AK171">
        <f>attached_iron!FK31</f>
        <v>0</v>
      </c>
    </row>
    <row r="172" spans="1:40" ht="14.5">
      <c r="A172" s="114" t="s">
        <v>70</v>
      </c>
      <c r="B172" s="116" t="s">
        <v>113</v>
      </c>
      <c r="C172" t="s">
        <v>17</v>
      </c>
      <c r="E172" s="98">
        <f t="shared" si="97"/>
        <v>8.5800692649139094E-3</v>
      </c>
      <c r="F172">
        <f t="shared" ref="F172:H172" si="102">AF157/SUM(AF155:AF164)</f>
        <v>0</v>
      </c>
      <c r="G172">
        <f t="shared" si="102"/>
        <v>4.4388078630310697E-3</v>
      </c>
      <c r="H172">
        <f t="shared" si="102"/>
        <v>0</v>
      </c>
      <c r="I172" s="98">
        <f t="shared" si="100"/>
        <v>8.5800692649139094E-3</v>
      </c>
      <c r="J172">
        <f t="shared" ref="J172:K172" si="103">AJ157/SUM(AJ155:AJ164)</f>
        <v>3.8461538461538498E-2</v>
      </c>
      <c r="K172">
        <f t="shared" si="103"/>
        <v>0</v>
      </c>
      <c r="AA172" s="114" t="s">
        <v>70</v>
      </c>
      <c r="AB172" s="114" t="s">
        <v>104</v>
      </c>
      <c r="AC172" t="s">
        <v>17</v>
      </c>
      <c r="AE172">
        <f>attached_iron!W32</f>
        <v>25</v>
      </c>
      <c r="AF172">
        <v>0</v>
      </c>
      <c r="AG172">
        <f>attached_iron!BS32</f>
        <v>0.1</v>
      </c>
      <c r="AH172">
        <f>attached_iron!CQ32</f>
        <v>0.4</v>
      </c>
      <c r="AI172">
        <v>0</v>
      </c>
      <c r="AJ172">
        <f>attached_iron!EM32</f>
        <v>0</v>
      </c>
      <c r="AK172">
        <f>attached_iron!FK32</f>
        <v>1</v>
      </c>
    </row>
    <row r="173" spans="1:40" ht="14.5">
      <c r="A173" s="114" t="s">
        <v>70</v>
      </c>
      <c r="B173" s="116" t="s">
        <v>113</v>
      </c>
      <c r="C173" t="s">
        <v>18</v>
      </c>
      <c r="E173" s="98">
        <f t="shared" si="97"/>
        <v>0</v>
      </c>
      <c r="F173">
        <f t="shared" ref="F173:H173" si="104">AF158/SUM(AF155:AF164)</f>
        <v>0</v>
      </c>
      <c r="G173">
        <f t="shared" si="104"/>
        <v>0</v>
      </c>
      <c r="H173">
        <f t="shared" si="104"/>
        <v>0</v>
      </c>
      <c r="I173" s="98">
        <f t="shared" si="100"/>
        <v>0</v>
      </c>
      <c r="J173">
        <f t="shared" ref="J173:K173" si="105">AJ158/SUM(AJ155:AJ164)</f>
        <v>0</v>
      </c>
      <c r="K173">
        <f t="shared" si="105"/>
        <v>0</v>
      </c>
      <c r="AA173" s="114" t="s">
        <v>70</v>
      </c>
      <c r="AB173" s="114" t="s">
        <v>104</v>
      </c>
      <c r="AC173" t="s">
        <v>18</v>
      </c>
      <c r="AE173">
        <f>attached_iron!W33</f>
        <v>0</v>
      </c>
      <c r="AF173">
        <f>attached_iron!AU33</f>
        <v>0</v>
      </c>
      <c r="AG173">
        <f>attached_iron!BS33</f>
        <v>4.8</v>
      </c>
      <c r="AH173">
        <f>attached_iron!CQ33</f>
        <v>0</v>
      </c>
      <c r="AI173">
        <f>attached_iron!DO33</f>
        <v>0</v>
      </c>
      <c r="AJ173">
        <f>attached_iron!EM33</f>
        <v>7.7</v>
      </c>
      <c r="AK173">
        <f>attached_iron!FK33</f>
        <v>0</v>
      </c>
    </row>
    <row r="174" spans="1:40" ht="14.5">
      <c r="A174" s="114" t="s">
        <v>70</v>
      </c>
      <c r="B174" s="116" t="s">
        <v>113</v>
      </c>
      <c r="C174" t="s">
        <v>19</v>
      </c>
      <c r="E174" s="98">
        <f t="shared" si="97"/>
        <v>1.2682308180088801E-4</v>
      </c>
      <c r="F174">
        <f t="shared" ref="F174:H174" si="106">AF159/SUM(AF155:AF164)</f>
        <v>0</v>
      </c>
      <c r="G174">
        <f t="shared" si="106"/>
        <v>6.3411540900443902E-4</v>
      </c>
      <c r="H174">
        <f t="shared" si="106"/>
        <v>0</v>
      </c>
      <c r="I174" s="98">
        <f t="shared" si="100"/>
        <v>1.2682308180088801E-4</v>
      </c>
      <c r="J174">
        <f t="shared" ref="J174:K174" si="107">AJ159/SUM(AJ155:AJ164)</f>
        <v>0</v>
      </c>
      <c r="K174">
        <f t="shared" si="107"/>
        <v>0</v>
      </c>
      <c r="AA174" s="114" t="s">
        <v>70</v>
      </c>
      <c r="AB174" s="114" t="s">
        <v>104</v>
      </c>
      <c r="AC174" t="s">
        <v>19</v>
      </c>
      <c r="AE174">
        <f>attached_iron!W34</f>
        <v>0</v>
      </c>
      <c r="AF174">
        <f>attached_iron!AU34</f>
        <v>0.6</v>
      </c>
      <c r="AG174">
        <f>attached_iron!BS34</f>
        <v>54.1</v>
      </c>
      <c r="AH174">
        <f>attached_iron!CQ34</f>
        <v>0</v>
      </c>
      <c r="AI174">
        <f>attached_iron!DO34</f>
        <v>0</v>
      </c>
      <c r="AJ174">
        <f>attached_iron!EM34</f>
        <v>0</v>
      </c>
      <c r="AK174">
        <f>attached_iron!FK34</f>
        <v>0</v>
      </c>
    </row>
    <row r="175" spans="1:40" ht="14.5">
      <c r="A175" s="114" t="s">
        <v>70</v>
      </c>
      <c r="B175" s="116" t="s">
        <v>113</v>
      </c>
      <c r="C175" t="s">
        <v>10</v>
      </c>
      <c r="E175" s="98">
        <f t="shared" si="97"/>
        <v>0.13346015641513401</v>
      </c>
      <c r="F175">
        <f t="shared" ref="F175:H175" si="108">AF160/SUM(AF155:AF164)</f>
        <v>0.66666666666666696</v>
      </c>
      <c r="G175">
        <f t="shared" si="108"/>
        <v>6.3411540900443902E-4</v>
      </c>
      <c r="H175">
        <f t="shared" si="108"/>
        <v>0</v>
      </c>
      <c r="I175" s="98">
        <f t="shared" si="100"/>
        <v>0.13346015641513401</v>
      </c>
      <c r="J175">
        <f t="shared" ref="J175:K175" si="109">AJ160/SUM(AJ155:AJ164)</f>
        <v>0</v>
      </c>
      <c r="K175">
        <f t="shared" si="109"/>
        <v>0</v>
      </c>
      <c r="AA175" s="114" t="s">
        <v>70</v>
      </c>
      <c r="AB175" s="114" t="s">
        <v>104</v>
      </c>
      <c r="AC175" t="s">
        <v>10</v>
      </c>
      <c r="AE175">
        <f>attached_iron!W35</f>
        <v>0</v>
      </c>
      <c r="AF175">
        <f>attached_iron!AU35</f>
        <v>0</v>
      </c>
      <c r="AG175">
        <f>attached_iron!BS35</f>
        <v>0</v>
      </c>
      <c r="AH175">
        <f>attached_iron!CQ35</f>
        <v>0</v>
      </c>
      <c r="AI175">
        <f>attached_iron!DO35</f>
        <v>0</v>
      </c>
      <c r="AJ175">
        <f>attached_iron!EM35</f>
        <v>0</v>
      </c>
      <c r="AK175">
        <f>attached_iron!FK35</f>
        <v>0</v>
      </c>
    </row>
    <row r="176" spans="1:40" ht="14.5">
      <c r="A176" s="114" t="s">
        <v>70</v>
      </c>
      <c r="B176" s="116" t="s">
        <v>113</v>
      </c>
      <c r="C176" t="s">
        <v>20</v>
      </c>
      <c r="E176" s="98">
        <f t="shared" si="97"/>
        <v>2.4896346519681999E-2</v>
      </c>
      <c r="F176">
        <f t="shared" ref="F176:H176" si="110">AF161/SUM(AF155:AF164)</f>
        <v>0</v>
      </c>
      <c r="G176">
        <f t="shared" si="110"/>
        <v>4.7558655675332899E-2</v>
      </c>
      <c r="H176">
        <f t="shared" si="110"/>
        <v>0</v>
      </c>
      <c r="I176" s="98">
        <f t="shared" si="100"/>
        <v>2.4896346519681999E-2</v>
      </c>
      <c r="J176">
        <f t="shared" ref="J176:K176" si="111">AJ161/SUM(AJ155:AJ164)</f>
        <v>7.69230769230769E-2</v>
      </c>
      <c r="K176">
        <f t="shared" si="111"/>
        <v>0</v>
      </c>
      <c r="AA176" s="114" t="s">
        <v>70</v>
      </c>
      <c r="AB176" s="114" t="s">
        <v>104</v>
      </c>
      <c r="AC176" t="s">
        <v>20</v>
      </c>
      <c r="AE176">
        <f>attached_iron!W36</f>
        <v>0</v>
      </c>
      <c r="AF176">
        <f>attached_iron!AU36</f>
        <v>0</v>
      </c>
      <c r="AG176">
        <f>attached_iron!BS36</f>
        <v>0</v>
      </c>
      <c r="AH176">
        <f>attached_iron!CQ36</f>
        <v>0</v>
      </c>
      <c r="AI176">
        <f>attached_iron!DO36</f>
        <v>0</v>
      </c>
      <c r="AJ176">
        <f>attached_iron!EM36</f>
        <v>0</v>
      </c>
      <c r="AK176">
        <f>attached_iron!FK36</f>
        <v>0</v>
      </c>
    </row>
    <row r="177" spans="1:37" ht="14.5">
      <c r="A177" s="114" t="s">
        <v>70</v>
      </c>
      <c r="B177" s="116" t="s">
        <v>113</v>
      </c>
      <c r="C177" t="s">
        <v>22</v>
      </c>
      <c r="E177" s="98">
        <f t="shared" si="97"/>
        <v>0.17484675544282399</v>
      </c>
      <c r="F177">
        <f t="shared" ref="F177:H177" si="112">AF162/SUM(AF155:AF164)</f>
        <v>0.33333333333333298</v>
      </c>
      <c r="G177">
        <f t="shared" si="112"/>
        <v>0.54090044388078595</v>
      </c>
      <c r="H177">
        <f t="shared" si="112"/>
        <v>0</v>
      </c>
      <c r="I177" s="98">
        <f t="shared" si="100"/>
        <v>0.17484675544282399</v>
      </c>
      <c r="J177">
        <f t="shared" ref="J177:K177" si="113">AJ162/SUM(AJ155:AJ164)</f>
        <v>0</v>
      </c>
      <c r="K177">
        <f t="shared" si="113"/>
        <v>0</v>
      </c>
      <c r="AA177" s="114" t="s">
        <v>70</v>
      </c>
      <c r="AB177" s="114" t="s">
        <v>104</v>
      </c>
      <c r="AC177" t="s">
        <v>22</v>
      </c>
      <c r="AE177">
        <f>attached_iron!W37</f>
        <v>0</v>
      </c>
      <c r="AF177">
        <f>attached_iron!AU37</f>
        <v>0</v>
      </c>
      <c r="AG177">
        <f>attached_iron!BS37</f>
        <v>0</v>
      </c>
      <c r="AH177">
        <f>attached_iron!CQ37</f>
        <v>0</v>
      </c>
      <c r="AI177">
        <f>attached_iron!DO37</f>
        <v>0</v>
      </c>
      <c r="AJ177">
        <f>attached_iron!EM37</f>
        <v>0</v>
      </c>
      <c r="AK177">
        <f>attached_iron!FK37</f>
        <v>0</v>
      </c>
    </row>
    <row r="178" spans="1:37" ht="14.5">
      <c r="A178" s="114" t="s">
        <v>70</v>
      </c>
      <c r="B178" s="116" t="s">
        <v>113</v>
      </c>
      <c r="C178" t="s">
        <v>24</v>
      </c>
      <c r="E178" s="98">
        <f t="shared" si="97"/>
        <v>0</v>
      </c>
      <c r="F178">
        <f t="shared" ref="F178:H178" si="114">AF163/SUM(AF155:AF164)</f>
        <v>0</v>
      </c>
      <c r="G178">
        <f t="shared" si="114"/>
        <v>0</v>
      </c>
      <c r="H178">
        <f t="shared" si="114"/>
        <v>0</v>
      </c>
      <c r="I178" s="98">
        <f t="shared" si="100"/>
        <v>0</v>
      </c>
      <c r="J178">
        <f t="shared" ref="J178:K178" si="115">AJ163/SUM(AJ155:AJ164)</f>
        <v>0</v>
      </c>
      <c r="K178">
        <f t="shared" si="115"/>
        <v>0</v>
      </c>
      <c r="AA178" s="114" t="s">
        <v>70</v>
      </c>
      <c r="AB178" s="114" t="s">
        <v>104</v>
      </c>
      <c r="AC178" t="s">
        <v>24</v>
      </c>
      <c r="AE178">
        <f>attached_iron!W38</f>
        <v>0</v>
      </c>
      <c r="AF178">
        <f>attached_iron!AU38</f>
        <v>0.2</v>
      </c>
      <c r="AG178">
        <f>attached_iron!BS38</f>
        <v>11.1</v>
      </c>
      <c r="AH178">
        <f>attached_iron!CQ38</f>
        <v>0</v>
      </c>
      <c r="AI178">
        <f>attached_iron!DO38</f>
        <v>0.1</v>
      </c>
      <c r="AJ178">
        <f>attached_iron!EM38</f>
        <v>0.1</v>
      </c>
      <c r="AK178">
        <f>attached_iron!FK38</f>
        <v>0</v>
      </c>
    </row>
    <row r="179" spans="1:37" ht="14.5">
      <c r="A179" s="114" t="s">
        <v>70</v>
      </c>
      <c r="B179" s="116" t="s">
        <v>113</v>
      </c>
      <c r="C179" t="s">
        <v>25</v>
      </c>
      <c r="E179" s="98">
        <f t="shared" si="97"/>
        <v>0</v>
      </c>
      <c r="F179">
        <f t="shared" ref="F179:H179" si="116">AF164/SUM(AF155:AF164)</f>
        <v>0</v>
      </c>
      <c r="G179">
        <f t="shared" si="116"/>
        <v>0</v>
      </c>
      <c r="H179">
        <f t="shared" si="116"/>
        <v>0</v>
      </c>
      <c r="I179" s="98">
        <f t="shared" si="100"/>
        <v>0</v>
      </c>
      <c r="J179">
        <f t="shared" ref="J179:K179" si="117">AJ164/SUM(AJ155:AJ164)</f>
        <v>0</v>
      </c>
      <c r="K179">
        <f t="shared" si="117"/>
        <v>0</v>
      </c>
      <c r="AA179" s="114" t="s">
        <v>70</v>
      </c>
      <c r="AB179" s="114" t="s">
        <v>104</v>
      </c>
      <c r="AC179" t="s">
        <v>25</v>
      </c>
      <c r="AE179">
        <f>attached_iron!W39</f>
        <v>0</v>
      </c>
      <c r="AF179">
        <f>attached_iron!AU39</f>
        <v>0</v>
      </c>
      <c r="AG179">
        <f>attached_iron!BS39</f>
        <v>0</v>
      </c>
      <c r="AH179">
        <f>attached_iron!CQ39</f>
        <v>0</v>
      </c>
      <c r="AI179">
        <f>attached_iron!DO39</f>
        <v>0</v>
      </c>
      <c r="AJ179">
        <f>attached_iron!EM39</f>
        <v>0</v>
      </c>
      <c r="AK179">
        <f>attached_iron!FK39</f>
        <v>0</v>
      </c>
    </row>
    <row r="180" spans="1:37" ht="14.5">
      <c r="A180" s="114" t="s">
        <v>87</v>
      </c>
      <c r="AA180" s="114" t="s">
        <v>87</v>
      </c>
    </row>
    <row r="181" spans="1:37">
      <c r="A181" s="149" t="s">
        <v>94</v>
      </c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AA181" s="149" t="s">
        <v>94</v>
      </c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49"/>
    </row>
    <row r="182" spans="1:37" ht="14.5">
      <c r="A182" s="114" t="s">
        <v>71</v>
      </c>
      <c r="B182" s="114" t="s">
        <v>103</v>
      </c>
      <c r="C182" t="s">
        <v>12</v>
      </c>
      <c r="E182" t="str">
        <f t="shared" ref="E182:E191" si="118">C182</f>
        <v>INDELC</v>
      </c>
      <c r="F182" t="str">
        <f t="shared" ref="F182:K191" si="119">E182</f>
        <v>INDELC</v>
      </c>
      <c r="G182" t="str">
        <f t="shared" si="119"/>
        <v>INDELC</v>
      </c>
      <c r="H182" t="str">
        <f t="shared" si="119"/>
        <v>INDELC</v>
      </c>
      <c r="I182" t="str">
        <f t="shared" si="119"/>
        <v>INDELC</v>
      </c>
      <c r="J182" t="str">
        <f t="shared" si="119"/>
        <v>INDELC</v>
      </c>
      <c r="K182" t="str">
        <f t="shared" si="119"/>
        <v>INDELC</v>
      </c>
      <c r="AA182" s="114" t="s">
        <v>71</v>
      </c>
      <c r="AB182" s="114" t="s">
        <v>104</v>
      </c>
      <c r="AC182" t="s">
        <v>12</v>
      </c>
      <c r="AE182">
        <v>0</v>
      </c>
      <c r="AF182">
        <f>attached_others!AU15</f>
        <v>39</v>
      </c>
      <c r="AG182">
        <f>attached_others!BS15</f>
        <v>56.9</v>
      </c>
      <c r="AH182">
        <f>attached_others!CQ15</f>
        <v>5.0999999999999996</v>
      </c>
      <c r="AI182">
        <f>attached_others!DO15</f>
        <v>2.7</v>
      </c>
      <c r="AJ182">
        <f>attached_others!EM15</f>
        <v>13.3</v>
      </c>
      <c r="AK182">
        <v>0</v>
      </c>
    </row>
    <row r="183" spans="1:37" ht="14.5">
      <c r="A183" s="114" t="s">
        <v>71</v>
      </c>
      <c r="B183" s="114" t="s">
        <v>103</v>
      </c>
      <c r="C183" t="s">
        <v>15</v>
      </c>
      <c r="E183" t="str">
        <f t="shared" si="118"/>
        <v>INDGAS</v>
      </c>
      <c r="F183" t="str">
        <f t="shared" si="119"/>
        <v>INDGAS</v>
      </c>
      <c r="G183" t="str">
        <f t="shared" si="119"/>
        <v>INDGAS</v>
      </c>
      <c r="H183" t="str">
        <f t="shared" si="119"/>
        <v>INDGAS</v>
      </c>
      <c r="I183" t="str">
        <f t="shared" si="119"/>
        <v>INDGAS</v>
      </c>
      <c r="J183" t="str">
        <f t="shared" si="119"/>
        <v>INDGAS</v>
      </c>
      <c r="K183" t="str">
        <f t="shared" si="119"/>
        <v>INDGAS</v>
      </c>
      <c r="AA183" s="114" t="s">
        <v>71</v>
      </c>
      <c r="AB183" s="114" t="s">
        <v>104</v>
      </c>
      <c r="AC183" t="s">
        <v>15</v>
      </c>
      <c r="AE183">
        <f>attached_others!W16</f>
        <v>7.2</v>
      </c>
      <c r="AF183">
        <f>attached_others!AU16</f>
        <v>39.200000000000003</v>
      </c>
      <c r="AG183">
        <f>attached_others!BS16</f>
        <v>90</v>
      </c>
      <c r="AH183">
        <f>attached_others!CQ16</f>
        <v>12.2</v>
      </c>
      <c r="AI183">
        <f>attached_others!DO16</f>
        <v>6.6</v>
      </c>
      <c r="AJ183">
        <f>attached_others!EM16</f>
        <v>32</v>
      </c>
      <c r="AK183">
        <f>attached_others!FK16</f>
        <v>20.9</v>
      </c>
    </row>
    <row r="184" spans="1:37" ht="14.5">
      <c r="A184" s="114" t="s">
        <v>71</v>
      </c>
      <c r="B184" s="114" t="s">
        <v>103</v>
      </c>
      <c r="C184" t="s">
        <v>17</v>
      </c>
      <c r="E184" t="str">
        <f t="shared" si="118"/>
        <v>INDDSTLFO</v>
      </c>
      <c r="F184" t="str">
        <f t="shared" si="119"/>
        <v>INDDSTLFO</v>
      </c>
      <c r="G184" t="str">
        <f t="shared" si="119"/>
        <v>INDDSTLFO</v>
      </c>
      <c r="H184" t="str">
        <f t="shared" si="119"/>
        <v>INDDSTLFO</v>
      </c>
      <c r="I184" t="str">
        <f t="shared" si="119"/>
        <v>INDDSTLFO</v>
      </c>
      <c r="J184" t="str">
        <f t="shared" si="119"/>
        <v>INDDSTLFO</v>
      </c>
      <c r="K184" t="str">
        <f t="shared" si="119"/>
        <v>INDDSTLFO</v>
      </c>
      <c r="AA184" s="114" t="s">
        <v>71</v>
      </c>
      <c r="AB184" s="114" t="s">
        <v>104</v>
      </c>
      <c r="AC184" t="s">
        <v>17</v>
      </c>
      <c r="AE184">
        <f>attached_others!W17</f>
        <v>1.4</v>
      </c>
      <c r="AF184">
        <v>0</v>
      </c>
      <c r="AG184">
        <f>attached_others!BS17</f>
        <v>1.9</v>
      </c>
      <c r="AH184">
        <v>0</v>
      </c>
      <c r="AI184">
        <f>attached_others!DO17</f>
        <v>0.1</v>
      </c>
      <c r="AJ184">
        <v>0</v>
      </c>
      <c r="AK184">
        <v>0</v>
      </c>
    </row>
    <row r="185" spans="1:37" ht="14.5">
      <c r="A185" s="114" t="s">
        <v>71</v>
      </c>
      <c r="B185" s="114" t="s">
        <v>103</v>
      </c>
      <c r="C185" t="s">
        <v>18</v>
      </c>
      <c r="E185" t="str">
        <f t="shared" si="118"/>
        <v>INDHFO</v>
      </c>
      <c r="F185" t="str">
        <f t="shared" si="119"/>
        <v>INDHFO</v>
      </c>
      <c r="G185" t="str">
        <f t="shared" si="119"/>
        <v>INDHFO</v>
      </c>
      <c r="H185" t="str">
        <f t="shared" si="119"/>
        <v>INDHFO</v>
      </c>
      <c r="I185" t="str">
        <f t="shared" si="119"/>
        <v>INDHFO</v>
      </c>
      <c r="J185" t="str">
        <f t="shared" si="119"/>
        <v>INDHFO</v>
      </c>
      <c r="K185" t="str">
        <f t="shared" si="119"/>
        <v>INDHFO</v>
      </c>
      <c r="AA185" s="114" t="s">
        <v>71</v>
      </c>
      <c r="AB185" s="114" t="s">
        <v>104</v>
      </c>
      <c r="AC185" t="s">
        <v>18</v>
      </c>
      <c r="AE185">
        <v>0</v>
      </c>
      <c r="AF185">
        <f>attached_others!AU18</f>
        <v>0.1</v>
      </c>
      <c r="AG185">
        <f>attached_others!BS18</f>
        <v>0.3</v>
      </c>
      <c r="AH185">
        <f>attached_others!CQ18</f>
        <v>0</v>
      </c>
      <c r="AI185">
        <f>attached_others!DO18</f>
        <v>0</v>
      </c>
      <c r="AJ185">
        <f>attached_others!EM18</f>
        <v>0</v>
      </c>
      <c r="AK185">
        <f>attached_others!FK18</f>
        <v>0</v>
      </c>
    </row>
    <row r="186" spans="1:37" ht="14.5">
      <c r="A186" s="114" t="s">
        <v>71</v>
      </c>
      <c r="B186" s="114" t="s">
        <v>103</v>
      </c>
      <c r="C186" t="s">
        <v>19</v>
      </c>
      <c r="E186" t="str">
        <f t="shared" si="118"/>
        <v>INDSGPC</v>
      </c>
      <c r="F186" t="str">
        <f t="shared" si="119"/>
        <v>INDSGPC</v>
      </c>
      <c r="G186" t="str">
        <f t="shared" si="119"/>
        <v>INDSGPC</v>
      </c>
      <c r="H186" t="str">
        <f t="shared" si="119"/>
        <v>INDSGPC</v>
      </c>
      <c r="I186" t="str">
        <f t="shared" si="119"/>
        <v>INDSGPC</v>
      </c>
      <c r="J186" t="str">
        <f t="shared" si="119"/>
        <v>INDSGPC</v>
      </c>
      <c r="K186" t="str">
        <f t="shared" si="119"/>
        <v>INDSGPC</v>
      </c>
      <c r="AA186" s="114" t="s">
        <v>71</v>
      </c>
      <c r="AB186" s="114" t="s">
        <v>104</v>
      </c>
      <c r="AC186" t="s">
        <v>19</v>
      </c>
      <c r="AE186">
        <f>attached_others!W19</f>
        <v>0</v>
      </c>
      <c r="AF186">
        <f>attached_others!AU19</f>
        <v>0.3</v>
      </c>
      <c r="AG186">
        <f>attached_others!BS19</f>
        <v>2.2000000000000002</v>
      </c>
      <c r="AH186">
        <f>attached_others!CQ19</f>
        <v>0.3</v>
      </c>
      <c r="AI186">
        <f>attached_others!DO19</f>
        <v>0</v>
      </c>
      <c r="AJ186">
        <f>attached_others!EM19</f>
        <v>0</v>
      </c>
      <c r="AK186">
        <f>attached_others!FK19</f>
        <v>0</v>
      </c>
    </row>
    <row r="187" spans="1:37" ht="14.5">
      <c r="A187" s="114" t="s">
        <v>71</v>
      </c>
      <c r="B187" s="114" t="s">
        <v>103</v>
      </c>
      <c r="C187" t="s">
        <v>10</v>
      </c>
      <c r="E187" t="str">
        <f t="shared" si="118"/>
        <v>INDLPG</v>
      </c>
      <c r="F187" t="str">
        <f t="shared" si="119"/>
        <v>INDLPG</v>
      </c>
      <c r="G187" t="str">
        <f t="shared" si="119"/>
        <v>INDLPG</v>
      </c>
      <c r="H187" t="str">
        <f t="shared" si="119"/>
        <v>INDLPG</v>
      </c>
      <c r="I187" t="str">
        <f t="shared" si="119"/>
        <v>INDLPG</v>
      </c>
      <c r="J187" t="str">
        <f t="shared" si="119"/>
        <v>INDLPG</v>
      </c>
      <c r="K187" t="str">
        <f t="shared" si="119"/>
        <v>INDLPG</v>
      </c>
      <c r="AA187" s="114" t="s">
        <v>71</v>
      </c>
      <c r="AB187" s="114" t="s">
        <v>104</v>
      </c>
      <c r="AC187" t="s">
        <v>10</v>
      </c>
      <c r="AE187">
        <v>0</v>
      </c>
      <c r="AF187">
        <f>attached_others!AU20</f>
        <v>2</v>
      </c>
      <c r="AG187">
        <f>attached_others!BS20</f>
        <v>1.2</v>
      </c>
      <c r="AH187">
        <f>attached_others!CQ20</f>
        <v>0</v>
      </c>
      <c r="AI187">
        <f>attached_others!DO20</f>
        <v>0</v>
      </c>
      <c r="AJ187">
        <v>0</v>
      </c>
      <c r="AK187">
        <v>0</v>
      </c>
    </row>
    <row r="188" spans="1:37" ht="14.5">
      <c r="A188" s="114" t="s">
        <v>71</v>
      </c>
      <c r="B188" s="114" t="s">
        <v>103</v>
      </c>
      <c r="C188" t="s">
        <v>20</v>
      </c>
      <c r="E188" t="str">
        <f t="shared" si="118"/>
        <v>INDCOA</v>
      </c>
      <c r="F188" t="str">
        <f t="shared" si="119"/>
        <v>INDCOA</v>
      </c>
      <c r="G188" t="str">
        <f t="shared" si="119"/>
        <v>INDCOA</v>
      </c>
      <c r="H188" t="str">
        <f t="shared" si="119"/>
        <v>INDCOA</v>
      </c>
      <c r="I188" t="str">
        <f t="shared" si="119"/>
        <v>INDCOA</v>
      </c>
      <c r="J188" t="str">
        <f t="shared" si="119"/>
        <v>INDCOA</v>
      </c>
      <c r="K188" t="str">
        <f t="shared" si="119"/>
        <v>INDCOA</v>
      </c>
      <c r="AA188" s="114" t="s">
        <v>71</v>
      </c>
      <c r="AB188" s="114" t="s">
        <v>104</v>
      </c>
      <c r="AC188" t="s">
        <v>20</v>
      </c>
      <c r="AE188">
        <f>attached_others!W21</f>
        <v>0</v>
      </c>
      <c r="AF188">
        <v>0</v>
      </c>
      <c r="AG188">
        <f>attached_others!BS21</f>
        <v>0.6</v>
      </c>
      <c r="AH188">
        <f>attached_others!CQ21</f>
        <v>0.3</v>
      </c>
      <c r="AI188">
        <f>attached_others!DO21</f>
        <v>0</v>
      </c>
      <c r="AJ188">
        <v>0</v>
      </c>
      <c r="AK188">
        <f>attached_others!FK21</f>
        <v>0</v>
      </c>
    </row>
    <row r="189" spans="1:37" ht="14.5">
      <c r="A189" s="114" t="s">
        <v>71</v>
      </c>
      <c r="B189" s="114" t="s">
        <v>103</v>
      </c>
      <c r="C189" t="s">
        <v>22</v>
      </c>
      <c r="E189" t="str">
        <f t="shared" si="118"/>
        <v>INDCOKE</v>
      </c>
      <c r="F189" t="str">
        <f t="shared" si="119"/>
        <v>INDCOKE</v>
      </c>
      <c r="G189" t="str">
        <f t="shared" si="119"/>
        <v>INDCOKE</v>
      </c>
      <c r="H189" t="str">
        <f t="shared" si="119"/>
        <v>INDCOKE</v>
      </c>
      <c r="I189" t="str">
        <f t="shared" si="119"/>
        <v>INDCOKE</v>
      </c>
      <c r="J189" t="str">
        <f t="shared" si="119"/>
        <v>INDCOKE</v>
      </c>
      <c r="K189" t="str">
        <f t="shared" si="119"/>
        <v>INDCOKE</v>
      </c>
      <c r="AA189" s="114" t="s">
        <v>71</v>
      </c>
      <c r="AB189" s="114" t="s">
        <v>104</v>
      </c>
      <c r="AC189" t="s">
        <v>22</v>
      </c>
      <c r="AE189">
        <f>attached_others!W22</f>
        <v>0</v>
      </c>
      <c r="AF189">
        <f>attached_others!AU22</f>
        <v>0</v>
      </c>
      <c r="AG189">
        <f>attached_others!BS22</f>
        <v>0</v>
      </c>
      <c r="AH189">
        <f>attached_others!CQ22</f>
        <v>0</v>
      </c>
      <c r="AI189">
        <f>attached_others!DO22</f>
        <v>0</v>
      </c>
      <c r="AJ189">
        <f>attached_others!EM22</f>
        <v>0</v>
      </c>
      <c r="AK189">
        <f>attached_others!FK22</f>
        <v>0</v>
      </c>
    </row>
    <row r="190" spans="1:37" ht="14.5">
      <c r="A190" s="114" t="s">
        <v>71</v>
      </c>
      <c r="B190" s="114" t="s">
        <v>103</v>
      </c>
      <c r="C190" t="s">
        <v>24</v>
      </c>
      <c r="E190" t="str">
        <f t="shared" si="118"/>
        <v>INDWOOD</v>
      </c>
      <c r="F190" t="str">
        <f t="shared" si="119"/>
        <v>INDWOOD</v>
      </c>
      <c r="G190" t="str">
        <f t="shared" si="119"/>
        <v>INDWOOD</v>
      </c>
      <c r="H190" t="str">
        <f t="shared" si="119"/>
        <v>INDWOOD</v>
      </c>
      <c r="I190" t="str">
        <f t="shared" si="119"/>
        <v>INDWOOD</v>
      </c>
      <c r="J190" t="str">
        <f t="shared" si="119"/>
        <v>INDWOOD</v>
      </c>
      <c r="K190" t="str">
        <f t="shared" si="119"/>
        <v>INDWOOD</v>
      </c>
      <c r="AA190" s="114" t="s">
        <v>71</v>
      </c>
      <c r="AB190" s="114" t="s">
        <v>104</v>
      </c>
      <c r="AC190" t="s">
        <v>24</v>
      </c>
      <c r="AE190">
        <f>attached_others!W23</f>
        <v>5.2</v>
      </c>
      <c r="AF190">
        <f>attached_others!AU23</f>
        <v>12.3</v>
      </c>
      <c r="AG190">
        <f>attached_others!BS23</f>
        <v>8.1999999999999993</v>
      </c>
      <c r="AH190">
        <f>attached_others!CQ23</f>
        <v>1.5</v>
      </c>
      <c r="AI190">
        <f>attached_others!DO23</f>
        <v>1.2</v>
      </c>
      <c r="AJ190">
        <f>attached_others!EM23</f>
        <v>6.2</v>
      </c>
      <c r="AK190">
        <f>attached_others!FK23</f>
        <v>11.7</v>
      </c>
    </row>
    <row r="191" spans="1:37" ht="14.5">
      <c r="A191" s="114" t="s">
        <v>71</v>
      </c>
      <c r="B191" s="114" t="s">
        <v>103</v>
      </c>
      <c r="C191" t="s">
        <v>25</v>
      </c>
      <c r="E191" t="str">
        <f t="shared" si="118"/>
        <v>INDSTM</v>
      </c>
      <c r="F191" t="str">
        <f t="shared" si="119"/>
        <v>INDSTM</v>
      </c>
      <c r="G191" t="str">
        <f t="shared" si="119"/>
        <v>INDSTM</v>
      </c>
      <c r="H191" t="str">
        <f t="shared" si="119"/>
        <v>INDSTM</v>
      </c>
      <c r="I191" t="str">
        <f t="shared" si="119"/>
        <v>INDSTM</v>
      </c>
      <c r="J191" t="str">
        <f t="shared" si="119"/>
        <v>INDSTM</v>
      </c>
      <c r="K191" t="str">
        <f t="shared" si="119"/>
        <v>INDSTM</v>
      </c>
      <c r="AA191" s="114" t="s">
        <v>71</v>
      </c>
      <c r="AB191" s="114" t="s">
        <v>104</v>
      </c>
      <c r="AC191" t="s">
        <v>25</v>
      </c>
      <c r="AE191">
        <f>attached_others!W24</f>
        <v>0</v>
      </c>
      <c r="AF191">
        <f>attached_others!AU24</f>
        <v>4.2</v>
      </c>
      <c r="AG191">
        <f>attached_others!BS24</f>
        <v>0</v>
      </c>
      <c r="AH191">
        <f>attached_others!CQ24</f>
        <v>0</v>
      </c>
      <c r="AI191">
        <f>attached_others!DO24</f>
        <v>4.5</v>
      </c>
      <c r="AJ191">
        <f>attached_others!EM24</f>
        <v>5.2</v>
      </c>
      <c r="AK191">
        <f>attached_others!FK24</f>
        <v>0.1</v>
      </c>
    </row>
    <row r="192" spans="1:37" ht="14.5">
      <c r="A192" s="114" t="s">
        <v>71</v>
      </c>
      <c r="B192" s="114" t="s">
        <v>105</v>
      </c>
      <c r="AA192" s="114" t="s">
        <v>71</v>
      </c>
      <c r="AB192" s="114" t="s">
        <v>105</v>
      </c>
      <c r="AE192">
        <v>30</v>
      </c>
      <c r="AF192">
        <v>30</v>
      </c>
      <c r="AG192">
        <v>30</v>
      </c>
      <c r="AH192">
        <v>30</v>
      </c>
      <c r="AI192">
        <v>30</v>
      </c>
      <c r="AJ192">
        <v>30</v>
      </c>
      <c r="AK192">
        <v>30</v>
      </c>
    </row>
    <row r="193" spans="1:37" ht="14.5">
      <c r="A193" s="114" t="s">
        <v>71</v>
      </c>
      <c r="B193" s="114" t="s">
        <v>107</v>
      </c>
      <c r="C193" t="s">
        <v>39</v>
      </c>
      <c r="E193" t="str">
        <f t="shared" ref="E193" si="120">C193</f>
        <v>INDOTH</v>
      </c>
      <c r="F193" t="str">
        <f t="shared" ref="F193:K193" si="121">E193</f>
        <v>INDOTH</v>
      </c>
      <c r="G193" t="str">
        <f t="shared" si="121"/>
        <v>INDOTH</v>
      </c>
      <c r="H193" t="str">
        <f t="shared" si="121"/>
        <v>INDOTH</v>
      </c>
      <c r="I193" t="str">
        <f t="shared" si="121"/>
        <v>INDOTH</v>
      </c>
      <c r="J193" t="str">
        <f t="shared" si="121"/>
        <v>INDOTH</v>
      </c>
      <c r="K193" t="str">
        <f t="shared" si="121"/>
        <v>INDOTH</v>
      </c>
      <c r="AA193" s="114" t="s">
        <v>71</v>
      </c>
      <c r="AB193" s="114" t="s">
        <v>108</v>
      </c>
      <c r="AC193" t="s">
        <v>123</v>
      </c>
    </row>
    <row r="194" spans="1:37" ht="14.5">
      <c r="A194" s="114" t="s">
        <v>71</v>
      </c>
      <c r="B194" s="114" t="s">
        <v>110</v>
      </c>
      <c r="AA194" s="114" t="s">
        <v>71</v>
      </c>
      <c r="AB194" s="114" t="s">
        <v>110</v>
      </c>
    </row>
    <row r="195" spans="1:37" ht="14.5">
      <c r="A195" s="114" t="s">
        <v>71</v>
      </c>
      <c r="B195" s="116" t="s">
        <v>111</v>
      </c>
      <c r="C195" s="114"/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AA195" s="114"/>
      <c r="AB195" s="114"/>
      <c r="AC195" s="114"/>
    </row>
    <row r="196" spans="1:37" ht="14.5">
      <c r="A196" s="114" t="s">
        <v>71</v>
      </c>
      <c r="B196" s="116" t="s">
        <v>112</v>
      </c>
      <c r="C196" s="114"/>
      <c r="E196" s="98">
        <v>0.95</v>
      </c>
      <c r="F196" s="98">
        <v>0.95</v>
      </c>
      <c r="G196" s="98">
        <v>0.95</v>
      </c>
      <c r="H196" s="98">
        <v>0.95</v>
      </c>
      <c r="I196" s="98">
        <v>0.95</v>
      </c>
      <c r="J196" s="98">
        <v>0.95</v>
      </c>
      <c r="K196" s="98">
        <v>0.95</v>
      </c>
      <c r="AA196" s="114"/>
      <c r="AB196" s="114"/>
      <c r="AC196" s="114"/>
    </row>
    <row r="197" spans="1:37" ht="14.5">
      <c r="A197" s="114" t="s">
        <v>71</v>
      </c>
      <c r="B197" s="116" t="s">
        <v>113</v>
      </c>
      <c r="C197" t="s">
        <v>12</v>
      </c>
      <c r="E197">
        <f t="shared" ref="E197:K197" si="122">AE182/SUM(AE182:AE191)</f>
        <v>0</v>
      </c>
      <c r="F197">
        <f t="shared" si="122"/>
        <v>0.40164778578784799</v>
      </c>
      <c r="G197">
        <f t="shared" si="122"/>
        <v>0.352758834469932</v>
      </c>
      <c r="H197">
        <f t="shared" si="122"/>
        <v>0.26288659793814401</v>
      </c>
      <c r="I197">
        <f t="shared" si="122"/>
        <v>0.17880794701986799</v>
      </c>
      <c r="J197">
        <f t="shared" si="122"/>
        <v>0.234567901234568</v>
      </c>
      <c r="K197">
        <f t="shared" si="122"/>
        <v>0</v>
      </c>
      <c r="AA197" s="114" t="s">
        <v>71</v>
      </c>
      <c r="AB197" s="114" t="s">
        <v>104</v>
      </c>
      <c r="AC197" t="s">
        <v>12</v>
      </c>
      <c r="AE197">
        <v>0</v>
      </c>
      <c r="AF197">
        <f>attached_others!AU30</f>
        <v>0.1</v>
      </c>
      <c r="AG197">
        <f>attached_others!BS30</f>
        <v>0.2</v>
      </c>
      <c r="AH197">
        <f>attached_others!CQ30</f>
        <v>0</v>
      </c>
      <c r="AI197">
        <f>attached_others!DO30</f>
        <v>0</v>
      </c>
      <c r="AJ197">
        <f>attached_others!EM30</f>
        <v>0</v>
      </c>
      <c r="AK197">
        <v>0</v>
      </c>
    </row>
    <row r="198" spans="1:37" ht="14.5">
      <c r="A198" s="114" t="s">
        <v>71</v>
      </c>
      <c r="B198" s="116" t="s">
        <v>113</v>
      </c>
      <c r="C198" t="s">
        <v>15</v>
      </c>
      <c r="E198">
        <f t="shared" ref="E198:K198" si="123">AE183/SUM(AE182:AE191)</f>
        <v>0.52173913043478304</v>
      </c>
      <c r="F198">
        <f t="shared" si="123"/>
        <v>0.40370751802265697</v>
      </c>
      <c r="G198">
        <f t="shared" si="123"/>
        <v>0.55796652200868002</v>
      </c>
      <c r="H198">
        <f t="shared" si="123"/>
        <v>0.62886597938144295</v>
      </c>
      <c r="I198">
        <f t="shared" si="123"/>
        <v>0.43708609271523202</v>
      </c>
      <c r="J198">
        <f t="shared" si="123"/>
        <v>0.56437389770723101</v>
      </c>
      <c r="K198">
        <f t="shared" si="123"/>
        <v>0.63914373088684995</v>
      </c>
      <c r="AA198" s="114" t="s">
        <v>71</v>
      </c>
      <c r="AB198" s="114" t="s">
        <v>104</v>
      </c>
      <c r="AC198" t="s">
        <v>15</v>
      </c>
      <c r="AE198">
        <f>attached_others!W31</f>
        <v>0</v>
      </c>
      <c r="AF198">
        <f>attached_others!AU31</f>
        <v>0.3</v>
      </c>
      <c r="AG198">
        <f>attached_others!BS31</f>
        <v>1.4</v>
      </c>
      <c r="AH198">
        <f>attached_others!CQ31</f>
        <v>1.4</v>
      </c>
      <c r="AI198">
        <f>attached_others!DO31</f>
        <v>0</v>
      </c>
      <c r="AJ198">
        <f>attached_others!EM31</f>
        <v>0</v>
      </c>
      <c r="AK198">
        <f>attached_others!FK31</f>
        <v>0</v>
      </c>
    </row>
    <row r="199" spans="1:37" ht="14.5">
      <c r="A199" s="114" t="s">
        <v>71</v>
      </c>
      <c r="B199" s="116" t="s">
        <v>113</v>
      </c>
      <c r="C199" t="s">
        <v>17</v>
      </c>
      <c r="E199">
        <f t="shared" ref="E199:K199" si="124">AE184/SUM(AE182:AE191)</f>
        <v>0.101449275362319</v>
      </c>
      <c r="F199">
        <f t="shared" si="124"/>
        <v>0</v>
      </c>
      <c r="G199">
        <f t="shared" si="124"/>
        <v>1.17792932424055E-2</v>
      </c>
      <c r="H199">
        <f t="shared" si="124"/>
        <v>0</v>
      </c>
      <c r="I199">
        <f t="shared" si="124"/>
        <v>6.6225165562913899E-3</v>
      </c>
      <c r="J199">
        <f t="shared" si="124"/>
        <v>0</v>
      </c>
      <c r="K199">
        <f t="shared" si="124"/>
        <v>0</v>
      </c>
      <c r="AA199" s="114" t="s">
        <v>71</v>
      </c>
      <c r="AB199" s="114" t="s">
        <v>104</v>
      </c>
      <c r="AC199" t="s">
        <v>17</v>
      </c>
      <c r="AE199" t="str">
        <f>attached_others!W32</f>
        <v>X</v>
      </c>
      <c r="AF199">
        <v>0</v>
      </c>
      <c r="AG199">
        <f>attached_others!BS32</f>
        <v>0.8</v>
      </c>
      <c r="AH199">
        <v>0</v>
      </c>
      <c r="AI199">
        <f>attached_others!DO32</f>
        <v>0.2</v>
      </c>
      <c r="AJ199">
        <v>0</v>
      </c>
      <c r="AK199">
        <v>0</v>
      </c>
    </row>
    <row r="200" spans="1:37" ht="14.5">
      <c r="A200" s="114" t="s">
        <v>71</v>
      </c>
      <c r="B200" s="116" t="s">
        <v>113</v>
      </c>
      <c r="C200" t="s">
        <v>18</v>
      </c>
      <c r="E200">
        <f t="shared" ref="E200:K200" si="125">AE185/SUM(AE182:AE191)</f>
        <v>0</v>
      </c>
      <c r="F200">
        <f t="shared" si="125"/>
        <v>1.02986611740474E-3</v>
      </c>
      <c r="G200">
        <f t="shared" si="125"/>
        <v>1.8598884066956E-3</v>
      </c>
      <c r="H200">
        <f t="shared" si="125"/>
        <v>0</v>
      </c>
      <c r="I200">
        <f t="shared" si="125"/>
        <v>0</v>
      </c>
      <c r="J200">
        <f t="shared" si="125"/>
        <v>0</v>
      </c>
      <c r="K200">
        <f t="shared" si="125"/>
        <v>0</v>
      </c>
      <c r="AA200" s="114" t="s">
        <v>71</v>
      </c>
      <c r="AB200" s="114" t="s">
        <v>104</v>
      </c>
      <c r="AC200" t="s">
        <v>18</v>
      </c>
      <c r="AE200">
        <v>0</v>
      </c>
      <c r="AF200" t="str">
        <f>attached_others!AU33</f>
        <v>X</v>
      </c>
      <c r="AG200">
        <f>attached_others!BS33</f>
        <v>0.4</v>
      </c>
      <c r="AH200">
        <f>attached_others!CQ33</f>
        <v>1.6</v>
      </c>
      <c r="AI200">
        <f>attached_others!DO33</f>
        <v>0</v>
      </c>
      <c r="AJ200" t="str">
        <f>attached_others!EM33</f>
        <v>X</v>
      </c>
      <c r="AK200">
        <f>attached_others!FK33</f>
        <v>0</v>
      </c>
    </row>
    <row r="201" spans="1:37" ht="14.5">
      <c r="A201" s="114" t="s">
        <v>71</v>
      </c>
      <c r="B201" s="116" t="s">
        <v>113</v>
      </c>
      <c r="C201" t="s">
        <v>19</v>
      </c>
      <c r="E201">
        <f t="shared" ref="E201:K201" si="126">AE186/SUM(AE182:AE191)</f>
        <v>0</v>
      </c>
      <c r="F201">
        <f t="shared" si="126"/>
        <v>3.0895983522142099E-3</v>
      </c>
      <c r="G201">
        <f t="shared" si="126"/>
        <v>1.3639181649101099E-2</v>
      </c>
      <c r="H201">
        <f t="shared" si="126"/>
        <v>1.54639175257732E-2</v>
      </c>
      <c r="I201">
        <f t="shared" si="126"/>
        <v>0</v>
      </c>
      <c r="J201">
        <f t="shared" si="126"/>
        <v>0</v>
      </c>
      <c r="K201">
        <f t="shared" si="126"/>
        <v>0</v>
      </c>
      <c r="AA201" s="114" t="s">
        <v>71</v>
      </c>
      <c r="AB201" s="114" t="s">
        <v>104</v>
      </c>
      <c r="AC201" t="s">
        <v>19</v>
      </c>
      <c r="AE201">
        <f>attached_others!W34</f>
        <v>0</v>
      </c>
      <c r="AF201">
        <f>attached_others!AU34</f>
        <v>0</v>
      </c>
      <c r="AG201">
        <f>attached_others!BS34</f>
        <v>0</v>
      </c>
      <c r="AH201">
        <f>attached_others!CQ34</f>
        <v>0</v>
      </c>
      <c r="AI201">
        <f>attached_others!DO34</f>
        <v>0</v>
      </c>
      <c r="AJ201">
        <f>attached_others!EM34</f>
        <v>0</v>
      </c>
      <c r="AK201">
        <f>attached_others!FK34</f>
        <v>0</v>
      </c>
    </row>
    <row r="202" spans="1:37" ht="14.5">
      <c r="A202" s="114" t="s">
        <v>71</v>
      </c>
      <c r="B202" s="116" t="s">
        <v>113</v>
      </c>
      <c r="C202" t="s">
        <v>10</v>
      </c>
      <c r="E202">
        <f t="shared" ref="E202:K202" si="127">AE187/SUM(AE182:AE191)</f>
        <v>0</v>
      </c>
      <c r="F202">
        <f t="shared" si="127"/>
        <v>2.05973223480947E-2</v>
      </c>
      <c r="G202">
        <f t="shared" si="127"/>
        <v>7.4395536267823897E-3</v>
      </c>
      <c r="H202">
        <f t="shared" si="127"/>
        <v>0</v>
      </c>
      <c r="I202">
        <f t="shared" si="127"/>
        <v>0</v>
      </c>
      <c r="J202">
        <f t="shared" si="127"/>
        <v>0</v>
      </c>
      <c r="K202">
        <f t="shared" si="127"/>
        <v>0</v>
      </c>
      <c r="AA202" s="114" t="s">
        <v>71</v>
      </c>
      <c r="AB202" s="114" t="s">
        <v>104</v>
      </c>
      <c r="AC202" t="s">
        <v>10</v>
      </c>
      <c r="AE202">
        <v>0</v>
      </c>
      <c r="AF202">
        <f>attached_others!AU35</f>
        <v>12.3</v>
      </c>
      <c r="AG202">
        <f>attached_others!BS35</f>
        <v>5.0999999999999996</v>
      </c>
      <c r="AH202">
        <f>attached_others!CQ35</f>
        <v>7.5</v>
      </c>
      <c r="AI202">
        <f>attached_others!DO35</f>
        <v>7.6</v>
      </c>
      <c r="AJ202">
        <v>0</v>
      </c>
      <c r="AK202">
        <v>0</v>
      </c>
    </row>
    <row r="203" spans="1:37" ht="14.5">
      <c r="A203" s="114" t="s">
        <v>71</v>
      </c>
      <c r="B203" s="116" t="s">
        <v>113</v>
      </c>
      <c r="C203" t="s">
        <v>20</v>
      </c>
      <c r="E203">
        <f t="shared" ref="E203:K203" si="128">AE188/SUM(AE182:AE191)</f>
        <v>0</v>
      </c>
      <c r="F203">
        <f t="shared" si="128"/>
        <v>0</v>
      </c>
      <c r="G203">
        <f t="shared" si="128"/>
        <v>3.7197768133912E-3</v>
      </c>
      <c r="H203">
        <f t="shared" si="128"/>
        <v>1.54639175257732E-2</v>
      </c>
      <c r="I203">
        <f t="shared" si="128"/>
        <v>0</v>
      </c>
      <c r="J203">
        <f t="shared" si="128"/>
        <v>0</v>
      </c>
      <c r="K203">
        <f t="shared" si="128"/>
        <v>0</v>
      </c>
      <c r="AA203" s="114" t="s">
        <v>71</v>
      </c>
      <c r="AB203" s="114" t="s">
        <v>104</v>
      </c>
      <c r="AC203" t="s">
        <v>20</v>
      </c>
      <c r="AE203">
        <f>attached_others!W36</f>
        <v>0</v>
      </c>
      <c r="AF203">
        <v>0</v>
      </c>
      <c r="AG203">
        <f>attached_others!BS36</f>
        <v>0</v>
      </c>
      <c r="AH203">
        <f>attached_others!CQ36</f>
        <v>0</v>
      </c>
      <c r="AI203">
        <f>attached_others!DO36</f>
        <v>29.7</v>
      </c>
      <c r="AJ203">
        <v>0</v>
      </c>
      <c r="AK203">
        <f>attached_others!FK36</f>
        <v>0.1</v>
      </c>
    </row>
    <row r="204" spans="1:37" ht="14.5">
      <c r="A204" s="114" t="s">
        <v>71</v>
      </c>
      <c r="B204" s="116" t="s">
        <v>113</v>
      </c>
      <c r="C204" t="s">
        <v>22</v>
      </c>
      <c r="E204">
        <f t="shared" ref="E204:K204" si="129">AE189/SUM(AE182:AE191)</f>
        <v>0</v>
      </c>
      <c r="F204">
        <f t="shared" si="129"/>
        <v>0</v>
      </c>
      <c r="G204">
        <f t="shared" si="129"/>
        <v>0</v>
      </c>
      <c r="H204">
        <f t="shared" si="129"/>
        <v>0</v>
      </c>
      <c r="I204">
        <f t="shared" si="129"/>
        <v>0</v>
      </c>
      <c r="J204">
        <f t="shared" si="129"/>
        <v>0</v>
      </c>
      <c r="K204">
        <f t="shared" si="129"/>
        <v>0</v>
      </c>
      <c r="AA204" s="114" t="s">
        <v>71</v>
      </c>
      <c r="AB204" s="114" t="s">
        <v>104</v>
      </c>
      <c r="AC204" t="s">
        <v>22</v>
      </c>
      <c r="AE204">
        <f>attached_others!W37</f>
        <v>0</v>
      </c>
      <c r="AF204">
        <f>attached_others!AU37</f>
        <v>0</v>
      </c>
      <c r="AG204">
        <f>attached_others!BS37</f>
        <v>0</v>
      </c>
      <c r="AH204">
        <f>attached_others!CQ37</f>
        <v>0</v>
      </c>
      <c r="AI204">
        <f>attached_others!DO37</f>
        <v>0</v>
      </c>
      <c r="AJ204">
        <f>attached_others!EM37</f>
        <v>0</v>
      </c>
      <c r="AK204">
        <f>attached_others!FK37</f>
        <v>0</v>
      </c>
    </row>
    <row r="205" spans="1:37" ht="14.5">
      <c r="A205" s="114" t="s">
        <v>71</v>
      </c>
      <c r="B205" s="116" t="s">
        <v>113</v>
      </c>
      <c r="C205" t="s">
        <v>24</v>
      </c>
      <c r="E205">
        <f t="shared" ref="E205:K205" si="130">AE190/SUM(AE182:AE191)</f>
        <v>0.376811594202899</v>
      </c>
      <c r="F205">
        <f t="shared" si="130"/>
        <v>0.126673532440783</v>
      </c>
      <c r="G205">
        <f t="shared" si="130"/>
        <v>5.0836949783013001E-2</v>
      </c>
      <c r="H205">
        <f t="shared" si="130"/>
        <v>7.7319587628865996E-2</v>
      </c>
      <c r="I205">
        <f t="shared" si="130"/>
        <v>7.9470198675496706E-2</v>
      </c>
      <c r="J205">
        <f t="shared" si="130"/>
        <v>0.10934744268077599</v>
      </c>
      <c r="K205">
        <f t="shared" si="130"/>
        <v>0.35779816513761498</v>
      </c>
      <c r="AA205" s="114" t="s">
        <v>71</v>
      </c>
      <c r="AB205" s="114" t="s">
        <v>104</v>
      </c>
      <c r="AC205" t="s">
        <v>24</v>
      </c>
      <c r="AE205">
        <f>attached_others!W38</f>
        <v>0.7</v>
      </c>
      <c r="AF205">
        <f>attached_others!AU38</f>
        <v>2.2999999999999998</v>
      </c>
      <c r="AG205">
        <f>attached_others!BS38</f>
        <v>4.9000000000000004</v>
      </c>
      <c r="AH205">
        <f>attached_others!CQ38</f>
        <v>0.7</v>
      </c>
      <c r="AI205">
        <f>attached_others!DO38</f>
        <v>0.3</v>
      </c>
      <c r="AJ205">
        <f>attached_others!EM38</f>
        <v>1.7</v>
      </c>
      <c r="AK205">
        <f>attached_others!FK38</f>
        <v>1.2</v>
      </c>
    </row>
    <row r="206" spans="1:37" ht="14.5">
      <c r="A206" s="114" t="s">
        <v>71</v>
      </c>
      <c r="B206" s="116" t="s">
        <v>113</v>
      </c>
      <c r="C206" t="s">
        <v>25</v>
      </c>
      <c r="E206">
        <f t="shared" ref="E206:K206" si="131">AE191/SUM(AE182:AE191)</f>
        <v>0</v>
      </c>
      <c r="F206">
        <f t="shared" si="131"/>
        <v>4.3254376930998997E-2</v>
      </c>
      <c r="G206">
        <f t="shared" si="131"/>
        <v>0</v>
      </c>
      <c r="H206">
        <f t="shared" si="131"/>
        <v>0</v>
      </c>
      <c r="I206">
        <f t="shared" si="131"/>
        <v>0.29801324503311299</v>
      </c>
      <c r="J206">
        <f t="shared" si="131"/>
        <v>9.1710758377424997E-2</v>
      </c>
      <c r="K206">
        <f t="shared" si="131"/>
        <v>3.05810397553517E-3</v>
      </c>
      <c r="AA206" s="114" t="s">
        <v>71</v>
      </c>
      <c r="AB206" s="114" t="s">
        <v>104</v>
      </c>
      <c r="AC206" t="s">
        <v>25</v>
      </c>
      <c r="AE206">
        <f>attached_others!W39</f>
        <v>0</v>
      </c>
      <c r="AF206">
        <f>attached_others!AU39</f>
        <v>0</v>
      </c>
      <c r="AG206">
        <f>attached_others!BS39</f>
        <v>0</v>
      </c>
      <c r="AH206">
        <f>attached_others!CQ39</f>
        <v>0</v>
      </c>
      <c r="AI206">
        <f>attached_others!DO39</f>
        <v>0</v>
      </c>
      <c r="AJ206">
        <f>attached_others!EM39</f>
        <v>0</v>
      </c>
      <c r="AK206">
        <f>attached_others!FK39</f>
        <v>0</v>
      </c>
    </row>
    <row r="207" spans="1:37" ht="14.5">
      <c r="A207" s="114" t="s">
        <v>87</v>
      </c>
      <c r="AA207" s="114" t="s">
        <v>87</v>
      </c>
    </row>
    <row r="208" spans="1:37">
      <c r="A208" s="149" t="s">
        <v>95</v>
      </c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AA208" s="149" t="s">
        <v>95</v>
      </c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</row>
    <row r="209" spans="1:37" ht="14.5">
      <c r="A209" s="114" t="s">
        <v>72</v>
      </c>
      <c r="B209" s="114" t="s">
        <v>103</v>
      </c>
      <c r="C209" t="s">
        <v>12</v>
      </c>
      <c r="E209" t="str">
        <f t="shared" ref="E209:E218" si="132">C209</f>
        <v>INDELC</v>
      </c>
      <c r="F209" t="str">
        <f t="shared" ref="F209:K218" si="133">E209</f>
        <v>INDELC</v>
      </c>
      <c r="G209" t="str">
        <f t="shared" si="133"/>
        <v>INDELC</v>
      </c>
      <c r="H209" t="str">
        <f t="shared" si="133"/>
        <v>INDELC</v>
      </c>
      <c r="I209" t="str">
        <f t="shared" si="133"/>
        <v>INDELC</v>
      </c>
      <c r="J209" t="str">
        <f t="shared" si="133"/>
        <v>INDELC</v>
      </c>
      <c r="K209" t="str">
        <f t="shared" si="133"/>
        <v>INDELC</v>
      </c>
      <c r="AA209" s="114" t="s">
        <v>72</v>
      </c>
      <c r="AB209" s="114" t="s">
        <v>104</v>
      </c>
      <c r="AC209" t="s">
        <v>12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ht="14.5">
      <c r="A210" s="114" t="s">
        <v>72</v>
      </c>
      <c r="B210" s="114" t="s">
        <v>103</v>
      </c>
      <c r="C210" t="s">
        <v>15</v>
      </c>
      <c r="E210" t="str">
        <f t="shared" si="132"/>
        <v>INDGAS</v>
      </c>
      <c r="F210" t="str">
        <f t="shared" si="133"/>
        <v>INDGAS</v>
      </c>
      <c r="G210" t="str">
        <f t="shared" si="133"/>
        <v>INDGAS</v>
      </c>
      <c r="H210" t="str">
        <f t="shared" si="133"/>
        <v>INDGAS</v>
      </c>
      <c r="I210" t="str">
        <f t="shared" si="133"/>
        <v>INDGAS</v>
      </c>
      <c r="J210" t="str">
        <f t="shared" si="133"/>
        <v>INDGAS</v>
      </c>
      <c r="K210" t="str">
        <f t="shared" si="133"/>
        <v>INDGAS</v>
      </c>
      <c r="AA210" s="114" t="s">
        <v>72</v>
      </c>
      <c r="AB210" s="114" t="s">
        <v>104</v>
      </c>
      <c r="AC210" t="s">
        <v>15</v>
      </c>
      <c r="AE210">
        <f>attached_forestry!W16</f>
        <v>0</v>
      </c>
      <c r="AF210">
        <f>attached_forestry!AU16</f>
        <v>0</v>
      </c>
      <c r="AG210">
        <f>attached_forestry!BS16</f>
        <v>0</v>
      </c>
      <c r="AH210">
        <f>attached_forestry!CQ16</f>
        <v>0</v>
      </c>
      <c r="AI210">
        <f>attached_forestry!DO16</f>
        <v>0</v>
      </c>
      <c r="AJ210">
        <f>attached_forestry!EM16</f>
        <v>0</v>
      </c>
      <c r="AK210">
        <f>attached_forestry!FK16</f>
        <v>0</v>
      </c>
    </row>
    <row r="211" spans="1:37" ht="14.5">
      <c r="A211" s="114" t="s">
        <v>72</v>
      </c>
      <c r="B211" s="114" t="s">
        <v>103</v>
      </c>
      <c r="C211" t="s">
        <v>17</v>
      </c>
      <c r="E211" t="str">
        <f t="shared" si="132"/>
        <v>INDDSTLFO</v>
      </c>
      <c r="F211" t="str">
        <f t="shared" si="133"/>
        <v>INDDSTLFO</v>
      </c>
      <c r="G211" t="str">
        <f t="shared" si="133"/>
        <v>INDDSTLFO</v>
      </c>
      <c r="H211" t="str">
        <f t="shared" si="133"/>
        <v>INDDSTLFO</v>
      </c>
      <c r="I211" t="str">
        <f t="shared" si="133"/>
        <v>INDDSTLFO</v>
      </c>
      <c r="J211" t="str">
        <f t="shared" si="133"/>
        <v>INDDSTLFO</v>
      </c>
      <c r="K211" t="str">
        <f t="shared" si="133"/>
        <v>INDDSTLFO</v>
      </c>
      <c r="AA211" s="114" t="s">
        <v>72</v>
      </c>
      <c r="AB211" s="114" t="s">
        <v>104</v>
      </c>
      <c r="AC211" t="s">
        <v>17</v>
      </c>
      <c r="AE211">
        <f>attached_forestry!W17</f>
        <v>1.8</v>
      </c>
      <c r="AF211">
        <f>attached_forestry!AU17</f>
        <v>5.9</v>
      </c>
      <c r="AG211">
        <f>attached_forestry!BS17</f>
        <v>3.4</v>
      </c>
      <c r="AH211">
        <f>attached_forestry!CQ17</f>
        <v>0.5</v>
      </c>
      <c r="AI211">
        <f>attached_forestry!DO17</f>
        <v>0.3</v>
      </c>
      <c r="AJ211">
        <f>attached_forestry!EM17</f>
        <v>2.6</v>
      </c>
      <c r="AK211">
        <f>attached_forestry!FK17</f>
        <v>6.6</v>
      </c>
    </row>
    <row r="212" spans="1:37" ht="14.5">
      <c r="A212" s="114" t="s">
        <v>72</v>
      </c>
      <c r="B212" s="114" t="s">
        <v>103</v>
      </c>
      <c r="C212" t="s">
        <v>18</v>
      </c>
      <c r="E212" t="str">
        <f t="shared" si="132"/>
        <v>INDHFO</v>
      </c>
      <c r="F212" t="str">
        <f t="shared" si="133"/>
        <v>INDHFO</v>
      </c>
      <c r="G212" t="str">
        <f t="shared" si="133"/>
        <v>INDHFO</v>
      </c>
      <c r="H212" t="str">
        <f t="shared" si="133"/>
        <v>INDHFO</v>
      </c>
      <c r="I212" t="str">
        <f t="shared" si="133"/>
        <v>INDHFO</v>
      </c>
      <c r="J212" t="str">
        <f t="shared" si="133"/>
        <v>INDHFO</v>
      </c>
      <c r="K212" t="str">
        <f t="shared" si="133"/>
        <v>INDHFO</v>
      </c>
      <c r="AA212" s="114" t="s">
        <v>72</v>
      </c>
      <c r="AB212" s="114" t="s">
        <v>104</v>
      </c>
      <c r="AC212" t="s">
        <v>18</v>
      </c>
      <c r="AE212">
        <f>attached_forestry!W18</f>
        <v>0</v>
      </c>
      <c r="AF212">
        <f>attached_forestry!AU18</f>
        <v>0</v>
      </c>
      <c r="AG212">
        <f>attached_forestry!BS18</f>
        <v>0</v>
      </c>
      <c r="AH212">
        <f>attached_forestry!CQ18</f>
        <v>0</v>
      </c>
      <c r="AI212">
        <f>attached_forestry!DO18</f>
        <v>0</v>
      </c>
      <c r="AJ212">
        <f>attached_forestry!EM18</f>
        <v>0</v>
      </c>
      <c r="AK212">
        <f>attached_forestry!FK18</f>
        <v>0</v>
      </c>
    </row>
    <row r="213" spans="1:37" ht="14.5">
      <c r="A213" s="114" t="s">
        <v>72</v>
      </c>
      <c r="B213" s="114" t="s">
        <v>103</v>
      </c>
      <c r="C213" t="s">
        <v>19</v>
      </c>
      <c r="E213" t="str">
        <f t="shared" si="132"/>
        <v>INDSGPC</v>
      </c>
      <c r="F213" t="str">
        <f t="shared" si="133"/>
        <v>INDSGPC</v>
      </c>
      <c r="G213" t="str">
        <f t="shared" si="133"/>
        <v>INDSGPC</v>
      </c>
      <c r="H213" t="str">
        <f t="shared" si="133"/>
        <v>INDSGPC</v>
      </c>
      <c r="I213" t="str">
        <f t="shared" si="133"/>
        <v>INDSGPC</v>
      </c>
      <c r="J213" t="str">
        <f t="shared" si="133"/>
        <v>INDSGPC</v>
      </c>
      <c r="K213" t="str">
        <f t="shared" si="133"/>
        <v>INDSGPC</v>
      </c>
      <c r="AA213" s="114" t="s">
        <v>72</v>
      </c>
      <c r="AB213" s="114" t="s">
        <v>104</v>
      </c>
      <c r="AC213" t="s">
        <v>19</v>
      </c>
      <c r="AE213">
        <f>attached_forestry!W19</f>
        <v>0</v>
      </c>
      <c r="AF213">
        <f>attached_forestry!AU19</f>
        <v>0</v>
      </c>
      <c r="AG213">
        <f>attached_forestry!BS19</f>
        <v>0</v>
      </c>
      <c r="AH213">
        <f>attached_forestry!CQ19</f>
        <v>0</v>
      </c>
      <c r="AI213">
        <f>attached_forestry!DO19</f>
        <v>0</v>
      </c>
      <c r="AJ213">
        <f>attached_forestry!EM19</f>
        <v>0</v>
      </c>
      <c r="AK213">
        <f>attached_forestry!FK19</f>
        <v>0</v>
      </c>
    </row>
    <row r="214" spans="1:37" ht="14.5">
      <c r="A214" s="114" t="s">
        <v>72</v>
      </c>
      <c r="B214" s="114" t="s">
        <v>103</v>
      </c>
      <c r="C214" t="s">
        <v>10</v>
      </c>
      <c r="E214" t="str">
        <f t="shared" si="132"/>
        <v>INDLPG</v>
      </c>
      <c r="F214" t="str">
        <f t="shared" si="133"/>
        <v>INDLPG</v>
      </c>
      <c r="G214" t="str">
        <f t="shared" si="133"/>
        <v>INDLPG</v>
      </c>
      <c r="H214" t="str">
        <f t="shared" si="133"/>
        <v>INDLPG</v>
      </c>
      <c r="I214" t="str">
        <f t="shared" si="133"/>
        <v>INDLPG</v>
      </c>
      <c r="J214" t="str">
        <f t="shared" si="133"/>
        <v>INDLPG</v>
      </c>
      <c r="K214" t="str">
        <f t="shared" si="133"/>
        <v>INDLPG</v>
      </c>
      <c r="AA214" s="114" t="s">
        <v>72</v>
      </c>
      <c r="AB214" s="114" t="s">
        <v>104</v>
      </c>
      <c r="AC214" t="s">
        <v>10</v>
      </c>
      <c r="AE214">
        <f>attached_forestry!W20</f>
        <v>0</v>
      </c>
      <c r="AF214">
        <f>attached_forestry!AU20</f>
        <v>0</v>
      </c>
      <c r="AG214">
        <f>attached_forestry!BS20</f>
        <v>0</v>
      </c>
      <c r="AH214">
        <f>attached_forestry!CQ20</f>
        <v>0</v>
      </c>
      <c r="AI214">
        <f>attached_forestry!DO20</f>
        <v>0</v>
      </c>
      <c r="AJ214">
        <f>attached_forestry!EM20</f>
        <v>0</v>
      </c>
      <c r="AK214">
        <f>attached_forestry!FK20</f>
        <v>0</v>
      </c>
    </row>
    <row r="215" spans="1:37" ht="14.5">
      <c r="A215" s="114" t="s">
        <v>72</v>
      </c>
      <c r="B215" s="114" t="s">
        <v>103</v>
      </c>
      <c r="C215" t="s">
        <v>20</v>
      </c>
      <c r="E215" t="str">
        <f t="shared" si="132"/>
        <v>INDCOA</v>
      </c>
      <c r="F215" t="str">
        <f t="shared" si="133"/>
        <v>INDCOA</v>
      </c>
      <c r="G215" t="str">
        <f t="shared" si="133"/>
        <v>INDCOA</v>
      </c>
      <c r="H215" t="str">
        <f t="shared" si="133"/>
        <v>INDCOA</v>
      </c>
      <c r="I215" t="str">
        <f t="shared" si="133"/>
        <v>INDCOA</v>
      </c>
      <c r="J215" t="str">
        <f t="shared" si="133"/>
        <v>INDCOA</v>
      </c>
      <c r="K215" t="str">
        <f t="shared" si="133"/>
        <v>INDCOA</v>
      </c>
      <c r="AA215" s="114" t="s">
        <v>72</v>
      </c>
      <c r="AB215" s="114" t="s">
        <v>104</v>
      </c>
      <c r="AC215" t="s">
        <v>20</v>
      </c>
      <c r="AE215">
        <f>attached_forestry!W21</f>
        <v>0</v>
      </c>
      <c r="AF215">
        <f>attached_forestry!AU21</f>
        <v>0</v>
      </c>
      <c r="AG215">
        <f>attached_forestry!BS21</f>
        <v>0</v>
      </c>
      <c r="AH215">
        <f>attached_forestry!CQ21</f>
        <v>0</v>
      </c>
      <c r="AI215">
        <f>attached_forestry!DO21</f>
        <v>0</v>
      </c>
      <c r="AJ215">
        <f>attached_forestry!EM21</f>
        <v>0</v>
      </c>
      <c r="AK215">
        <f>attached_forestry!FK21</f>
        <v>0</v>
      </c>
    </row>
    <row r="216" spans="1:37" ht="14.5">
      <c r="A216" s="114" t="s">
        <v>72</v>
      </c>
      <c r="B216" s="114" t="s">
        <v>103</v>
      </c>
      <c r="C216" t="s">
        <v>22</v>
      </c>
      <c r="E216" t="str">
        <f t="shared" si="132"/>
        <v>INDCOKE</v>
      </c>
      <c r="F216" t="str">
        <f t="shared" si="133"/>
        <v>INDCOKE</v>
      </c>
      <c r="G216" t="str">
        <f t="shared" si="133"/>
        <v>INDCOKE</v>
      </c>
      <c r="H216" t="str">
        <f t="shared" si="133"/>
        <v>INDCOKE</v>
      </c>
      <c r="I216" t="str">
        <f t="shared" si="133"/>
        <v>INDCOKE</v>
      </c>
      <c r="J216" t="str">
        <f t="shared" si="133"/>
        <v>INDCOKE</v>
      </c>
      <c r="K216" t="str">
        <f t="shared" si="133"/>
        <v>INDCOKE</v>
      </c>
      <c r="AA216" s="114" t="s">
        <v>72</v>
      </c>
      <c r="AB216" s="114" t="s">
        <v>104</v>
      </c>
      <c r="AC216" t="s">
        <v>22</v>
      </c>
      <c r="AE216">
        <f>attached_forestry!W22</f>
        <v>0</v>
      </c>
      <c r="AF216">
        <f>attached_forestry!AU22</f>
        <v>0</v>
      </c>
      <c r="AG216">
        <f>attached_forestry!BS22</f>
        <v>0</v>
      </c>
      <c r="AH216">
        <f>attached_forestry!CQ22</f>
        <v>0</v>
      </c>
      <c r="AI216">
        <f>attached_forestry!DO22</f>
        <v>0</v>
      </c>
      <c r="AJ216">
        <f>attached_forestry!EM22</f>
        <v>0</v>
      </c>
      <c r="AK216">
        <f>attached_forestry!FK22</f>
        <v>0</v>
      </c>
    </row>
    <row r="217" spans="1:37" ht="14.5">
      <c r="A217" s="114" t="s">
        <v>72</v>
      </c>
      <c r="B217" s="114" t="s">
        <v>103</v>
      </c>
      <c r="C217" t="s">
        <v>24</v>
      </c>
      <c r="E217" t="str">
        <f t="shared" si="132"/>
        <v>INDWOOD</v>
      </c>
      <c r="F217" t="str">
        <f t="shared" si="133"/>
        <v>INDWOOD</v>
      </c>
      <c r="G217" t="str">
        <f t="shared" si="133"/>
        <v>INDWOOD</v>
      </c>
      <c r="H217" t="str">
        <f t="shared" si="133"/>
        <v>INDWOOD</v>
      </c>
      <c r="I217" t="str">
        <f t="shared" si="133"/>
        <v>INDWOOD</v>
      </c>
      <c r="J217" t="str">
        <f t="shared" si="133"/>
        <v>INDWOOD</v>
      </c>
      <c r="K217" t="str">
        <f t="shared" si="133"/>
        <v>INDWOOD</v>
      </c>
      <c r="AA217" s="114" t="s">
        <v>72</v>
      </c>
      <c r="AB217" s="114" t="s">
        <v>104</v>
      </c>
      <c r="AC217" t="s">
        <v>24</v>
      </c>
      <c r="AE217">
        <f>attached_forestry!W23</f>
        <v>0</v>
      </c>
      <c r="AF217">
        <f>attached_forestry!AU23</f>
        <v>0</v>
      </c>
      <c r="AG217">
        <f>attached_forestry!BS23</f>
        <v>0</v>
      </c>
      <c r="AH217">
        <f>attached_forestry!CQ23</f>
        <v>0</v>
      </c>
      <c r="AI217">
        <f>attached_forestry!DO23</f>
        <v>0</v>
      </c>
      <c r="AJ217">
        <f>attached_forestry!EM23</f>
        <v>0</v>
      </c>
      <c r="AK217">
        <f>attached_forestry!FK23</f>
        <v>0</v>
      </c>
    </row>
    <row r="218" spans="1:37" ht="14.5">
      <c r="A218" s="114" t="s">
        <v>72</v>
      </c>
      <c r="B218" s="114" t="s">
        <v>103</v>
      </c>
      <c r="C218" t="s">
        <v>25</v>
      </c>
      <c r="E218" t="str">
        <f t="shared" si="132"/>
        <v>INDSTM</v>
      </c>
      <c r="F218" t="str">
        <f t="shared" si="133"/>
        <v>INDSTM</v>
      </c>
      <c r="G218" t="str">
        <f t="shared" si="133"/>
        <v>INDSTM</v>
      </c>
      <c r="H218" t="str">
        <f t="shared" si="133"/>
        <v>INDSTM</v>
      </c>
      <c r="I218" t="str">
        <f t="shared" si="133"/>
        <v>INDSTM</v>
      </c>
      <c r="J218" t="str">
        <f t="shared" si="133"/>
        <v>INDSTM</v>
      </c>
      <c r="K218" t="str">
        <f t="shared" si="133"/>
        <v>INDSTM</v>
      </c>
      <c r="AA218" s="114" t="s">
        <v>72</v>
      </c>
      <c r="AB218" s="114" t="s">
        <v>104</v>
      </c>
      <c r="AC218" t="s">
        <v>25</v>
      </c>
      <c r="AE218">
        <f>attached_forestry!W24</f>
        <v>0</v>
      </c>
      <c r="AF218">
        <f>attached_forestry!AU24</f>
        <v>0</v>
      </c>
      <c r="AG218">
        <f>attached_forestry!BS24</f>
        <v>0</v>
      </c>
      <c r="AH218">
        <f>attached_forestry!CQ24</f>
        <v>0</v>
      </c>
      <c r="AI218">
        <f>attached_forestry!DO24</f>
        <v>0</v>
      </c>
      <c r="AJ218">
        <f>attached_forestry!EM24</f>
        <v>0</v>
      </c>
      <c r="AK218">
        <f>attached_forestry!FK24</f>
        <v>0</v>
      </c>
    </row>
    <row r="219" spans="1:37" ht="14.5">
      <c r="A219" s="114" t="s">
        <v>72</v>
      </c>
      <c r="B219" s="114" t="s">
        <v>105</v>
      </c>
      <c r="AA219" s="114" t="s">
        <v>72</v>
      </c>
      <c r="AB219" s="114" t="s">
        <v>105</v>
      </c>
      <c r="AE219">
        <v>30</v>
      </c>
      <c r="AF219">
        <v>30</v>
      </c>
      <c r="AG219">
        <v>30</v>
      </c>
      <c r="AH219">
        <v>30</v>
      </c>
      <c r="AI219">
        <v>30</v>
      </c>
      <c r="AJ219">
        <v>30</v>
      </c>
      <c r="AK219">
        <v>30</v>
      </c>
    </row>
    <row r="220" spans="1:37" ht="14.5">
      <c r="A220" s="114" t="s">
        <v>72</v>
      </c>
      <c r="B220" s="114" t="s">
        <v>107</v>
      </c>
      <c r="C220" t="s">
        <v>40</v>
      </c>
      <c r="E220" t="str">
        <f t="shared" ref="E220" si="134">C220</f>
        <v>INDFOR</v>
      </c>
      <c r="F220" t="str">
        <f t="shared" ref="F220:K220" si="135">E220</f>
        <v>INDFOR</v>
      </c>
      <c r="G220" t="str">
        <f t="shared" si="135"/>
        <v>INDFOR</v>
      </c>
      <c r="H220" t="str">
        <f t="shared" si="135"/>
        <v>INDFOR</v>
      </c>
      <c r="I220" t="str">
        <f t="shared" si="135"/>
        <v>INDFOR</v>
      </c>
      <c r="J220" t="str">
        <f t="shared" si="135"/>
        <v>INDFOR</v>
      </c>
      <c r="K220" t="str">
        <f t="shared" si="135"/>
        <v>INDFOR</v>
      </c>
      <c r="AA220" s="114" t="s">
        <v>72</v>
      </c>
      <c r="AB220" s="114" t="s">
        <v>108</v>
      </c>
      <c r="AC220" t="s">
        <v>124</v>
      </c>
    </row>
    <row r="221" spans="1:37" ht="14.5">
      <c r="A221" s="114" t="s">
        <v>72</v>
      </c>
      <c r="B221" s="114" t="s">
        <v>110</v>
      </c>
      <c r="AA221" s="114" t="s">
        <v>72</v>
      </c>
      <c r="AB221" s="114" t="s">
        <v>110</v>
      </c>
    </row>
    <row r="222" spans="1:37" ht="14.5">
      <c r="A222" s="114" t="s">
        <v>72</v>
      </c>
      <c r="B222" s="116" t="s">
        <v>111</v>
      </c>
      <c r="C222" s="114"/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AA222" s="114"/>
      <c r="AB222" s="114"/>
      <c r="AC222" s="114"/>
    </row>
    <row r="223" spans="1:37" ht="14.5">
      <c r="A223" s="114" t="s">
        <v>72</v>
      </c>
      <c r="B223" s="116" t="s">
        <v>112</v>
      </c>
      <c r="C223" s="114"/>
      <c r="E223" s="98">
        <v>0.95</v>
      </c>
      <c r="F223" s="98">
        <v>0.95</v>
      </c>
      <c r="G223" s="98">
        <v>0.95</v>
      </c>
      <c r="H223" s="98">
        <v>0.95</v>
      </c>
      <c r="I223" s="98">
        <v>0.95</v>
      </c>
      <c r="J223" s="98">
        <v>0.95</v>
      </c>
      <c r="K223" s="98">
        <v>0.95</v>
      </c>
      <c r="AA223" s="114"/>
      <c r="AB223" s="114"/>
      <c r="AC223" s="114"/>
    </row>
    <row r="224" spans="1:37" ht="14.5">
      <c r="A224" s="114" t="s">
        <v>72</v>
      </c>
      <c r="B224" s="116" t="s">
        <v>113</v>
      </c>
      <c r="C224" t="s">
        <v>12</v>
      </c>
      <c r="E224">
        <f t="shared" ref="E224:K224" si="136">AE209/SUM(AE209:AE218)</f>
        <v>0</v>
      </c>
      <c r="F224">
        <f t="shared" si="136"/>
        <v>0</v>
      </c>
      <c r="G224">
        <f t="shared" si="136"/>
        <v>0</v>
      </c>
      <c r="H224">
        <f t="shared" si="136"/>
        <v>0</v>
      </c>
      <c r="I224">
        <f t="shared" si="136"/>
        <v>0</v>
      </c>
      <c r="J224">
        <f t="shared" si="136"/>
        <v>0</v>
      </c>
      <c r="K224">
        <f t="shared" si="136"/>
        <v>0</v>
      </c>
      <c r="AA224" s="114" t="s">
        <v>71</v>
      </c>
      <c r="AB224" s="114" t="s">
        <v>104</v>
      </c>
      <c r="AC224" t="s">
        <v>12</v>
      </c>
      <c r="AE224">
        <v>0</v>
      </c>
      <c r="AF224">
        <f>attached_others!AU57</f>
        <v>0</v>
      </c>
      <c r="AG224">
        <f>attached_others!BS57</f>
        <v>0</v>
      </c>
      <c r="AH224">
        <f>attached_others!CQ57</f>
        <v>0</v>
      </c>
      <c r="AI224">
        <f>attached_others!DO57</f>
        <v>0</v>
      </c>
      <c r="AJ224">
        <f>attached_others!EM57</f>
        <v>0</v>
      </c>
      <c r="AK224">
        <v>0</v>
      </c>
    </row>
    <row r="225" spans="1:37" ht="14.5">
      <c r="A225" s="114" t="s">
        <v>72</v>
      </c>
      <c r="B225" s="116" t="s">
        <v>113</v>
      </c>
      <c r="C225" t="s">
        <v>15</v>
      </c>
      <c r="E225">
        <f t="shared" ref="E225:K225" si="137">AE210/SUM(AE209:AE218)</f>
        <v>0</v>
      </c>
      <c r="F225">
        <f t="shared" si="137"/>
        <v>0</v>
      </c>
      <c r="G225">
        <f t="shared" si="137"/>
        <v>0</v>
      </c>
      <c r="H225">
        <f t="shared" si="137"/>
        <v>0</v>
      </c>
      <c r="I225">
        <f t="shared" si="137"/>
        <v>0</v>
      </c>
      <c r="J225">
        <f t="shared" si="137"/>
        <v>0</v>
      </c>
      <c r="K225">
        <f t="shared" si="137"/>
        <v>0</v>
      </c>
      <c r="AA225" s="114" t="s">
        <v>71</v>
      </c>
      <c r="AB225" s="114" t="s">
        <v>104</v>
      </c>
      <c r="AC225" t="s">
        <v>15</v>
      </c>
      <c r="AE225">
        <f>attached_others!W58</f>
        <v>0</v>
      </c>
      <c r="AF225">
        <f>attached_others!AU58</f>
        <v>0</v>
      </c>
      <c r="AG225">
        <f>attached_others!BS58</f>
        <v>0</v>
      </c>
      <c r="AH225">
        <f>attached_others!CQ58</f>
        <v>0</v>
      </c>
      <c r="AI225">
        <f>attached_others!DO58</f>
        <v>0</v>
      </c>
      <c r="AJ225">
        <f>attached_others!EM58</f>
        <v>0</v>
      </c>
      <c r="AK225">
        <f>attached_others!FK58</f>
        <v>0</v>
      </c>
    </row>
    <row r="226" spans="1:37" ht="14.5">
      <c r="A226" s="114" t="s">
        <v>72</v>
      </c>
      <c r="B226" s="116" t="s">
        <v>113</v>
      </c>
      <c r="C226" t="s">
        <v>17</v>
      </c>
      <c r="E226">
        <f t="shared" ref="E226:K226" si="138">AE211/SUM(AE209:AE218)</f>
        <v>1</v>
      </c>
      <c r="F226">
        <f t="shared" si="138"/>
        <v>1</v>
      </c>
      <c r="G226">
        <f t="shared" si="138"/>
        <v>1</v>
      </c>
      <c r="H226">
        <f t="shared" si="138"/>
        <v>1</v>
      </c>
      <c r="I226">
        <f t="shared" si="138"/>
        <v>1</v>
      </c>
      <c r="J226">
        <f t="shared" si="138"/>
        <v>1</v>
      </c>
      <c r="K226">
        <f t="shared" si="138"/>
        <v>1</v>
      </c>
      <c r="AA226" s="114" t="s">
        <v>71</v>
      </c>
      <c r="AB226" s="114" t="s">
        <v>104</v>
      </c>
      <c r="AC226" t="s">
        <v>17</v>
      </c>
      <c r="AE226">
        <f>attached_others!W59</f>
        <v>0</v>
      </c>
      <c r="AF226">
        <v>0</v>
      </c>
      <c r="AG226">
        <f>attached_others!BS59</f>
        <v>0</v>
      </c>
      <c r="AH226">
        <v>0</v>
      </c>
      <c r="AI226">
        <f>attached_others!DO59</f>
        <v>0</v>
      </c>
      <c r="AJ226">
        <v>0</v>
      </c>
      <c r="AK226">
        <v>0</v>
      </c>
    </row>
    <row r="227" spans="1:37" ht="14.5">
      <c r="A227" s="114" t="s">
        <v>72</v>
      </c>
      <c r="B227" s="116" t="s">
        <v>113</v>
      </c>
      <c r="C227" t="s">
        <v>18</v>
      </c>
      <c r="E227">
        <f t="shared" ref="E227:K227" si="139">AE212/SUM(AE209:AE218)</f>
        <v>0</v>
      </c>
      <c r="F227">
        <f t="shared" si="139"/>
        <v>0</v>
      </c>
      <c r="G227">
        <f t="shared" si="139"/>
        <v>0</v>
      </c>
      <c r="H227">
        <f t="shared" si="139"/>
        <v>0</v>
      </c>
      <c r="I227">
        <f t="shared" si="139"/>
        <v>0</v>
      </c>
      <c r="J227">
        <f t="shared" si="139"/>
        <v>0</v>
      </c>
      <c r="K227">
        <f t="shared" si="139"/>
        <v>0</v>
      </c>
      <c r="AA227" s="114" t="s">
        <v>71</v>
      </c>
      <c r="AB227" s="114" t="s">
        <v>104</v>
      </c>
      <c r="AC227" t="s">
        <v>18</v>
      </c>
      <c r="AE227">
        <v>0</v>
      </c>
      <c r="AF227">
        <f>attached_others!AU60</f>
        <v>0</v>
      </c>
      <c r="AG227">
        <f>attached_others!BS60</f>
        <v>0</v>
      </c>
      <c r="AH227">
        <f>attached_others!CQ60</f>
        <v>0</v>
      </c>
      <c r="AI227">
        <f>attached_others!DO60</f>
        <v>0</v>
      </c>
      <c r="AJ227">
        <f>attached_others!EM60</f>
        <v>0</v>
      </c>
      <c r="AK227">
        <f>attached_others!FK60</f>
        <v>0</v>
      </c>
    </row>
    <row r="228" spans="1:37" ht="14.5">
      <c r="A228" s="114" t="s">
        <v>72</v>
      </c>
      <c r="B228" s="116" t="s">
        <v>113</v>
      </c>
      <c r="C228" t="s">
        <v>19</v>
      </c>
      <c r="E228">
        <f t="shared" ref="E228:K228" si="140">AE213/SUM(AE209:AE218)</f>
        <v>0</v>
      </c>
      <c r="F228">
        <f t="shared" si="140"/>
        <v>0</v>
      </c>
      <c r="G228">
        <f t="shared" si="140"/>
        <v>0</v>
      </c>
      <c r="H228">
        <f t="shared" si="140"/>
        <v>0</v>
      </c>
      <c r="I228">
        <f t="shared" si="140"/>
        <v>0</v>
      </c>
      <c r="J228">
        <f t="shared" si="140"/>
        <v>0</v>
      </c>
      <c r="K228">
        <f t="shared" si="140"/>
        <v>0</v>
      </c>
      <c r="AA228" s="114" t="s">
        <v>71</v>
      </c>
      <c r="AB228" s="114" t="s">
        <v>104</v>
      </c>
      <c r="AC228" t="s">
        <v>19</v>
      </c>
      <c r="AE228">
        <f>attached_others!W61</f>
        <v>0</v>
      </c>
      <c r="AF228">
        <f>attached_others!AU61</f>
        <v>0</v>
      </c>
      <c r="AG228">
        <f>attached_others!BS61</f>
        <v>0</v>
      </c>
      <c r="AH228">
        <f>attached_others!CQ61</f>
        <v>0</v>
      </c>
      <c r="AI228">
        <f>attached_others!DO61</f>
        <v>0</v>
      </c>
      <c r="AJ228">
        <f>attached_others!EM61</f>
        <v>0</v>
      </c>
      <c r="AK228">
        <f>attached_others!FK61</f>
        <v>0</v>
      </c>
    </row>
    <row r="229" spans="1:37" ht="14.5">
      <c r="A229" s="114" t="s">
        <v>72</v>
      </c>
      <c r="B229" s="116" t="s">
        <v>113</v>
      </c>
      <c r="C229" t="s">
        <v>10</v>
      </c>
      <c r="E229">
        <f t="shared" ref="E229:K229" si="141">AE214/SUM(AE209:AE218)</f>
        <v>0</v>
      </c>
      <c r="F229">
        <f t="shared" si="141"/>
        <v>0</v>
      </c>
      <c r="G229">
        <f t="shared" si="141"/>
        <v>0</v>
      </c>
      <c r="H229">
        <f t="shared" si="141"/>
        <v>0</v>
      </c>
      <c r="I229">
        <f t="shared" si="141"/>
        <v>0</v>
      </c>
      <c r="J229">
        <f t="shared" si="141"/>
        <v>0</v>
      </c>
      <c r="K229">
        <f t="shared" si="141"/>
        <v>0</v>
      </c>
      <c r="AA229" s="114" t="s">
        <v>71</v>
      </c>
      <c r="AB229" s="114" t="s">
        <v>104</v>
      </c>
      <c r="AC229" t="s">
        <v>10</v>
      </c>
      <c r="AE229">
        <v>0</v>
      </c>
      <c r="AF229">
        <f>attached_others!AU62</f>
        <v>0</v>
      </c>
      <c r="AG229">
        <f>attached_others!BS62</f>
        <v>0</v>
      </c>
      <c r="AH229">
        <f>attached_others!CQ62</f>
        <v>0</v>
      </c>
      <c r="AI229">
        <f>attached_others!DO62</f>
        <v>0</v>
      </c>
      <c r="AJ229">
        <v>0</v>
      </c>
      <c r="AK229">
        <v>0</v>
      </c>
    </row>
    <row r="230" spans="1:37" ht="14.5">
      <c r="A230" s="114" t="s">
        <v>72</v>
      </c>
      <c r="B230" s="116" t="s">
        <v>113</v>
      </c>
      <c r="C230" t="s">
        <v>20</v>
      </c>
      <c r="E230">
        <f t="shared" ref="E230:K230" si="142">AE215/SUM(AE209:AE218)</f>
        <v>0</v>
      </c>
      <c r="F230">
        <f t="shared" si="142"/>
        <v>0</v>
      </c>
      <c r="G230">
        <f t="shared" si="142"/>
        <v>0</v>
      </c>
      <c r="H230">
        <f t="shared" si="142"/>
        <v>0</v>
      </c>
      <c r="I230">
        <f t="shared" si="142"/>
        <v>0</v>
      </c>
      <c r="J230">
        <f t="shared" si="142"/>
        <v>0</v>
      </c>
      <c r="K230">
        <f t="shared" si="142"/>
        <v>0</v>
      </c>
      <c r="AA230" s="114" t="s">
        <v>71</v>
      </c>
      <c r="AB230" s="114" t="s">
        <v>104</v>
      </c>
      <c r="AC230" t="s">
        <v>20</v>
      </c>
      <c r="AE230">
        <f>attached_others!W63</f>
        <v>0</v>
      </c>
      <c r="AF230">
        <v>0</v>
      </c>
      <c r="AG230">
        <f>attached_others!BS63</f>
        <v>0</v>
      </c>
      <c r="AH230">
        <f>attached_others!CQ63</f>
        <v>0</v>
      </c>
      <c r="AI230">
        <f>attached_others!DO63</f>
        <v>0</v>
      </c>
      <c r="AJ230">
        <v>0</v>
      </c>
      <c r="AK230">
        <f>attached_others!FK63</f>
        <v>0</v>
      </c>
    </row>
    <row r="231" spans="1:37" ht="14.5">
      <c r="A231" s="114" t="s">
        <v>72</v>
      </c>
      <c r="B231" s="116" t="s">
        <v>113</v>
      </c>
      <c r="C231" t="s">
        <v>22</v>
      </c>
      <c r="E231">
        <f t="shared" ref="E231:K231" si="143">AE216/SUM(AE209:AE218)</f>
        <v>0</v>
      </c>
      <c r="F231">
        <f t="shared" si="143"/>
        <v>0</v>
      </c>
      <c r="G231">
        <f t="shared" si="143"/>
        <v>0</v>
      </c>
      <c r="H231">
        <f t="shared" si="143"/>
        <v>0</v>
      </c>
      <c r="I231">
        <f t="shared" si="143"/>
        <v>0</v>
      </c>
      <c r="J231">
        <f t="shared" si="143"/>
        <v>0</v>
      </c>
      <c r="K231">
        <f t="shared" si="143"/>
        <v>0</v>
      </c>
      <c r="AA231" s="114" t="s">
        <v>71</v>
      </c>
      <c r="AB231" s="114" t="s">
        <v>104</v>
      </c>
      <c r="AC231" t="s">
        <v>22</v>
      </c>
      <c r="AE231">
        <f>attached_others!W64</f>
        <v>0</v>
      </c>
      <c r="AF231">
        <f>attached_others!AU64</f>
        <v>0</v>
      </c>
      <c r="AG231">
        <f>attached_others!BS64</f>
        <v>0</v>
      </c>
      <c r="AH231">
        <f>attached_others!CQ64</f>
        <v>0</v>
      </c>
      <c r="AI231">
        <f>attached_others!DO64</f>
        <v>0</v>
      </c>
      <c r="AJ231">
        <f>attached_others!EM64</f>
        <v>0</v>
      </c>
      <c r="AK231">
        <f>attached_others!FK64</f>
        <v>0</v>
      </c>
    </row>
    <row r="232" spans="1:37" ht="14.5">
      <c r="A232" s="114" t="s">
        <v>72</v>
      </c>
      <c r="B232" s="116" t="s">
        <v>113</v>
      </c>
      <c r="C232" t="s">
        <v>24</v>
      </c>
      <c r="E232">
        <f t="shared" ref="E232:K232" si="144">AE217/SUM(AE209:AE218)</f>
        <v>0</v>
      </c>
      <c r="F232">
        <f t="shared" si="144"/>
        <v>0</v>
      </c>
      <c r="G232">
        <f t="shared" si="144"/>
        <v>0</v>
      </c>
      <c r="H232">
        <f t="shared" si="144"/>
        <v>0</v>
      </c>
      <c r="I232">
        <f t="shared" si="144"/>
        <v>0</v>
      </c>
      <c r="J232">
        <f t="shared" si="144"/>
        <v>0</v>
      </c>
      <c r="K232">
        <f t="shared" si="144"/>
        <v>0</v>
      </c>
      <c r="AA232" s="114" t="s">
        <v>71</v>
      </c>
      <c r="AB232" s="114" t="s">
        <v>104</v>
      </c>
      <c r="AC232" t="s">
        <v>24</v>
      </c>
      <c r="AE232">
        <f>attached_others!W65</f>
        <v>0</v>
      </c>
      <c r="AF232">
        <f>attached_others!AU65</f>
        <v>0</v>
      </c>
      <c r="AG232">
        <f>attached_others!BS65</f>
        <v>0</v>
      </c>
      <c r="AH232">
        <f>attached_others!CQ65</f>
        <v>0</v>
      </c>
      <c r="AI232">
        <f>attached_others!DO65</f>
        <v>0</v>
      </c>
      <c r="AJ232">
        <f>attached_others!EM65</f>
        <v>0</v>
      </c>
      <c r="AK232">
        <f>attached_others!FK65</f>
        <v>0</v>
      </c>
    </row>
    <row r="233" spans="1:37" ht="14.5">
      <c r="A233" s="114" t="s">
        <v>72</v>
      </c>
      <c r="B233" s="116" t="s">
        <v>113</v>
      </c>
      <c r="C233" t="s">
        <v>25</v>
      </c>
      <c r="E233">
        <f t="shared" ref="E233:K233" si="145">AE218/SUM(AE209:AE218)</f>
        <v>0</v>
      </c>
      <c r="F233">
        <f t="shared" si="145"/>
        <v>0</v>
      </c>
      <c r="G233">
        <f t="shared" si="145"/>
        <v>0</v>
      </c>
      <c r="H233">
        <f t="shared" si="145"/>
        <v>0</v>
      </c>
      <c r="I233">
        <f t="shared" si="145"/>
        <v>0</v>
      </c>
      <c r="J233">
        <f t="shared" si="145"/>
        <v>0</v>
      </c>
      <c r="K233">
        <f t="shared" si="145"/>
        <v>0</v>
      </c>
      <c r="AA233" s="114" t="s">
        <v>71</v>
      </c>
      <c r="AB233" s="114" t="s">
        <v>104</v>
      </c>
      <c r="AC233" t="s">
        <v>25</v>
      </c>
      <c r="AE233">
        <f>attached_others!W66</f>
        <v>0</v>
      </c>
      <c r="AF233">
        <f>attached_others!AU66</f>
        <v>0</v>
      </c>
      <c r="AG233">
        <f>attached_others!BS66</f>
        <v>0</v>
      </c>
      <c r="AH233">
        <f>attached_others!CQ66</f>
        <v>0</v>
      </c>
      <c r="AI233">
        <f>attached_others!DO66</f>
        <v>0</v>
      </c>
      <c r="AJ233">
        <f>attached_others!EM66</f>
        <v>0</v>
      </c>
      <c r="AK233">
        <f>attached_others!FK66</f>
        <v>0</v>
      </c>
    </row>
    <row r="234" spans="1:37" ht="14.5">
      <c r="A234" s="151" t="s">
        <v>125</v>
      </c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AA234" s="114" t="s">
        <v>87</v>
      </c>
    </row>
    <row r="235" spans="1:37" ht="14.5">
      <c r="A235" s="122" t="s">
        <v>73</v>
      </c>
      <c r="B235" s="122" t="s">
        <v>103</v>
      </c>
      <c r="C235" s="123" t="s">
        <v>12</v>
      </c>
      <c r="D235" s="123"/>
      <c r="E235" s="123"/>
      <c r="F235" s="123"/>
      <c r="G235" s="123"/>
      <c r="H235" s="123"/>
      <c r="I235" s="123"/>
      <c r="J235" s="123"/>
      <c r="K235" s="123"/>
    </row>
    <row r="236" spans="1:37" ht="14.5">
      <c r="A236" s="122" t="s">
        <v>73</v>
      </c>
      <c r="B236" s="122" t="s">
        <v>103</v>
      </c>
      <c r="C236" s="123" t="s">
        <v>15</v>
      </c>
      <c r="D236" s="123"/>
      <c r="E236" s="123"/>
      <c r="F236" s="123"/>
      <c r="G236" s="123"/>
      <c r="H236" s="123"/>
      <c r="I236" s="123"/>
      <c r="J236" s="123"/>
      <c r="K236" s="123"/>
    </row>
    <row r="237" spans="1:37" ht="14.5">
      <c r="A237" s="122" t="s">
        <v>73</v>
      </c>
      <c r="B237" s="122" t="s">
        <v>103</v>
      </c>
      <c r="C237" s="123" t="s">
        <v>17</v>
      </c>
      <c r="D237" s="123"/>
      <c r="E237" s="123"/>
      <c r="F237" s="123"/>
      <c r="G237" s="123"/>
      <c r="H237" s="123"/>
      <c r="I237" s="123"/>
      <c r="J237" s="123"/>
      <c r="K237" s="123"/>
    </row>
    <row r="238" spans="1:37" ht="14.5">
      <c r="A238" s="122" t="s">
        <v>73</v>
      </c>
      <c r="B238" s="122" t="s">
        <v>103</v>
      </c>
      <c r="C238" s="123" t="s">
        <v>18</v>
      </c>
      <c r="D238" s="123"/>
      <c r="E238" s="123"/>
      <c r="F238" s="123"/>
      <c r="G238" s="123"/>
      <c r="H238" s="123"/>
      <c r="I238" s="123"/>
      <c r="J238" s="123"/>
      <c r="K238" s="123"/>
    </row>
    <row r="239" spans="1:37" ht="14.5">
      <c r="A239" s="122" t="s">
        <v>73</v>
      </c>
      <c r="B239" s="122" t="s">
        <v>103</v>
      </c>
      <c r="C239" s="123" t="s">
        <v>19</v>
      </c>
      <c r="D239" s="123"/>
      <c r="E239" s="123"/>
      <c r="F239" s="123"/>
      <c r="G239" s="123"/>
      <c r="H239" s="123"/>
      <c r="I239" s="123"/>
      <c r="J239" s="123"/>
      <c r="K239" s="123"/>
      <c r="AA239" s="151" t="s">
        <v>125</v>
      </c>
      <c r="AB239" s="151"/>
      <c r="AC239" s="151"/>
      <c r="AD239" s="151"/>
      <c r="AE239" s="151"/>
      <c r="AF239" s="151"/>
      <c r="AG239" s="151"/>
      <c r="AH239" s="151"/>
      <c r="AI239" s="151"/>
      <c r="AJ239" s="151"/>
      <c r="AK239" s="151"/>
    </row>
    <row r="240" spans="1:37" ht="14.5">
      <c r="A240" s="122" t="s">
        <v>73</v>
      </c>
      <c r="B240" s="122" t="s">
        <v>103</v>
      </c>
      <c r="C240" s="123" t="s">
        <v>10</v>
      </c>
      <c r="D240" s="123"/>
      <c r="E240" s="123"/>
      <c r="F240" s="123"/>
      <c r="G240" s="123"/>
      <c r="H240" s="123"/>
      <c r="I240" s="123"/>
      <c r="J240" s="123"/>
      <c r="K240" s="123"/>
      <c r="AA240" s="122" t="s">
        <v>73</v>
      </c>
      <c r="AB240" s="122" t="s">
        <v>104</v>
      </c>
      <c r="AC240" s="123" t="s">
        <v>12</v>
      </c>
      <c r="AD240" s="123"/>
      <c r="AE240" s="123">
        <f>attached_mining!W15</f>
        <v>7.6</v>
      </c>
      <c r="AF240" s="123">
        <f>attached_mining!AU15</f>
        <v>14</v>
      </c>
      <c r="AG240" s="123">
        <f>attached_mining!BS15</f>
        <v>18.600000000000001</v>
      </c>
      <c r="AH240" s="123">
        <f>attached_mining!CQ15</f>
        <v>1.9</v>
      </c>
      <c r="AI240" s="123">
        <f>attached_mining!DO15</f>
        <v>25</v>
      </c>
      <c r="AJ240" s="123">
        <f>attached_mining!EM15</f>
        <v>41.6</v>
      </c>
      <c r="AK240" s="123">
        <f>attached_mining!FK15</f>
        <v>6.2</v>
      </c>
    </row>
    <row r="241" spans="1:37" ht="14.5">
      <c r="A241" s="122" t="s">
        <v>73</v>
      </c>
      <c r="B241" s="122" t="s">
        <v>103</v>
      </c>
      <c r="C241" s="123" t="s">
        <v>20</v>
      </c>
      <c r="D241" s="123"/>
      <c r="E241" s="123"/>
      <c r="F241" s="123"/>
      <c r="G241" s="123"/>
      <c r="H241" s="123"/>
      <c r="I241" s="123"/>
      <c r="J241" s="123"/>
      <c r="K241" s="123"/>
      <c r="AA241" s="122" t="s">
        <v>73</v>
      </c>
      <c r="AB241" s="122" t="s">
        <v>104</v>
      </c>
      <c r="AC241" s="123" t="s">
        <v>15</v>
      </c>
      <c r="AD241" s="123"/>
      <c r="AE241" s="123">
        <f>attached_mining!W16</f>
        <v>0</v>
      </c>
      <c r="AF241" s="123">
        <f>attached_mining!AU16</f>
        <v>0.4</v>
      </c>
      <c r="AG241" s="123">
        <f>attached_mining!BS16</f>
        <v>4.9000000000000004</v>
      </c>
      <c r="AH241" s="123">
        <f>attached_mining!CQ16</f>
        <v>0</v>
      </c>
      <c r="AI241" s="123">
        <f>attached_mining!DO16</f>
        <v>41.7</v>
      </c>
      <c r="AJ241" s="123">
        <f>attached_mining!EM16</f>
        <v>772.9</v>
      </c>
      <c r="AK241" s="123">
        <f>attached_mining!FK16</f>
        <v>43.1</v>
      </c>
    </row>
    <row r="242" spans="1:37" ht="14.5">
      <c r="A242" s="122" t="s">
        <v>73</v>
      </c>
      <c r="B242" s="122" t="s">
        <v>103</v>
      </c>
      <c r="C242" s="123" t="s">
        <v>22</v>
      </c>
      <c r="D242" s="123"/>
      <c r="E242" s="123"/>
      <c r="F242" s="123"/>
      <c r="G242" s="123"/>
      <c r="H242" s="123"/>
      <c r="I242" s="123"/>
      <c r="J242" s="123"/>
      <c r="K242" s="123"/>
      <c r="AA242" s="122" t="s">
        <v>73</v>
      </c>
      <c r="AB242" s="122" t="s">
        <v>104</v>
      </c>
      <c r="AC242" s="123" t="s">
        <v>17</v>
      </c>
      <c r="AD242" s="123"/>
      <c r="AE242" s="123">
        <f>attached_mining!W17</f>
        <v>4.3</v>
      </c>
      <c r="AF242" s="123">
        <f>attached_mining!AU17</f>
        <v>13.5</v>
      </c>
      <c r="AG242" s="123">
        <f>attached_mining!BS17</f>
        <v>10.199999999999999</v>
      </c>
      <c r="AH242" s="123">
        <f>attached_mining!CQ17</f>
        <v>2</v>
      </c>
      <c r="AI242" s="123">
        <f>attached_mining!DO17</f>
        <v>14.5</v>
      </c>
      <c r="AJ242" s="123">
        <f>attached_mining!EM17</f>
        <v>75.2</v>
      </c>
      <c r="AK242" s="123">
        <f>attached_mining!FK17</f>
        <v>30.1</v>
      </c>
    </row>
    <row r="243" spans="1:37" ht="14.5">
      <c r="A243" s="122" t="s">
        <v>73</v>
      </c>
      <c r="B243" s="122" t="s">
        <v>103</v>
      </c>
      <c r="C243" s="123" t="s">
        <v>24</v>
      </c>
      <c r="D243" s="123"/>
      <c r="E243" s="123"/>
      <c r="F243" s="123"/>
      <c r="G243" s="123"/>
      <c r="H243" s="123"/>
      <c r="I243" s="123"/>
      <c r="J243" s="123"/>
      <c r="K243" s="123"/>
      <c r="AA243" s="122" t="s">
        <v>73</v>
      </c>
      <c r="AB243" s="122" t="s">
        <v>104</v>
      </c>
      <c r="AC243" s="123" t="s">
        <v>18</v>
      </c>
      <c r="AD243" s="123"/>
      <c r="AE243" s="123">
        <f>attached_mining!W18</f>
        <v>4</v>
      </c>
      <c r="AF243" s="123">
        <f>attached_mining!AU18</f>
        <v>9.4</v>
      </c>
      <c r="AG243" s="123">
        <f>attached_mining!BS18</f>
        <v>0</v>
      </c>
      <c r="AH243" s="123">
        <f>attached_mining!CQ18</f>
        <v>0</v>
      </c>
      <c r="AI243" s="123">
        <f>attached_mining!DO18</f>
        <v>0</v>
      </c>
      <c r="AJ243" s="123">
        <f>attached_mining!EM18</f>
        <v>0</v>
      </c>
      <c r="AK243" s="123">
        <f>attached_mining!FK18</f>
        <v>0</v>
      </c>
    </row>
    <row r="244" spans="1:37" ht="14.5">
      <c r="A244" s="122" t="s">
        <v>73</v>
      </c>
      <c r="B244" s="122" t="s">
        <v>103</v>
      </c>
      <c r="C244" s="123" t="s">
        <v>25</v>
      </c>
      <c r="D244" s="123"/>
      <c r="E244" s="123"/>
      <c r="F244" s="123"/>
      <c r="G244" s="123"/>
      <c r="H244" s="123"/>
      <c r="I244" s="123"/>
      <c r="J244" s="123"/>
      <c r="K244" s="123"/>
      <c r="AA244" s="122" t="s">
        <v>73</v>
      </c>
      <c r="AB244" s="122" t="s">
        <v>104</v>
      </c>
      <c r="AC244" s="123" t="s">
        <v>19</v>
      </c>
      <c r="AD244" s="123"/>
      <c r="AE244" s="123">
        <f>attached_mining!W19</f>
        <v>0</v>
      </c>
      <c r="AF244" s="123">
        <f>attached_mining!AU19</f>
        <v>0</v>
      </c>
      <c r="AG244" s="123">
        <f>attached_mining!BS19</f>
        <v>0</v>
      </c>
      <c r="AH244" s="123">
        <f>attached_mining!CQ19</f>
        <v>0</v>
      </c>
      <c r="AI244" s="123">
        <f>attached_mining!DO19</f>
        <v>5.3</v>
      </c>
      <c r="AJ244" s="123">
        <f>attached_mining!EM19</f>
        <v>230.6</v>
      </c>
      <c r="AK244" s="123">
        <f>attached_mining!FK19</f>
        <v>0</v>
      </c>
    </row>
    <row r="245" spans="1:37" ht="14.5">
      <c r="A245" s="122" t="s">
        <v>73</v>
      </c>
      <c r="B245" s="122" t="s">
        <v>105</v>
      </c>
      <c r="C245" s="123"/>
      <c r="D245" s="123"/>
      <c r="E245" s="123"/>
      <c r="F245" s="123"/>
      <c r="G245" s="123"/>
      <c r="H245" s="123"/>
      <c r="I245" s="123"/>
      <c r="J245" s="123"/>
      <c r="K245" s="123"/>
      <c r="AA245" s="122" t="s">
        <v>73</v>
      </c>
      <c r="AB245" s="122" t="s">
        <v>104</v>
      </c>
      <c r="AC245" s="123" t="s">
        <v>10</v>
      </c>
      <c r="AD245" s="123"/>
      <c r="AE245" s="123">
        <f>attached_mining!W20</f>
        <v>0.2</v>
      </c>
      <c r="AF245" s="123">
        <f>attached_mining!AU20</f>
        <v>0</v>
      </c>
      <c r="AG245" s="123">
        <f>attached_mining!BS20</f>
        <v>4.7</v>
      </c>
      <c r="AH245" s="123">
        <f>attached_mining!CQ20</f>
        <v>2.1</v>
      </c>
      <c r="AI245" s="123">
        <f>attached_mining!DO20</f>
        <v>3.5</v>
      </c>
      <c r="AJ245" s="123">
        <f>attached_mining!EM20</f>
        <v>42.4</v>
      </c>
      <c r="AK245" s="123">
        <f>attached_mining!FK20</f>
        <v>1.6</v>
      </c>
    </row>
    <row r="246" spans="1:37" ht="14.5">
      <c r="A246" s="122" t="s">
        <v>73</v>
      </c>
      <c r="B246" s="122" t="s">
        <v>107</v>
      </c>
      <c r="C246" s="123" t="s">
        <v>126</v>
      </c>
      <c r="D246" s="123"/>
      <c r="E246" s="123"/>
      <c r="F246" s="123"/>
      <c r="G246" s="123"/>
      <c r="H246" s="123"/>
      <c r="I246" s="123"/>
      <c r="J246" s="123"/>
      <c r="K246" s="123"/>
      <c r="AA246" s="122" t="s">
        <v>73</v>
      </c>
      <c r="AB246" s="122" t="s">
        <v>104</v>
      </c>
      <c r="AC246" s="123" t="s">
        <v>20</v>
      </c>
      <c r="AD246" s="123"/>
      <c r="AE246" s="123">
        <f>attached_mining!W21</f>
        <v>3.1</v>
      </c>
      <c r="AF246" s="123">
        <f>attached_mining!AU21</f>
        <v>1.2</v>
      </c>
      <c r="AG246" s="123">
        <f>attached_mining!BS21</f>
        <v>0</v>
      </c>
      <c r="AH246" s="123">
        <f>attached_mining!CQ21</f>
        <v>0</v>
      </c>
      <c r="AI246" s="123">
        <f>attached_mining!DO21</f>
        <v>0</v>
      </c>
      <c r="AJ246" s="123">
        <f>attached_mining!EM21</f>
        <v>0</v>
      </c>
      <c r="AK246" s="123">
        <f>attached_mining!FK21</f>
        <v>0</v>
      </c>
    </row>
    <row r="247" spans="1:37" ht="14.5">
      <c r="A247" s="122" t="s">
        <v>73</v>
      </c>
      <c r="B247" s="122" t="s">
        <v>110</v>
      </c>
      <c r="C247" s="123"/>
      <c r="D247" s="123"/>
      <c r="AA247" s="122" t="s">
        <v>73</v>
      </c>
      <c r="AB247" s="122" t="s">
        <v>104</v>
      </c>
      <c r="AC247" s="123" t="s">
        <v>22</v>
      </c>
      <c r="AD247" s="123"/>
      <c r="AE247" s="123">
        <f>attached_mining!W22</f>
        <v>0</v>
      </c>
      <c r="AF247" s="123">
        <f>attached_mining!AU22</f>
        <v>3.6</v>
      </c>
      <c r="AG247" s="123">
        <f>attached_mining!BS22</f>
        <v>0</v>
      </c>
      <c r="AH247" s="123">
        <f>attached_mining!CQ22</f>
        <v>0</v>
      </c>
      <c r="AI247" s="123">
        <f>attached_mining!DO22</f>
        <v>0</v>
      </c>
      <c r="AJ247" s="123">
        <f>attached_mining!EM22</f>
        <v>0</v>
      </c>
      <c r="AK247" s="123">
        <f>attached_mining!FK22</f>
        <v>0</v>
      </c>
    </row>
    <row r="248" spans="1:37" ht="14.5">
      <c r="A248" s="122" t="s">
        <v>73</v>
      </c>
      <c r="B248" s="116" t="s">
        <v>111</v>
      </c>
      <c r="C248" s="123"/>
      <c r="D248" s="123"/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AA248" s="122" t="s">
        <v>73</v>
      </c>
      <c r="AB248" s="122" t="s">
        <v>104</v>
      </c>
      <c r="AC248" s="123" t="s">
        <v>24</v>
      </c>
      <c r="AD248" s="123"/>
      <c r="AE248" s="123">
        <f>attached_mining!W23</f>
        <v>0</v>
      </c>
      <c r="AF248" s="123">
        <f>attached_mining!AU23</f>
        <v>0</v>
      </c>
      <c r="AG248" s="123">
        <f>attached_mining!BS23</f>
        <v>0</v>
      </c>
      <c r="AH248" s="123">
        <f>attached_mining!CQ23</f>
        <v>0</v>
      </c>
      <c r="AI248" s="123">
        <f>attached_mining!DO23</f>
        <v>0</v>
      </c>
      <c r="AJ248" s="123">
        <f>attached_mining!EM23</f>
        <v>0</v>
      </c>
      <c r="AK248" s="123">
        <f>attached_mining!FK23</f>
        <v>0</v>
      </c>
    </row>
    <row r="249" spans="1:37" ht="14.5">
      <c r="A249" s="122" t="s">
        <v>73</v>
      </c>
      <c r="B249" s="116" t="s">
        <v>112</v>
      </c>
      <c r="E249">
        <v>0.95</v>
      </c>
      <c r="F249">
        <v>0.95</v>
      </c>
      <c r="G249">
        <v>0.95</v>
      </c>
      <c r="H249">
        <v>0.95</v>
      </c>
      <c r="I249">
        <v>0.95</v>
      </c>
      <c r="J249">
        <v>0.95</v>
      </c>
      <c r="K249">
        <v>0.95</v>
      </c>
      <c r="AA249" s="122" t="s">
        <v>73</v>
      </c>
      <c r="AB249" s="122" t="s">
        <v>104</v>
      </c>
      <c r="AC249" s="123" t="s">
        <v>25</v>
      </c>
      <c r="AD249" s="123"/>
      <c r="AE249" s="123">
        <f>attached_mining!W24</f>
        <v>0</v>
      </c>
      <c r="AF249" s="123">
        <f>attached_mining!AU24</f>
        <v>0</v>
      </c>
      <c r="AG249" s="123">
        <f>attached_mining!BS24</f>
        <v>0</v>
      </c>
      <c r="AH249" s="123">
        <f>attached_mining!CQ24</f>
        <v>0</v>
      </c>
      <c r="AI249" s="123">
        <f>attached_mining!DO24</f>
        <v>0</v>
      </c>
      <c r="AJ249" s="123">
        <f>attached_mining!EM24</f>
        <v>0</v>
      </c>
      <c r="AK249" s="123">
        <f>attached_mining!FK24</f>
        <v>0</v>
      </c>
    </row>
    <row r="250" spans="1:37" ht="14.5">
      <c r="A250" s="122" t="s">
        <v>73</v>
      </c>
      <c r="B250" s="116" t="s">
        <v>113</v>
      </c>
      <c r="C250" s="123" t="s">
        <v>12</v>
      </c>
      <c r="E250">
        <f>AE240/19.2</f>
        <v>0.39583333333333298</v>
      </c>
      <c r="F250">
        <f>AF240/42.1</f>
        <v>0.33254156769596199</v>
      </c>
      <c r="G250">
        <f>AG240/38.4</f>
        <v>0.484375</v>
      </c>
      <c r="H250">
        <f>AH240/6</f>
        <v>0.31666666666666698</v>
      </c>
      <c r="I250">
        <f>AI240/90</f>
        <v>0.27777777777777801</v>
      </c>
      <c r="J250">
        <f>AJ240/1162.7</f>
        <v>3.5778790745678198E-2</v>
      </c>
      <c r="K250">
        <f>AK240/81</f>
        <v>7.65432098765432E-2</v>
      </c>
      <c r="AA250" s="122" t="s">
        <v>73</v>
      </c>
      <c r="AB250" s="122" t="s">
        <v>105</v>
      </c>
      <c r="AC250" s="123"/>
      <c r="AD250" s="123"/>
      <c r="AE250" s="123">
        <v>30</v>
      </c>
      <c r="AF250" s="123">
        <v>30</v>
      </c>
      <c r="AG250" s="123">
        <v>30</v>
      </c>
      <c r="AH250" s="123">
        <v>30</v>
      </c>
      <c r="AI250" s="123">
        <v>30</v>
      </c>
      <c r="AJ250" s="123">
        <v>30</v>
      </c>
      <c r="AK250" s="123">
        <v>30</v>
      </c>
    </row>
    <row r="251" spans="1:37" ht="14.5">
      <c r="A251" s="122" t="s">
        <v>73</v>
      </c>
      <c r="B251" s="116" t="s">
        <v>113</v>
      </c>
      <c r="C251" s="123" t="s">
        <v>15</v>
      </c>
      <c r="E251">
        <f t="shared" ref="E251:E259" si="146">AE241/19.2</f>
        <v>0</v>
      </c>
      <c r="F251">
        <f t="shared" ref="F251:F259" si="147">AF241/42.1</f>
        <v>9.5011876484560592E-3</v>
      </c>
      <c r="G251">
        <f t="shared" ref="G251:G259" si="148">AG241/38.4</f>
        <v>0.12760416666666699</v>
      </c>
      <c r="H251">
        <f t="shared" ref="H251:H259" si="149">AH241/6</f>
        <v>0</v>
      </c>
      <c r="I251">
        <f t="shared" ref="I251:I259" si="150">AI241/90</f>
        <v>0.46333333333333299</v>
      </c>
      <c r="J251">
        <f t="shared" ref="J251:J259" si="151">AJ241/1162.7</f>
        <v>0.66474585017631405</v>
      </c>
      <c r="K251">
        <f t="shared" ref="K251:K259" si="152">AK241/81</f>
        <v>0.532098765432099</v>
      </c>
      <c r="AA251" s="122" t="s">
        <v>73</v>
      </c>
      <c r="AB251" s="122" t="s">
        <v>108</v>
      </c>
      <c r="AC251" s="123" t="s">
        <v>126</v>
      </c>
      <c r="AD251" s="123"/>
      <c r="AE251" s="123"/>
      <c r="AF251" s="123"/>
      <c r="AG251" s="123"/>
      <c r="AH251" s="123"/>
      <c r="AI251" s="123"/>
      <c r="AJ251" s="123"/>
      <c r="AK251" s="123"/>
    </row>
    <row r="252" spans="1:37" ht="14.5">
      <c r="A252" s="122" t="s">
        <v>73</v>
      </c>
      <c r="B252" s="116" t="s">
        <v>113</v>
      </c>
      <c r="C252" s="123" t="s">
        <v>17</v>
      </c>
      <c r="E252">
        <f t="shared" si="146"/>
        <v>0.22395833333333301</v>
      </c>
      <c r="F252">
        <f t="shared" si="147"/>
        <v>0.32066508313539199</v>
      </c>
      <c r="G252">
        <f t="shared" si="148"/>
        <v>0.265625</v>
      </c>
      <c r="H252">
        <f t="shared" si="149"/>
        <v>0.33333333333333298</v>
      </c>
      <c r="I252">
        <f t="shared" si="150"/>
        <v>0.16111111111111101</v>
      </c>
      <c r="J252">
        <f t="shared" si="151"/>
        <v>6.4677044809495099E-2</v>
      </c>
      <c r="K252">
        <f t="shared" si="152"/>
        <v>0.37160493827160501</v>
      </c>
      <c r="AA252" s="122" t="s">
        <v>73</v>
      </c>
      <c r="AB252" s="122" t="s">
        <v>110</v>
      </c>
      <c r="AC252" s="123"/>
      <c r="AD252" s="123"/>
      <c r="AE252" s="123"/>
      <c r="AF252" s="123"/>
      <c r="AG252" s="123"/>
      <c r="AH252" s="123"/>
      <c r="AI252" s="123"/>
      <c r="AJ252" s="123"/>
      <c r="AK252" s="123"/>
    </row>
    <row r="253" spans="1:37" ht="14.5">
      <c r="A253" s="122" t="s">
        <v>73</v>
      </c>
      <c r="B253" s="116" t="s">
        <v>113</v>
      </c>
      <c r="C253" s="123" t="s">
        <v>18</v>
      </c>
      <c r="E253">
        <f t="shared" si="146"/>
        <v>0.20833333333333301</v>
      </c>
      <c r="F253">
        <f t="shared" si="147"/>
        <v>0.223277909738717</v>
      </c>
      <c r="G253">
        <f t="shared" si="148"/>
        <v>0</v>
      </c>
      <c r="H253">
        <f t="shared" si="149"/>
        <v>0</v>
      </c>
      <c r="I253">
        <f t="shared" si="150"/>
        <v>0</v>
      </c>
      <c r="J253">
        <f t="shared" si="151"/>
        <v>0</v>
      </c>
      <c r="K253">
        <f t="shared" si="152"/>
        <v>0</v>
      </c>
      <c r="AA253" s="122" t="s">
        <v>87</v>
      </c>
      <c r="AB253" s="123"/>
      <c r="AC253" s="123"/>
      <c r="AD253" s="123"/>
      <c r="AE253" s="123"/>
      <c r="AF253" s="123"/>
      <c r="AG253" s="123"/>
      <c r="AH253" s="123"/>
      <c r="AI253" s="123"/>
      <c r="AJ253" s="123"/>
      <c r="AK253" s="123"/>
    </row>
    <row r="254" spans="1:37" ht="14.5">
      <c r="A254" s="122" t="s">
        <v>73</v>
      </c>
      <c r="B254" s="116" t="s">
        <v>113</v>
      </c>
      <c r="C254" s="123" t="s">
        <v>19</v>
      </c>
      <c r="E254">
        <f t="shared" si="146"/>
        <v>0</v>
      </c>
      <c r="F254">
        <f t="shared" si="147"/>
        <v>0</v>
      </c>
      <c r="G254">
        <f t="shared" si="148"/>
        <v>0</v>
      </c>
      <c r="H254">
        <f t="shared" si="149"/>
        <v>0</v>
      </c>
      <c r="I254">
        <f t="shared" si="150"/>
        <v>5.88888888888889E-2</v>
      </c>
      <c r="J254">
        <f t="shared" si="151"/>
        <v>0.198331469854649</v>
      </c>
      <c r="K254">
        <f t="shared" si="152"/>
        <v>0</v>
      </c>
    </row>
    <row r="255" spans="1:37" ht="14.5">
      <c r="A255" s="122" t="s">
        <v>73</v>
      </c>
      <c r="B255" s="116" t="s">
        <v>113</v>
      </c>
      <c r="C255" s="123" t="s">
        <v>10</v>
      </c>
      <c r="E255">
        <f t="shared" si="146"/>
        <v>1.0416666666666701E-2</v>
      </c>
      <c r="F255">
        <f t="shared" si="147"/>
        <v>0</v>
      </c>
      <c r="G255">
        <f t="shared" si="148"/>
        <v>0.122395833333333</v>
      </c>
      <c r="H255">
        <f t="shared" si="149"/>
        <v>0.35</v>
      </c>
      <c r="I255">
        <f t="shared" si="150"/>
        <v>3.8888888888888903E-2</v>
      </c>
      <c r="J255">
        <f t="shared" si="151"/>
        <v>3.6466844413864302E-2</v>
      </c>
      <c r="K255">
        <f t="shared" si="152"/>
        <v>1.97530864197531E-2</v>
      </c>
      <c r="AE255" s="65">
        <f>SUM(AE240:AE249)</f>
        <v>19.2</v>
      </c>
      <c r="AF255" s="65">
        <f t="shared" ref="AF255:AK255" si="153">SUM(AF240:AF249)</f>
        <v>42.1</v>
      </c>
      <c r="AG255" s="65">
        <f t="shared" si="153"/>
        <v>38.4</v>
      </c>
      <c r="AH255" s="65">
        <f t="shared" si="153"/>
        <v>6</v>
      </c>
      <c r="AI255" s="65">
        <f t="shared" si="153"/>
        <v>90</v>
      </c>
      <c r="AJ255" s="65">
        <f t="shared" si="153"/>
        <v>1162.7</v>
      </c>
      <c r="AK255" s="65">
        <f t="shared" si="153"/>
        <v>81</v>
      </c>
    </row>
    <row r="256" spans="1:37" ht="14.5">
      <c r="A256" s="122" t="s">
        <v>73</v>
      </c>
      <c r="B256" s="116" t="s">
        <v>113</v>
      </c>
      <c r="C256" s="123" t="s">
        <v>20</v>
      </c>
      <c r="E256">
        <f t="shared" si="146"/>
        <v>0.16145833333333301</v>
      </c>
      <c r="F256">
        <f t="shared" si="147"/>
        <v>2.85035629453682E-2</v>
      </c>
      <c r="G256">
        <f t="shared" si="148"/>
        <v>0</v>
      </c>
      <c r="H256">
        <f t="shared" si="149"/>
        <v>0</v>
      </c>
      <c r="I256">
        <f t="shared" si="150"/>
        <v>0</v>
      </c>
      <c r="J256">
        <f t="shared" si="151"/>
        <v>0</v>
      </c>
      <c r="K256">
        <f t="shared" si="152"/>
        <v>0</v>
      </c>
    </row>
    <row r="257" spans="1:11" ht="14.5">
      <c r="A257" s="122" t="s">
        <v>73</v>
      </c>
      <c r="B257" s="116" t="s">
        <v>113</v>
      </c>
      <c r="C257" s="123" t="s">
        <v>22</v>
      </c>
      <c r="E257">
        <f t="shared" si="146"/>
        <v>0</v>
      </c>
      <c r="F257">
        <f t="shared" si="147"/>
        <v>8.5510688836104506E-2</v>
      </c>
      <c r="G257">
        <f t="shared" si="148"/>
        <v>0</v>
      </c>
      <c r="H257">
        <f t="shared" si="149"/>
        <v>0</v>
      </c>
      <c r="I257">
        <f t="shared" si="150"/>
        <v>0</v>
      </c>
      <c r="J257">
        <f t="shared" si="151"/>
        <v>0</v>
      </c>
      <c r="K257">
        <f t="shared" si="152"/>
        <v>0</v>
      </c>
    </row>
    <row r="258" spans="1:11" ht="14.5">
      <c r="A258" s="122" t="s">
        <v>73</v>
      </c>
      <c r="B258" s="116" t="s">
        <v>113</v>
      </c>
      <c r="C258" s="123" t="s">
        <v>24</v>
      </c>
      <c r="E258">
        <f t="shared" si="146"/>
        <v>0</v>
      </c>
      <c r="F258">
        <f t="shared" si="147"/>
        <v>0</v>
      </c>
      <c r="G258">
        <f t="shared" si="148"/>
        <v>0</v>
      </c>
      <c r="H258">
        <f t="shared" si="149"/>
        <v>0</v>
      </c>
      <c r="I258">
        <f t="shared" si="150"/>
        <v>0</v>
      </c>
      <c r="J258">
        <f t="shared" si="151"/>
        <v>0</v>
      </c>
      <c r="K258">
        <f t="shared" si="152"/>
        <v>0</v>
      </c>
    </row>
    <row r="259" spans="1:11" ht="14.5">
      <c r="A259" s="122" t="s">
        <v>73</v>
      </c>
      <c r="B259" s="116" t="s">
        <v>113</v>
      </c>
      <c r="C259" s="123" t="s">
        <v>25</v>
      </c>
      <c r="E259">
        <f t="shared" si="146"/>
        <v>0</v>
      </c>
      <c r="F259">
        <f t="shared" si="147"/>
        <v>0</v>
      </c>
      <c r="G259">
        <f t="shared" si="148"/>
        <v>0</v>
      </c>
      <c r="H259">
        <f t="shared" si="149"/>
        <v>0</v>
      </c>
      <c r="I259">
        <f t="shared" si="150"/>
        <v>0</v>
      </c>
      <c r="J259">
        <f t="shared" si="151"/>
        <v>0</v>
      </c>
      <c r="K259">
        <f t="shared" si="152"/>
        <v>0</v>
      </c>
    </row>
  </sheetData>
  <mergeCells count="19">
    <mergeCell ref="A234:K234"/>
    <mergeCell ref="AA239:AK239"/>
    <mergeCell ref="A154:K154"/>
    <mergeCell ref="AA154:AK154"/>
    <mergeCell ref="A181:K181"/>
    <mergeCell ref="AA181:AK181"/>
    <mergeCell ref="A208:K208"/>
    <mergeCell ref="AA208:AK208"/>
    <mergeCell ref="A73:K73"/>
    <mergeCell ref="AA73:AK73"/>
    <mergeCell ref="A100:K100"/>
    <mergeCell ref="AA100:AK100"/>
    <mergeCell ref="A127:K127"/>
    <mergeCell ref="AA127:AK127"/>
    <mergeCell ref="AH1:AQ1"/>
    <mergeCell ref="A19:K19"/>
    <mergeCell ref="AA19:AK19"/>
    <mergeCell ref="A46:K46"/>
    <mergeCell ref="AA46:AK46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BR559"/>
  <sheetViews>
    <sheetView tabSelected="1" zoomScale="37" zoomScaleNormal="40" workbookViewId="0">
      <selection activeCell="H29" sqref="H29"/>
    </sheetView>
  </sheetViews>
  <sheetFormatPr defaultColWidth="9" defaultRowHeight="12.5"/>
  <cols>
    <col min="3" max="3" width="12.81640625" customWidth="1"/>
    <col min="4" max="4" width="10.54296875" customWidth="1"/>
    <col min="6" max="12" width="12" customWidth="1"/>
    <col min="14" max="14" width="12.81640625"/>
    <col min="23" max="23" width="12.81640625"/>
    <col min="32" max="32" width="12.81640625"/>
    <col min="41" max="41" width="12.81640625"/>
    <col min="50" max="50" width="12.81640625"/>
    <col min="59" max="59" width="12.81640625"/>
    <col min="68" max="68" width="12.81640625"/>
  </cols>
  <sheetData>
    <row r="5" spans="2:12" ht="13">
      <c r="C5" s="68" t="s">
        <v>77</v>
      </c>
      <c r="D5" s="68"/>
      <c r="E5" s="13"/>
      <c r="F5" s="13"/>
      <c r="J5" s="68"/>
      <c r="K5" s="13"/>
    </row>
    <row r="6" spans="2:12" ht="14.5">
      <c r="B6" s="69" t="s">
        <v>78</v>
      </c>
      <c r="C6" s="69" t="s">
        <v>2</v>
      </c>
      <c r="D6" s="69" t="s">
        <v>127</v>
      </c>
      <c r="E6" s="70">
        <v>2020</v>
      </c>
      <c r="F6" s="71" t="s">
        <v>79</v>
      </c>
      <c r="G6" s="71" t="s">
        <v>80</v>
      </c>
      <c r="H6" s="71" t="s">
        <v>81</v>
      </c>
      <c r="I6" s="71" t="s">
        <v>82</v>
      </c>
      <c r="J6" s="71" t="s">
        <v>83</v>
      </c>
      <c r="K6" s="71" t="s">
        <v>84</v>
      </c>
      <c r="L6" s="71" t="s">
        <v>85</v>
      </c>
    </row>
    <row r="7" spans="2:12" ht="20.5">
      <c r="B7" s="72" t="s">
        <v>87</v>
      </c>
      <c r="C7" s="72" t="s">
        <v>128</v>
      </c>
      <c r="D7" s="72" t="s">
        <v>129</v>
      </c>
      <c r="E7" s="73" t="s">
        <v>130</v>
      </c>
      <c r="F7" s="74"/>
      <c r="G7" s="75"/>
      <c r="H7" s="76"/>
      <c r="I7" s="76"/>
      <c r="J7" s="76"/>
      <c r="K7" s="76"/>
    </row>
    <row r="8" spans="2:12">
      <c r="B8" s="77" t="s">
        <v>131</v>
      </c>
      <c r="C8" s="77"/>
      <c r="D8" s="77"/>
      <c r="E8" s="78">
        <f>E2</f>
        <v>0</v>
      </c>
      <c r="F8" s="79"/>
      <c r="G8" s="80"/>
      <c r="H8" s="81"/>
      <c r="I8" s="81"/>
      <c r="J8" s="81"/>
      <c r="K8" s="81"/>
    </row>
    <row r="9" spans="2:12">
      <c r="B9" s="20" t="s">
        <v>132</v>
      </c>
      <c r="C9" s="20" t="str">
        <f>SEC_Comm!C15</f>
        <v>INDCONS</v>
      </c>
      <c r="D9" s="82" t="s">
        <v>11</v>
      </c>
      <c r="E9" s="83"/>
      <c r="F9" s="83">
        <f>attached_cons!W13</f>
        <v>6</v>
      </c>
      <c r="G9" s="20">
        <f>attached_cons!AU13</f>
        <v>20.2</v>
      </c>
      <c r="H9" s="82">
        <f>attached_cons!BS13</f>
        <v>30.1</v>
      </c>
      <c r="I9" s="82">
        <f>attached_cons!CQ13</f>
        <v>7</v>
      </c>
      <c r="J9" s="103">
        <f>attached_cons!DO13</f>
        <v>8.6</v>
      </c>
      <c r="K9" s="104">
        <f>attached_cons!EM13</f>
        <v>17.2</v>
      </c>
      <c r="L9" s="20">
        <f>attached_cons!FK13</f>
        <v>13</v>
      </c>
    </row>
    <row r="10" spans="2:12">
      <c r="B10" s="20" t="s">
        <v>132</v>
      </c>
      <c r="C10" s="20" t="str">
        <f>SEC_Comm!C16</f>
        <v>INDIPP</v>
      </c>
      <c r="D10" s="82" t="s">
        <v>11</v>
      </c>
      <c r="E10" s="20"/>
      <c r="F10" s="83">
        <f>attached_ipp!W13</f>
        <v>50.4</v>
      </c>
      <c r="G10" s="20">
        <f>attached_ipp!AU13</f>
        <v>130.5</v>
      </c>
      <c r="H10" s="82">
        <f>attached_ipp!BS13</f>
        <v>71.7</v>
      </c>
      <c r="I10" s="82">
        <f>attached_ipp!CQ13</f>
        <v>5.8</v>
      </c>
      <c r="J10" s="103">
        <f>attached_ipp!DO13</f>
        <v>2.5</v>
      </c>
      <c r="K10" s="104">
        <f>attached_ipp!EM13</f>
        <v>72.900000000000006</v>
      </c>
      <c r="L10" s="20">
        <f>attached_ipp!FK13</f>
        <v>177.8</v>
      </c>
    </row>
    <row r="11" spans="2:12">
      <c r="B11" s="20" t="s">
        <v>132</v>
      </c>
      <c r="C11" s="20" t="str">
        <f>SEC_Comm!C17</f>
        <v>INDSME</v>
      </c>
      <c r="D11" s="82" t="s">
        <v>11</v>
      </c>
      <c r="E11" s="83"/>
      <c r="F11" s="83">
        <f>attached_smelting!W13</f>
        <v>1.3</v>
      </c>
      <c r="G11" s="20">
        <f>attached_smelting!AU13</f>
        <v>212.6</v>
      </c>
      <c r="H11" s="82">
        <f>attached_smelting!BS13</f>
        <v>19.7</v>
      </c>
      <c r="I11" s="82">
        <f>attached_smelting!CQ13</f>
        <v>3.1</v>
      </c>
      <c r="J11" s="103">
        <f>attached_smelting!DO13</f>
        <v>0</v>
      </c>
      <c r="K11" s="104">
        <f>attached_smelting!EM13</f>
        <v>1</v>
      </c>
      <c r="L11" s="20">
        <f>attached_smelting!FK13</f>
        <v>30.4</v>
      </c>
    </row>
    <row r="12" spans="2:12">
      <c r="B12" s="20" t="s">
        <v>132</v>
      </c>
      <c r="C12" s="20" t="str">
        <f>SEC_Comm!C18</f>
        <v>INDPET</v>
      </c>
      <c r="D12" s="82" t="s">
        <v>11</v>
      </c>
      <c r="E12" s="83"/>
      <c r="F12" s="83">
        <f>attached_petroleum!W13</f>
        <v>49.7</v>
      </c>
      <c r="G12" s="20">
        <f>attached_petroleum!AU13</f>
        <v>35.4</v>
      </c>
      <c r="H12" s="82">
        <f>attached_petroleum!BS13</f>
        <v>67.599999999999994</v>
      </c>
      <c r="I12" s="82">
        <f>attached_petroleum!CQ13</f>
        <v>0</v>
      </c>
      <c r="J12" s="103">
        <f>attached_petroleum!DO13</f>
        <v>22.2</v>
      </c>
      <c r="K12" s="104">
        <f>attached_petroleum!EM13</f>
        <v>90</v>
      </c>
      <c r="L12" s="20">
        <f>attached_petroleum!FK13</f>
        <v>7.5</v>
      </c>
    </row>
    <row r="13" spans="2:12">
      <c r="B13" s="20" t="s">
        <v>132</v>
      </c>
      <c r="C13" s="20" t="str">
        <f>SEC_Comm!C19</f>
        <v>INDCEM</v>
      </c>
      <c r="D13" s="82" t="s">
        <v>11</v>
      </c>
      <c r="E13" s="20"/>
      <c r="F13" s="83">
        <f>attached_cement!W13</f>
        <v>0.8</v>
      </c>
      <c r="G13" s="20">
        <f>attached_cement!AU13</f>
        <v>11.2</v>
      </c>
      <c r="H13" s="82">
        <f>attached_cement!BS13</f>
        <v>23.5</v>
      </c>
      <c r="I13" s="82">
        <f>attached_cement!CQ13</f>
        <v>0</v>
      </c>
      <c r="J13" s="103">
        <f>attached_cement!DO13</f>
        <v>0</v>
      </c>
      <c r="K13" s="104">
        <f>attached_cement!EM13</f>
        <v>10.9</v>
      </c>
      <c r="L13" s="20">
        <f>attached_cement!FK13</f>
        <v>4.3</v>
      </c>
    </row>
    <row r="14" spans="2:12">
      <c r="B14" s="20" t="s">
        <v>132</v>
      </c>
      <c r="C14" s="20" t="str">
        <f>SEC_Comm!C20</f>
        <v>INDCHM</v>
      </c>
      <c r="D14" s="82" t="s">
        <v>11</v>
      </c>
      <c r="E14" s="20"/>
      <c r="F14" s="83">
        <f>attached_chemicals!W13</f>
        <v>1</v>
      </c>
      <c r="G14" s="20">
        <f>attached_chemicals!AU13</f>
        <v>29.6</v>
      </c>
      <c r="H14" s="82">
        <f>attached_chemicals!BS13</f>
        <v>60.8</v>
      </c>
      <c r="I14" s="82">
        <f>attached_chemicals!CQ13</f>
        <v>16.600000000000001</v>
      </c>
      <c r="J14" s="103">
        <f>attached_chemicals!DO13</f>
        <v>14.2</v>
      </c>
      <c r="K14" s="104">
        <f>attached_chemicals!EM13</f>
        <v>117.6</v>
      </c>
      <c r="L14" s="20">
        <f>attached_chemicals!FK13</f>
        <v>6.1</v>
      </c>
    </row>
    <row r="15" spans="2:12">
      <c r="B15" s="20" t="s">
        <v>132</v>
      </c>
      <c r="C15" s="20" t="str">
        <f>SEC_Comm!C21</f>
        <v>INDIRON</v>
      </c>
      <c r="D15" s="82" t="s">
        <v>11</v>
      </c>
      <c r="E15" s="20"/>
      <c r="F15" s="83">
        <f>attached_iron!W13</f>
        <v>0</v>
      </c>
      <c r="G15" s="20">
        <f>attached_iron!AU13</f>
        <v>11.6</v>
      </c>
      <c r="H15" s="82">
        <f>attached_iron!BS13</f>
        <v>157.80000000000001</v>
      </c>
      <c r="I15" s="82">
        <f>attached_iron!CQ13</f>
        <v>1.9</v>
      </c>
      <c r="J15" s="103">
        <f>attached_iron!DO13</f>
        <v>4.8</v>
      </c>
      <c r="K15" s="104">
        <f>attached_iron!EM13</f>
        <v>2.5</v>
      </c>
      <c r="L15" s="20">
        <f>attached_iron!FK13</f>
        <v>0.9</v>
      </c>
    </row>
    <row r="16" spans="2:12">
      <c r="B16" s="20" t="s">
        <v>132</v>
      </c>
      <c r="C16" s="20" t="str">
        <f>SEC_Comm!C22</f>
        <v>INDOTH</v>
      </c>
      <c r="D16" s="82" t="s">
        <v>11</v>
      </c>
      <c r="E16" s="20"/>
      <c r="F16" s="83">
        <f>attached_others!W13</f>
        <v>24.3</v>
      </c>
      <c r="G16" s="20">
        <f>attached_others!AU13</f>
        <v>99.8</v>
      </c>
      <c r="H16" s="82">
        <f>attached_others!BS13</f>
        <v>161.5</v>
      </c>
      <c r="I16" s="82">
        <f>attached_others!CQ13</f>
        <v>19.399999999999999</v>
      </c>
      <c r="J16" s="103">
        <f>attached_others!DO13</f>
        <v>15.1</v>
      </c>
      <c r="K16" s="104">
        <f>attached_others!EM13</f>
        <v>57.8</v>
      </c>
      <c r="L16" s="20">
        <f>attached_others!FK13</f>
        <v>49.6</v>
      </c>
    </row>
    <row r="17" spans="2:70">
      <c r="B17" s="20" t="s">
        <v>132</v>
      </c>
      <c r="C17" s="20" t="str">
        <f>SEC_Comm!C23</f>
        <v>INDFOR</v>
      </c>
      <c r="D17" s="82" t="s">
        <v>11</v>
      </c>
      <c r="E17" s="20"/>
      <c r="F17" s="83">
        <f>attached_forestry!W13</f>
        <v>1.8</v>
      </c>
      <c r="G17" s="20">
        <f>attached_forestry!AU13</f>
        <v>5.9</v>
      </c>
      <c r="H17" s="82">
        <f>attached_forestry!BS13</f>
        <v>3.4</v>
      </c>
      <c r="I17" s="82">
        <f>attached_forestry!CQ13</f>
        <v>0.5</v>
      </c>
      <c r="J17" s="103">
        <f>attached_forestry!DO13</f>
        <v>0.3</v>
      </c>
      <c r="K17" s="104">
        <f>attached_forestry!EM13</f>
        <v>2.6</v>
      </c>
      <c r="L17" s="20">
        <f>attached_forestry!FK13</f>
        <v>6.6</v>
      </c>
    </row>
    <row r="18" spans="2:70">
      <c r="B18" s="20" t="s">
        <v>132</v>
      </c>
      <c r="C18" s="20" t="str">
        <f>SEC_Comm!C24</f>
        <v>INDMIN</v>
      </c>
      <c r="D18" s="82" t="s">
        <v>11</v>
      </c>
      <c r="E18" s="20"/>
      <c r="F18" s="20">
        <f>attached_mining!W13</f>
        <v>19.2</v>
      </c>
      <c r="G18" s="20">
        <f>attached_mining!AU13</f>
        <v>42.1</v>
      </c>
      <c r="H18" s="20">
        <f>attached_mining!BS13</f>
        <v>38.299999999999997</v>
      </c>
      <c r="I18" s="20">
        <f>attached_mining!CQ13</f>
        <v>5.9</v>
      </c>
      <c r="J18" s="20">
        <f>attached_mining!DO13</f>
        <v>90</v>
      </c>
      <c r="K18" s="105">
        <f>attached_mining!EM13</f>
        <v>1162.5999999999999</v>
      </c>
      <c r="L18" s="20">
        <f>attached_mining!FK13</f>
        <v>81</v>
      </c>
    </row>
    <row r="20" spans="2:70">
      <c r="G20">
        <f>SUM(F9:L17)/SUM(F11:L16,F9:L9)</f>
        <v>1.3445220540680383</v>
      </c>
    </row>
    <row r="23" spans="2:70" ht="13">
      <c r="B23" s="19"/>
      <c r="C23" s="84"/>
      <c r="D23" s="84"/>
      <c r="E23" s="85"/>
      <c r="F23" s="85"/>
      <c r="G23" s="19"/>
      <c r="H23" s="19"/>
      <c r="I23" s="19"/>
      <c r="J23" s="84"/>
      <c r="K23" s="85"/>
      <c r="L23" s="19"/>
      <c r="M23" s="19"/>
      <c r="N23" s="19"/>
      <c r="O23" s="19"/>
      <c r="P23" s="19"/>
      <c r="Q23" s="19"/>
    </row>
    <row r="24" spans="2:70" ht="14.5">
      <c r="B24" s="86"/>
      <c r="C24" s="87"/>
      <c r="D24" s="86"/>
      <c r="E24" s="88"/>
      <c r="F24" s="89"/>
      <c r="G24" s="89"/>
      <c r="H24" s="89"/>
      <c r="I24" s="89"/>
      <c r="J24" s="89"/>
      <c r="K24" s="89"/>
      <c r="L24" s="89"/>
      <c r="M24" s="19"/>
      <c r="N24" s="19"/>
      <c r="O24" s="19"/>
      <c r="P24" s="19"/>
      <c r="Q24" s="19"/>
    </row>
    <row r="25" spans="2:70">
      <c r="B25" s="19"/>
      <c r="C25" s="19"/>
      <c r="D25" s="85"/>
      <c r="E25" s="90"/>
      <c r="F25" s="90"/>
      <c r="G25" s="90"/>
      <c r="H25" s="90"/>
      <c r="I25" s="90"/>
      <c r="J25" s="90"/>
      <c r="K25" s="90"/>
      <c r="M25" s="19"/>
      <c r="N25" s="19"/>
      <c r="O25" s="19"/>
      <c r="P25" s="106"/>
      <c r="Q25" s="19"/>
    </row>
    <row r="26" spans="2:70">
      <c r="D26" s="13"/>
      <c r="F26" s="91"/>
      <c r="G26" s="91"/>
      <c r="H26" s="91"/>
      <c r="I26" s="91"/>
      <c r="J26" s="91"/>
      <c r="K26" s="91"/>
    </row>
    <row r="27" spans="2:70">
      <c r="D27" s="13"/>
      <c r="E27" s="91"/>
      <c r="F27" s="91"/>
      <c r="G27" s="91"/>
      <c r="H27" s="91"/>
      <c r="I27" s="91"/>
      <c r="J27" s="91"/>
      <c r="K27" s="91"/>
    </row>
    <row r="28" spans="2:70" ht="13">
      <c r="B28" s="92"/>
      <c r="C28" s="92"/>
      <c r="E28" s="92"/>
      <c r="F28" s="92"/>
      <c r="G28" s="91"/>
      <c r="H28" s="91"/>
      <c r="I28" s="91"/>
      <c r="J28" s="91"/>
      <c r="K28" s="91"/>
      <c r="L28" s="91"/>
      <c r="M28" s="107" t="s">
        <v>77</v>
      </c>
      <c r="T28" s="91"/>
      <c r="U28" s="91"/>
      <c r="V28" s="107" t="s">
        <v>77</v>
      </c>
      <c r="AC28" s="91"/>
      <c r="AD28" s="91"/>
      <c r="AE28" s="107" t="s">
        <v>77</v>
      </c>
      <c r="AL28" s="91"/>
      <c r="AM28" s="91"/>
      <c r="AN28" s="107" t="s">
        <v>77</v>
      </c>
      <c r="AU28" s="91"/>
      <c r="AV28" s="91"/>
      <c r="AW28" s="107" t="s">
        <v>77</v>
      </c>
      <c r="BD28" s="91"/>
      <c r="BE28" s="91"/>
      <c r="BF28" s="107" t="s">
        <v>77</v>
      </c>
      <c r="BM28" s="91"/>
      <c r="BN28" s="91"/>
      <c r="BO28" s="107" t="s">
        <v>77</v>
      </c>
    </row>
    <row r="29" spans="2:70" ht="13">
      <c r="B29" s="93" t="s">
        <v>78</v>
      </c>
      <c r="C29" s="93" t="s">
        <v>2</v>
      </c>
      <c r="D29" s="93" t="s">
        <v>133</v>
      </c>
      <c r="E29" s="93">
        <v>2020</v>
      </c>
      <c r="F29" s="94" t="s">
        <v>1</v>
      </c>
      <c r="G29" s="91"/>
      <c r="H29" s="91"/>
      <c r="I29" s="91"/>
      <c r="J29" s="91"/>
      <c r="K29" s="93" t="s">
        <v>78</v>
      </c>
      <c r="L29" s="93" t="s">
        <v>2</v>
      </c>
      <c r="M29" s="93" t="s">
        <v>133</v>
      </c>
      <c r="N29" s="93">
        <v>2020</v>
      </c>
      <c r="O29" s="94" t="s">
        <v>1</v>
      </c>
      <c r="P29" t="s">
        <v>44</v>
      </c>
      <c r="T29" s="93" t="s">
        <v>78</v>
      </c>
      <c r="U29" s="93" t="s">
        <v>2</v>
      </c>
      <c r="V29" s="93" t="s">
        <v>133</v>
      </c>
      <c r="W29" s="93">
        <v>2020</v>
      </c>
      <c r="X29" s="94" t="s">
        <v>1</v>
      </c>
      <c r="Y29" t="s">
        <v>44</v>
      </c>
      <c r="AC29" s="93" t="s">
        <v>78</v>
      </c>
      <c r="AD29" s="93" t="s">
        <v>2</v>
      </c>
      <c r="AE29" s="93" t="s">
        <v>133</v>
      </c>
      <c r="AF29" s="93">
        <v>2020</v>
      </c>
      <c r="AG29" s="94" t="s">
        <v>1</v>
      </c>
      <c r="AH29" t="s">
        <v>44</v>
      </c>
      <c r="AL29" s="93" t="s">
        <v>78</v>
      </c>
      <c r="AM29" s="93" t="s">
        <v>2</v>
      </c>
      <c r="AN29" s="93" t="s">
        <v>133</v>
      </c>
      <c r="AO29" s="93">
        <v>2020</v>
      </c>
      <c r="AP29" s="94" t="s">
        <v>1</v>
      </c>
      <c r="AQ29" t="s">
        <v>44</v>
      </c>
      <c r="AU29" s="93" t="s">
        <v>78</v>
      </c>
      <c r="AV29" s="93" t="s">
        <v>2</v>
      </c>
      <c r="AW29" s="93" t="s">
        <v>133</v>
      </c>
      <c r="AX29" s="93">
        <v>2020</v>
      </c>
      <c r="AY29" s="94" t="s">
        <v>1</v>
      </c>
      <c r="AZ29" t="s">
        <v>44</v>
      </c>
      <c r="BD29" s="93" t="s">
        <v>78</v>
      </c>
      <c r="BE29" s="93" t="s">
        <v>2</v>
      </c>
      <c r="BF29" s="93" t="s">
        <v>133</v>
      </c>
      <c r="BG29" s="93">
        <v>2020</v>
      </c>
      <c r="BH29" s="94" t="s">
        <v>1</v>
      </c>
      <c r="BI29" t="s">
        <v>44</v>
      </c>
      <c r="BM29" s="93" t="s">
        <v>78</v>
      </c>
      <c r="BN29" s="93" t="s">
        <v>2</v>
      </c>
      <c r="BO29" s="93" t="s">
        <v>133</v>
      </c>
      <c r="BP29" s="93">
        <v>2020</v>
      </c>
      <c r="BQ29" s="94" t="s">
        <v>1</v>
      </c>
      <c r="BR29" t="s">
        <v>44</v>
      </c>
    </row>
    <row r="30" spans="2:70" ht="30.5">
      <c r="B30" s="95" t="s">
        <v>87</v>
      </c>
      <c r="C30" s="95" t="s">
        <v>128</v>
      </c>
      <c r="D30" s="95"/>
      <c r="E30" s="95"/>
      <c r="F30" s="92"/>
      <c r="G30" s="91"/>
      <c r="H30" s="91"/>
      <c r="I30" s="91"/>
      <c r="J30" s="91"/>
      <c r="K30" s="95" t="s">
        <v>87</v>
      </c>
      <c r="L30" s="95" t="s">
        <v>128</v>
      </c>
      <c r="M30" s="95"/>
      <c r="N30" s="95"/>
      <c r="O30" s="92"/>
      <c r="T30" s="95" t="s">
        <v>87</v>
      </c>
      <c r="U30" s="95" t="s">
        <v>128</v>
      </c>
      <c r="V30" s="95"/>
      <c r="W30" s="95"/>
      <c r="X30" s="92"/>
      <c r="AC30" s="95" t="s">
        <v>87</v>
      </c>
      <c r="AD30" s="95" t="s">
        <v>128</v>
      </c>
      <c r="AE30" s="95"/>
      <c r="AF30" s="95"/>
      <c r="AG30" s="92"/>
      <c r="AL30" s="95" t="s">
        <v>87</v>
      </c>
      <c r="AM30" s="95" t="s">
        <v>128</v>
      </c>
      <c r="AN30" s="95"/>
      <c r="AO30" s="95"/>
      <c r="AP30" s="92"/>
      <c r="AU30" s="95" t="s">
        <v>87</v>
      </c>
      <c r="AV30" s="95" t="s">
        <v>128</v>
      </c>
      <c r="AW30" s="95"/>
      <c r="AX30" s="95"/>
      <c r="AY30" s="92"/>
      <c r="BD30" s="95" t="s">
        <v>87</v>
      </c>
      <c r="BE30" s="95" t="s">
        <v>128</v>
      </c>
      <c r="BF30" s="95"/>
      <c r="BG30" s="95"/>
      <c r="BH30" s="92"/>
      <c r="BM30" s="95" t="s">
        <v>87</v>
      </c>
      <c r="BN30" s="95" t="s">
        <v>128</v>
      </c>
      <c r="BO30" s="95"/>
      <c r="BP30" s="95"/>
      <c r="BQ30" s="92"/>
    </row>
    <row r="31" spans="2:70">
      <c r="B31" s="96" t="s">
        <v>131</v>
      </c>
      <c r="C31" s="96"/>
      <c r="D31" s="96"/>
      <c r="E31" s="96"/>
      <c r="F31" s="92"/>
      <c r="G31" s="91"/>
      <c r="H31" s="91"/>
      <c r="I31" s="91"/>
      <c r="J31" s="91"/>
      <c r="K31" s="96" t="s">
        <v>131</v>
      </c>
      <c r="L31" s="96"/>
      <c r="M31" s="96"/>
      <c r="N31" s="96"/>
      <c r="O31" s="92"/>
      <c r="T31" s="96" t="s">
        <v>131</v>
      </c>
      <c r="U31" s="96"/>
      <c r="V31" s="96"/>
      <c r="W31" s="96"/>
      <c r="X31" s="92"/>
      <c r="AC31" s="96" t="s">
        <v>131</v>
      </c>
      <c r="AD31" s="96"/>
      <c r="AE31" s="96"/>
      <c r="AF31" s="96"/>
      <c r="AG31" s="92"/>
      <c r="AL31" s="96" t="s">
        <v>131</v>
      </c>
      <c r="AM31" s="96"/>
      <c r="AN31" s="96"/>
      <c r="AO31" s="96"/>
      <c r="AP31" s="92"/>
      <c r="AU31" s="96" t="s">
        <v>131</v>
      </c>
      <c r="AV31" s="96"/>
      <c r="AW31" s="96"/>
      <c r="AX31" s="96"/>
      <c r="AY31" s="92"/>
      <c r="BD31" s="96" t="s">
        <v>131</v>
      </c>
      <c r="BE31" s="96"/>
      <c r="BF31" s="96"/>
      <c r="BG31" s="96"/>
      <c r="BH31" s="92"/>
      <c r="BM31" s="96" t="s">
        <v>131</v>
      </c>
      <c r="BN31" s="96"/>
      <c r="BO31" s="96"/>
      <c r="BP31" s="96"/>
      <c r="BQ31" s="92"/>
    </row>
    <row r="32" spans="2:70">
      <c r="B32" s="92" t="s">
        <v>134</v>
      </c>
      <c r="C32" t="s">
        <v>31</v>
      </c>
      <c r="D32" s="97" t="s">
        <v>135</v>
      </c>
      <c r="E32" s="97">
        <v>9.4178082191780796E-2</v>
      </c>
      <c r="F32" s="92" t="s">
        <v>30</v>
      </c>
      <c r="G32" s="91"/>
      <c r="H32" s="91"/>
      <c r="I32" s="91"/>
      <c r="J32" s="91"/>
      <c r="K32" s="108" t="s">
        <v>134</v>
      </c>
      <c r="L32" s="109" t="str">
        <f>C9</f>
        <v>INDCONS</v>
      </c>
      <c r="M32" s="108" t="s">
        <v>237</v>
      </c>
      <c r="N32" s="108">
        <f>attached_energy_demand_split!A6</f>
        <v>2.0724659037165537E-2</v>
      </c>
      <c r="O32" s="108" t="s">
        <v>30</v>
      </c>
      <c r="P32" s="109" t="s">
        <v>84</v>
      </c>
      <c r="T32" s="108" t="s">
        <v>134</v>
      </c>
      <c r="U32" s="109" t="str">
        <f>L32</f>
        <v>INDCONS</v>
      </c>
      <c r="V32" s="108" t="str">
        <f>M32</f>
        <v>RH0_1</v>
      </c>
      <c r="W32" s="108">
        <f>attached_energy_demand_split!A68</f>
        <v>2.1114941725154532E-2</v>
      </c>
      <c r="X32" s="108" t="s">
        <v>30</v>
      </c>
      <c r="Y32" s="109" t="s">
        <v>79</v>
      </c>
      <c r="AC32" s="108" t="s">
        <v>134</v>
      </c>
      <c r="AD32" s="109" t="str">
        <f t="shared" ref="AD32:AD79" si="0">U32</f>
        <v>INDCONS</v>
      </c>
      <c r="AE32" s="108" t="str">
        <f t="shared" ref="AE32:AE79" si="1">V32</f>
        <v>RH0_1</v>
      </c>
      <c r="AF32" s="108">
        <f>attached_energy_demand_split!A39</f>
        <v>2.1558860771218834E-2</v>
      </c>
      <c r="AG32" s="108" t="s">
        <v>30</v>
      </c>
      <c r="AH32" s="109" t="s">
        <v>85</v>
      </c>
      <c r="AL32" s="108" t="s">
        <v>134</v>
      </c>
      <c r="AM32" s="109" t="str">
        <f t="shared" ref="AM32:AM79" si="2">AD32</f>
        <v>INDCONS</v>
      </c>
      <c r="AN32" s="108" t="str">
        <f t="shared" ref="AN32:AN79" si="3">AE32</f>
        <v>RH0_1</v>
      </c>
      <c r="AO32" s="108">
        <f>attached_energy_demand_summariz!B7</f>
        <v>2.1100281615679766E-2</v>
      </c>
      <c r="AP32" s="108" t="s">
        <v>30</v>
      </c>
      <c r="AQ32" s="109" t="s">
        <v>82</v>
      </c>
      <c r="AU32" s="108" t="s">
        <v>134</v>
      </c>
      <c r="AV32" s="109" t="str">
        <f t="shared" ref="AV32:AV79" si="4">AM32</f>
        <v>INDCONS</v>
      </c>
      <c r="AW32" s="108" t="str">
        <f t="shared" ref="AW32:AW79" si="5">AN32</f>
        <v>RH0_1</v>
      </c>
      <c r="AX32" s="108">
        <f>attached_energy_demand_summariz!F7</f>
        <v>2.1655345397811724E-2</v>
      </c>
      <c r="AY32" s="108" t="s">
        <v>30</v>
      </c>
      <c r="AZ32" s="109" t="s">
        <v>81</v>
      </c>
      <c r="BD32" s="108" t="s">
        <v>134</v>
      </c>
      <c r="BE32" s="109" t="str">
        <f t="shared" ref="BE32:BE79" si="6">AV32</f>
        <v>INDCONS</v>
      </c>
      <c r="BF32" s="108" t="str">
        <f t="shared" ref="BF32:BF79" si="7">AW32</f>
        <v>RH0_1</v>
      </c>
      <c r="BG32" s="108">
        <f>AO32</f>
        <v>2.1100281615679766E-2</v>
      </c>
      <c r="BH32" s="108" t="s">
        <v>30</v>
      </c>
      <c r="BI32" s="109" t="s">
        <v>83</v>
      </c>
      <c r="BM32" s="108" t="s">
        <v>134</v>
      </c>
      <c r="BN32" s="109" t="str">
        <f t="shared" ref="BN32:BN79" si="8">BE32</f>
        <v>INDCONS</v>
      </c>
      <c r="BO32" s="108" t="str">
        <f t="shared" ref="BO32:BO79" si="9">BF32</f>
        <v>RH0_1</v>
      </c>
      <c r="BP32" s="108">
        <f>attached_energy_demand_summariz!J7</f>
        <v>2.0447601147048196E-2</v>
      </c>
      <c r="BQ32" s="108" t="s">
        <v>30</v>
      </c>
      <c r="BR32" s="109" t="s">
        <v>80</v>
      </c>
    </row>
    <row r="33" spans="2:70">
      <c r="B33" s="92" t="s">
        <v>134</v>
      </c>
      <c r="C33" t="s">
        <v>31</v>
      </c>
      <c r="D33" s="97" t="s">
        <v>136</v>
      </c>
      <c r="E33" s="97">
        <v>0.102739726027397</v>
      </c>
      <c r="F33" s="92" t="s">
        <v>30</v>
      </c>
      <c r="G33" s="91"/>
      <c r="H33" s="91"/>
      <c r="I33" s="91"/>
      <c r="J33" s="91"/>
      <c r="K33" s="108" t="s">
        <v>134</v>
      </c>
      <c r="L33" s="109" t="str">
        <f>L32</f>
        <v>INDCONS</v>
      </c>
      <c r="M33" s="108" t="s">
        <v>238</v>
      </c>
      <c r="N33" s="108">
        <f>attached_energy_demand_split!A8</f>
        <v>2.0606913950845532E-2</v>
      </c>
      <c r="O33" s="108" t="s">
        <v>30</v>
      </c>
      <c r="P33" s="109" t="s">
        <v>84</v>
      </c>
      <c r="T33" s="108" t="s">
        <v>134</v>
      </c>
      <c r="U33" s="109" t="str">
        <f t="shared" ref="U33:U79" si="10">L33</f>
        <v>INDCONS</v>
      </c>
      <c r="V33" s="108" t="str">
        <f t="shared" ref="V33:V79" si="11">M33</f>
        <v>RH2_3</v>
      </c>
      <c r="W33" s="108">
        <f>attached_energy_demand_split!A70</f>
        <v>1.9269377650938974E-2</v>
      </c>
      <c r="X33" s="108" t="s">
        <v>30</v>
      </c>
      <c r="Y33" s="109" t="s">
        <v>79</v>
      </c>
      <c r="AC33" s="108" t="s">
        <v>134</v>
      </c>
      <c r="AD33" s="109" t="str">
        <f t="shared" si="0"/>
        <v>INDCONS</v>
      </c>
      <c r="AE33" s="108" t="str">
        <f t="shared" si="1"/>
        <v>RH2_3</v>
      </c>
      <c r="AF33" s="108">
        <f>attached_energy_demand_split!A41</f>
        <v>2.1716461727874961E-2</v>
      </c>
      <c r="AG33" s="108" t="s">
        <v>30</v>
      </c>
      <c r="AH33" s="109" t="s">
        <v>85</v>
      </c>
      <c r="AL33" s="108" t="s">
        <v>134</v>
      </c>
      <c r="AM33" s="109" t="str">
        <f t="shared" si="2"/>
        <v>INDCONS</v>
      </c>
      <c r="AN33" s="108" t="str">
        <f t="shared" si="3"/>
        <v>RH2_3</v>
      </c>
      <c r="AO33" s="108">
        <f>attached_energy_demand_summariz!B8</f>
        <v>2.0204463474633838E-2</v>
      </c>
      <c r="AP33" s="108" t="s">
        <v>30</v>
      </c>
      <c r="AQ33" s="109" t="s">
        <v>82</v>
      </c>
      <c r="AU33" s="108" t="s">
        <v>134</v>
      </c>
      <c r="AV33" s="109" t="str">
        <f t="shared" si="4"/>
        <v>INDCONS</v>
      </c>
      <c r="AW33" s="108" t="str">
        <f t="shared" si="5"/>
        <v>RH2_3</v>
      </c>
      <c r="AX33" s="108">
        <f>attached_energy_demand_summariz!F8</f>
        <v>1.9761792817229871E-2</v>
      </c>
      <c r="AY33" s="108" t="s">
        <v>30</v>
      </c>
      <c r="AZ33" s="109" t="s">
        <v>81</v>
      </c>
      <c r="BD33" s="108" t="s">
        <v>134</v>
      </c>
      <c r="BE33" s="109" t="str">
        <f t="shared" si="6"/>
        <v>INDCONS</v>
      </c>
      <c r="BF33" s="108" t="str">
        <f t="shared" si="7"/>
        <v>RH2_3</v>
      </c>
      <c r="BG33" s="108">
        <f t="shared" ref="BG33:BG79" si="12">AO33</f>
        <v>2.0204463474633838E-2</v>
      </c>
      <c r="BH33" s="108" t="s">
        <v>30</v>
      </c>
      <c r="BI33" s="109" t="s">
        <v>83</v>
      </c>
      <c r="BM33" s="108" t="s">
        <v>134</v>
      </c>
      <c r="BN33" s="109" t="str">
        <f t="shared" si="8"/>
        <v>INDCONS</v>
      </c>
      <c r="BO33" s="108" t="str">
        <f t="shared" si="9"/>
        <v>RH2_3</v>
      </c>
      <c r="BP33" s="108">
        <f>attached_energy_demand_summariz!J8</f>
        <v>1.9667771226279857E-2</v>
      </c>
      <c r="BQ33" s="108" t="s">
        <v>30</v>
      </c>
      <c r="BR33" s="109" t="s">
        <v>80</v>
      </c>
    </row>
    <row r="34" spans="2:70">
      <c r="B34" s="92" t="s">
        <v>134</v>
      </c>
      <c r="C34" t="s">
        <v>31</v>
      </c>
      <c r="D34" s="97" t="s">
        <v>137</v>
      </c>
      <c r="E34" s="97">
        <v>8.5616438356164396E-3</v>
      </c>
      <c r="F34" s="92" t="s">
        <v>30</v>
      </c>
      <c r="G34" s="98"/>
      <c r="H34" s="98"/>
      <c r="I34" s="98"/>
      <c r="J34" s="98"/>
      <c r="K34" s="108" t="s">
        <v>134</v>
      </c>
      <c r="L34" s="109" t="str">
        <f t="shared" ref="L34:L65" si="13">L33</f>
        <v>INDCONS</v>
      </c>
      <c r="M34" s="108" t="s">
        <v>239</v>
      </c>
      <c r="N34" s="108">
        <f>attached_energy_demand_split!A10</f>
        <v>1.9908743871061466E-2</v>
      </c>
      <c r="O34" s="108" t="s">
        <v>30</v>
      </c>
      <c r="P34" s="109" t="s">
        <v>84</v>
      </c>
      <c r="T34" s="108" t="s">
        <v>134</v>
      </c>
      <c r="U34" s="109" t="str">
        <f t="shared" si="10"/>
        <v>INDCONS</v>
      </c>
      <c r="V34" s="108" t="str">
        <f t="shared" si="11"/>
        <v>RH4_5</v>
      </c>
      <c r="W34" s="108">
        <f>attached_energy_demand_split!A72</f>
        <v>1.8553891573515724E-2</v>
      </c>
      <c r="X34" s="108" t="s">
        <v>30</v>
      </c>
      <c r="Y34" s="109" t="s">
        <v>79</v>
      </c>
      <c r="AC34" s="108" t="s">
        <v>134</v>
      </c>
      <c r="AD34" s="109" t="str">
        <f t="shared" si="0"/>
        <v>INDCONS</v>
      </c>
      <c r="AE34" s="108" t="str">
        <f t="shared" si="1"/>
        <v>RH4_5</v>
      </c>
      <c r="AF34" s="108">
        <f>attached_energy_demand_split!A43</f>
        <v>2.1041033024000365E-2</v>
      </c>
      <c r="AG34" s="108" t="s">
        <v>30</v>
      </c>
      <c r="AH34" s="109" t="s">
        <v>85</v>
      </c>
      <c r="AL34" s="108" t="s">
        <v>134</v>
      </c>
      <c r="AM34" s="109" t="str">
        <f t="shared" si="2"/>
        <v>INDCONS</v>
      </c>
      <c r="AN34" s="108" t="str">
        <f t="shared" si="3"/>
        <v>RH4_5</v>
      </c>
      <c r="AO34" s="108">
        <f>attached_energy_demand_summariz!B9</f>
        <v>1.9159866676335777E-2</v>
      </c>
      <c r="AP34" s="108" t="s">
        <v>30</v>
      </c>
      <c r="AQ34" s="109" t="s">
        <v>82</v>
      </c>
      <c r="AU34" s="108" t="s">
        <v>134</v>
      </c>
      <c r="AV34" s="109" t="str">
        <f t="shared" si="4"/>
        <v>INDCONS</v>
      </c>
      <c r="AW34" s="108" t="str">
        <f t="shared" si="5"/>
        <v>RH4_5</v>
      </c>
      <c r="AX34" s="108">
        <f>attached_energy_demand_summariz!F9</f>
        <v>1.7601494690120366E-2</v>
      </c>
      <c r="AY34" s="108" t="s">
        <v>30</v>
      </c>
      <c r="AZ34" s="109" t="s">
        <v>81</v>
      </c>
      <c r="BD34" s="108" t="s">
        <v>134</v>
      </c>
      <c r="BE34" s="109" t="str">
        <f t="shared" si="6"/>
        <v>INDCONS</v>
      </c>
      <c r="BF34" s="108" t="str">
        <f t="shared" si="7"/>
        <v>RH4_5</v>
      </c>
      <c r="BG34" s="108">
        <f t="shared" si="12"/>
        <v>1.9159866676335777E-2</v>
      </c>
      <c r="BH34" s="108" t="s">
        <v>30</v>
      </c>
      <c r="BI34" s="109" t="s">
        <v>83</v>
      </c>
      <c r="BM34" s="108" t="s">
        <v>134</v>
      </c>
      <c r="BN34" s="109" t="str">
        <f t="shared" si="8"/>
        <v>INDCONS</v>
      </c>
      <c r="BO34" s="108" t="str">
        <f t="shared" si="9"/>
        <v>RH4_5</v>
      </c>
      <c r="BP34" s="108">
        <f>attached_energy_demand_summariz!J9</f>
        <v>1.8694170222980953E-2</v>
      </c>
      <c r="BQ34" s="108" t="s">
        <v>30</v>
      </c>
      <c r="BR34" s="109" t="s">
        <v>80</v>
      </c>
    </row>
    <row r="35" spans="2:70">
      <c r="B35" s="99" t="s">
        <v>134</v>
      </c>
      <c r="C35" t="s">
        <v>31</v>
      </c>
      <c r="D35" s="97" t="s">
        <v>138</v>
      </c>
      <c r="E35" s="97">
        <v>0.12682648401826499</v>
      </c>
      <c r="F35" s="92" t="s">
        <v>30</v>
      </c>
      <c r="G35" s="98"/>
      <c r="H35" s="98"/>
      <c r="I35" s="98"/>
      <c r="J35" s="98"/>
      <c r="K35" s="110" t="s">
        <v>134</v>
      </c>
      <c r="L35" s="109" t="str">
        <f t="shared" si="13"/>
        <v>INDCONS</v>
      </c>
      <c r="M35" s="108" t="s">
        <v>240</v>
      </c>
      <c r="N35" s="108">
        <f>attached_energy_demand_split!A12</f>
        <v>1.9131142691048007E-2</v>
      </c>
      <c r="O35" s="108" t="s">
        <v>30</v>
      </c>
      <c r="P35" s="109" t="s">
        <v>84</v>
      </c>
      <c r="T35" s="108" t="s">
        <v>134</v>
      </c>
      <c r="U35" s="109" t="str">
        <f t="shared" si="10"/>
        <v>INDCONS</v>
      </c>
      <c r="V35" s="108" t="str">
        <f t="shared" si="11"/>
        <v>RH6_7</v>
      </c>
      <c r="W35" s="108">
        <f>attached_energy_demand_split!A74</f>
        <v>1.8803352118699587E-2</v>
      </c>
      <c r="X35" s="108" t="s">
        <v>30</v>
      </c>
      <c r="Y35" s="109" t="s">
        <v>79</v>
      </c>
      <c r="AC35" s="108" t="s">
        <v>134</v>
      </c>
      <c r="AD35" s="109" t="str">
        <f t="shared" si="0"/>
        <v>INDCONS</v>
      </c>
      <c r="AE35" s="108" t="str">
        <f t="shared" si="1"/>
        <v>RH6_7</v>
      </c>
      <c r="AF35" s="108">
        <f>attached_energy_demand_split!A45</f>
        <v>1.8623642385664267E-2</v>
      </c>
      <c r="AG35" s="108" t="s">
        <v>30</v>
      </c>
      <c r="AH35" s="109" t="s">
        <v>85</v>
      </c>
      <c r="AL35" s="108" t="s">
        <v>134</v>
      </c>
      <c r="AM35" s="109" t="str">
        <f t="shared" si="2"/>
        <v>INDCONS</v>
      </c>
      <c r="AN35" s="108" t="str">
        <f t="shared" si="3"/>
        <v>RH6_7</v>
      </c>
      <c r="AO35" s="108">
        <f>attached_energy_demand_summariz!B10</f>
        <v>1.8319027581294868E-2</v>
      </c>
      <c r="AP35" s="108" t="s">
        <v>30</v>
      </c>
      <c r="AQ35" s="109" t="s">
        <v>82</v>
      </c>
      <c r="AU35" s="108" t="s">
        <v>134</v>
      </c>
      <c r="AV35" s="109" t="str">
        <f t="shared" si="4"/>
        <v>INDCONS</v>
      </c>
      <c r="AW35" s="108" t="str">
        <f t="shared" si="5"/>
        <v>RH6_7</v>
      </c>
      <c r="AX35" s="108">
        <f>attached_energy_demand_summariz!F10</f>
        <v>1.6744293447780733E-2</v>
      </c>
      <c r="AY35" s="108" t="s">
        <v>30</v>
      </c>
      <c r="AZ35" s="109" t="s">
        <v>81</v>
      </c>
      <c r="BD35" s="108" t="s">
        <v>134</v>
      </c>
      <c r="BE35" s="109" t="str">
        <f t="shared" si="6"/>
        <v>INDCONS</v>
      </c>
      <c r="BF35" s="108" t="str">
        <f t="shared" si="7"/>
        <v>RH6_7</v>
      </c>
      <c r="BG35" s="108">
        <f t="shared" si="12"/>
        <v>1.8319027581294868E-2</v>
      </c>
      <c r="BH35" s="108" t="s">
        <v>30</v>
      </c>
      <c r="BI35" s="109" t="s">
        <v>83</v>
      </c>
      <c r="BM35" s="108" t="s">
        <v>134</v>
      </c>
      <c r="BN35" s="109" t="str">
        <f t="shared" si="8"/>
        <v>INDCONS</v>
      </c>
      <c r="BO35" s="108" t="str">
        <f t="shared" si="9"/>
        <v>RH6_7</v>
      </c>
      <c r="BP35" s="108">
        <f>attached_energy_demand_summariz!J10</f>
        <v>1.8292707263281752E-2</v>
      </c>
      <c r="BQ35" s="108" t="s">
        <v>30</v>
      </c>
      <c r="BR35" s="109" t="s">
        <v>80</v>
      </c>
    </row>
    <row r="36" spans="2:70">
      <c r="B36" s="92" t="s">
        <v>134</v>
      </c>
      <c r="C36" t="s">
        <v>31</v>
      </c>
      <c r="D36" s="97" t="s">
        <v>139</v>
      </c>
      <c r="E36" s="97">
        <v>0.13835616438356199</v>
      </c>
      <c r="F36" s="92" t="s">
        <v>30</v>
      </c>
      <c r="G36" s="98"/>
      <c r="H36" s="98"/>
      <c r="I36" s="98"/>
      <c r="J36" s="98"/>
      <c r="K36" s="108" t="s">
        <v>134</v>
      </c>
      <c r="L36" s="109" t="str">
        <f t="shared" si="13"/>
        <v>INDCONS</v>
      </c>
      <c r="M36" s="108" t="s">
        <v>241</v>
      </c>
      <c r="N36" s="108">
        <f>attached_energy_demand_split!A14</f>
        <v>1.8830899452683077E-2</v>
      </c>
      <c r="O36" s="108" t="s">
        <v>30</v>
      </c>
      <c r="P36" s="109" t="s">
        <v>84</v>
      </c>
      <c r="T36" s="108" t="s">
        <v>134</v>
      </c>
      <c r="U36" s="109" t="str">
        <f t="shared" si="10"/>
        <v>INDCONS</v>
      </c>
      <c r="V36" s="108" t="str">
        <f t="shared" si="11"/>
        <v>RH8_9</v>
      </c>
      <c r="W36" s="108">
        <f>attached_energy_demand_split!A76</f>
        <v>2.0275784295644878E-2</v>
      </c>
      <c r="X36" s="108" t="s">
        <v>30</v>
      </c>
      <c r="Y36" s="109" t="s">
        <v>79</v>
      </c>
      <c r="AC36" s="108" t="s">
        <v>134</v>
      </c>
      <c r="AD36" s="109" t="str">
        <f t="shared" si="0"/>
        <v>INDCONS</v>
      </c>
      <c r="AE36" s="108" t="str">
        <f t="shared" si="1"/>
        <v>RH8_9</v>
      </c>
      <c r="AF36" s="108">
        <f>attached_energy_demand_split!A47</f>
        <v>1.7156934758240105E-2</v>
      </c>
      <c r="AG36" s="108" t="s">
        <v>30</v>
      </c>
      <c r="AH36" s="109" t="s">
        <v>85</v>
      </c>
      <c r="AL36" s="108" t="s">
        <v>134</v>
      </c>
      <c r="AM36" s="109" t="str">
        <f t="shared" si="2"/>
        <v>INDCONS</v>
      </c>
      <c r="AN36" s="108" t="str">
        <f t="shared" si="3"/>
        <v>RH8_9</v>
      </c>
      <c r="AO36" s="108">
        <f>attached_energy_demand_summariz!B11</f>
        <v>1.8367232972075154E-2</v>
      </c>
      <c r="AP36" s="108" t="s">
        <v>30</v>
      </c>
      <c r="AQ36" s="109" t="s">
        <v>82</v>
      </c>
      <c r="AU36" s="108" t="s">
        <v>134</v>
      </c>
      <c r="AV36" s="109" t="str">
        <f t="shared" si="4"/>
        <v>INDCONS</v>
      </c>
      <c r="AW36" s="108" t="str">
        <f t="shared" si="5"/>
        <v>RH8_9</v>
      </c>
      <c r="AX36" s="108">
        <f>attached_energy_demand_summariz!F11</f>
        <v>1.6887841722384569E-2</v>
      </c>
      <c r="AY36" s="108" t="s">
        <v>30</v>
      </c>
      <c r="AZ36" s="109" t="s">
        <v>81</v>
      </c>
      <c r="BD36" s="108" t="s">
        <v>134</v>
      </c>
      <c r="BE36" s="109" t="str">
        <f t="shared" si="6"/>
        <v>INDCONS</v>
      </c>
      <c r="BF36" s="108" t="str">
        <f t="shared" si="7"/>
        <v>RH8_9</v>
      </c>
      <c r="BG36" s="108">
        <f t="shared" si="12"/>
        <v>1.8367232972075154E-2</v>
      </c>
      <c r="BH36" s="108" t="s">
        <v>30</v>
      </c>
      <c r="BI36" s="109" t="s">
        <v>83</v>
      </c>
      <c r="BM36" s="108" t="s">
        <v>134</v>
      </c>
      <c r="BN36" s="109" t="str">
        <f t="shared" si="8"/>
        <v>INDCONS</v>
      </c>
      <c r="BO36" s="108" t="str">
        <f t="shared" si="9"/>
        <v>RH8_9</v>
      </c>
      <c r="BP36" s="108">
        <f>attached_energy_demand_summariz!J11</f>
        <v>1.8684704631423146E-2</v>
      </c>
      <c r="BQ36" s="108" t="s">
        <v>30</v>
      </c>
      <c r="BR36" s="109" t="s">
        <v>80</v>
      </c>
    </row>
    <row r="37" spans="2:70">
      <c r="B37" s="92" t="s">
        <v>134</v>
      </c>
      <c r="C37" t="s">
        <v>31</v>
      </c>
      <c r="D37" s="97" t="s">
        <v>140</v>
      </c>
      <c r="E37" s="97">
        <v>1.15296803652968E-2</v>
      </c>
      <c r="F37" s="92" t="s">
        <v>30</v>
      </c>
      <c r="K37" s="108" t="s">
        <v>134</v>
      </c>
      <c r="L37" s="109" t="str">
        <f t="shared" si="13"/>
        <v>INDCONS</v>
      </c>
      <c r="M37" s="108" t="s">
        <v>242</v>
      </c>
      <c r="N37" s="108">
        <f>attached_energy_demand_split!A16</f>
        <v>1.8892209620715375E-2</v>
      </c>
      <c r="O37" s="108" t="s">
        <v>30</v>
      </c>
      <c r="P37" s="109" t="s">
        <v>84</v>
      </c>
      <c r="T37" s="108" t="s">
        <v>134</v>
      </c>
      <c r="U37" s="109" t="str">
        <f t="shared" si="10"/>
        <v>INDCONS</v>
      </c>
      <c r="V37" s="108" t="str">
        <f t="shared" si="11"/>
        <v>RH10_11</v>
      </c>
      <c r="W37" s="108">
        <f>attached_energy_demand_split!A78</f>
        <v>2.2672709406807174E-2</v>
      </c>
      <c r="X37" s="108" t="s">
        <v>30</v>
      </c>
      <c r="Y37" s="109" t="s">
        <v>79</v>
      </c>
      <c r="AC37" s="108" t="s">
        <v>134</v>
      </c>
      <c r="AD37" s="109" t="str">
        <f t="shared" si="0"/>
        <v>INDCONS</v>
      </c>
      <c r="AE37" s="108" t="str">
        <f t="shared" si="1"/>
        <v>RH10_11</v>
      </c>
      <c r="AF37" s="108">
        <f>attached_energy_demand_split!A49</f>
        <v>1.6996069788382029E-2</v>
      </c>
      <c r="AG37" s="108" t="s">
        <v>30</v>
      </c>
      <c r="AH37" s="109" t="s">
        <v>85</v>
      </c>
      <c r="AL37" s="108" t="s">
        <v>134</v>
      </c>
      <c r="AM37" s="109" t="str">
        <f t="shared" si="2"/>
        <v>INDCONS</v>
      </c>
      <c r="AN37" s="108" t="str">
        <f t="shared" si="3"/>
        <v>RH10_11</v>
      </c>
      <c r="AO37" s="108">
        <f>attached_energy_demand_summariz!B12</f>
        <v>1.9516123374229442E-2</v>
      </c>
      <c r="AP37" s="108" t="s">
        <v>30</v>
      </c>
      <c r="AQ37" s="109" t="s">
        <v>82</v>
      </c>
      <c r="AU37" s="108" t="s">
        <v>134</v>
      </c>
      <c r="AV37" s="109" t="str">
        <f t="shared" si="4"/>
        <v>INDCONS</v>
      </c>
      <c r="AW37" s="108" t="str">
        <f t="shared" si="5"/>
        <v>RH10_11</v>
      </c>
      <c r="AX37" s="108">
        <f>attached_energy_demand_summariz!F12</f>
        <v>1.8742267418083269E-2</v>
      </c>
      <c r="AY37" s="108" t="s">
        <v>30</v>
      </c>
      <c r="AZ37" s="109" t="s">
        <v>81</v>
      </c>
      <c r="BD37" s="108" t="s">
        <v>134</v>
      </c>
      <c r="BE37" s="109" t="str">
        <f t="shared" si="6"/>
        <v>INDCONS</v>
      </c>
      <c r="BF37" s="108" t="str">
        <f t="shared" si="7"/>
        <v>RH10_11</v>
      </c>
      <c r="BG37" s="108">
        <f t="shared" si="12"/>
        <v>1.9516123374229442E-2</v>
      </c>
      <c r="BH37" s="108" t="s">
        <v>30</v>
      </c>
      <c r="BI37" s="109" t="s">
        <v>83</v>
      </c>
      <c r="BM37" s="108" t="s">
        <v>134</v>
      </c>
      <c r="BN37" s="109" t="str">
        <f t="shared" si="8"/>
        <v>INDCONS</v>
      </c>
      <c r="BO37" s="108" t="str">
        <f t="shared" si="9"/>
        <v>RH10_11</v>
      </c>
      <c r="BP37" s="108">
        <f>attached_energy_demand_summariz!J12</f>
        <v>2.0277360637159368E-2</v>
      </c>
      <c r="BQ37" s="108" t="s">
        <v>30</v>
      </c>
      <c r="BR37" s="109" t="s">
        <v>80</v>
      </c>
    </row>
    <row r="38" spans="2:70">
      <c r="B38" s="92" t="s">
        <v>134</v>
      </c>
      <c r="C38" t="s">
        <v>31</v>
      </c>
      <c r="D38" s="97" t="s">
        <v>141</v>
      </c>
      <c r="E38" s="97">
        <v>9.9200913242009095E-2</v>
      </c>
      <c r="F38" s="92" t="s">
        <v>30</v>
      </c>
      <c r="K38" s="108" t="s">
        <v>134</v>
      </c>
      <c r="L38" s="109" t="str">
        <f t="shared" si="13"/>
        <v>INDCONS</v>
      </c>
      <c r="M38" s="108" t="s">
        <v>243</v>
      </c>
      <c r="N38" s="108">
        <f>attached_energy_demand_split!A18</f>
        <v>1.9735672875253105E-2</v>
      </c>
      <c r="O38" s="108" t="s">
        <v>30</v>
      </c>
      <c r="P38" s="109" t="s">
        <v>84</v>
      </c>
      <c r="T38" s="108" t="s">
        <v>134</v>
      </c>
      <c r="U38" s="109" t="str">
        <f t="shared" si="10"/>
        <v>INDCONS</v>
      </c>
      <c r="V38" s="108" t="str">
        <f t="shared" si="11"/>
        <v>RH12_13</v>
      </c>
      <c r="W38" s="108">
        <f>attached_energy_demand_split!A80</f>
        <v>2.2708461324058286E-2</v>
      </c>
      <c r="X38" s="108" t="s">
        <v>30</v>
      </c>
      <c r="Y38" s="109" t="s">
        <v>79</v>
      </c>
      <c r="AC38" s="108" t="s">
        <v>134</v>
      </c>
      <c r="AD38" s="109" t="str">
        <f t="shared" si="0"/>
        <v>INDCONS</v>
      </c>
      <c r="AE38" s="108" t="str">
        <f t="shared" si="1"/>
        <v>RH12_13</v>
      </c>
      <c r="AF38" s="108">
        <f>attached_energy_demand_split!A51</f>
        <v>1.819002194214913E-2</v>
      </c>
      <c r="AG38" s="108" t="s">
        <v>30</v>
      </c>
      <c r="AH38" s="109" t="s">
        <v>85</v>
      </c>
      <c r="AL38" s="108" t="s">
        <v>134</v>
      </c>
      <c r="AM38" s="109" t="str">
        <f t="shared" si="2"/>
        <v>INDCONS</v>
      </c>
      <c r="AN38" s="108" t="str">
        <f t="shared" si="3"/>
        <v>RH12_13</v>
      </c>
      <c r="AO38" s="108">
        <f>attached_energy_demand_summariz!B13</f>
        <v>2.0392977411634552E-2</v>
      </c>
      <c r="AP38" s="108" t="s">
        <v>30</v>
      </c>
      <c r="AQ38" s="109" t="s">
        <v>82</v>
      </c>
      <c r="AU38" s="108" t="s">
        <v>134</v>
      </c>
      <c r="AV38" s="109" t="str">
        <f t="shared" si="4"/>
        <v>INDCONS</v>
      </c>
      <c r="AW38" s="108" t="str">
        <f t="shared" si="5"/>
        <v>RH12_13</v>
      </c>
      <c r="AX38" s="108">
        <f>attached_energy_demand_summariz!F13</f>
        <v>2.0376651224340393E-2</v>
      </c>
      <c r="AY38" s="108" t="s">
        <v>30</v>
      </c>
      <c r="AZ38" s="109" t="s">
        <v>81</v>
      </c>
      <c r="BD38" s="108" t="s">
        <v>134</v>
      </c>
      <c r="BE38" s="109" t="str">
        <f t="shared" si="6"/>
        <v>INDCONS</v>
      </c>
      <c r="BF38" s="108" t="str">
        <f t="shared" si="7"/>
        <v>RH12_13</v>
      </c>
      <c r="BG38" s="108">
        <f t="shared" si="12"/>
        <v>2.0392977411634552E-2</v>
      </c>
      <c r="BH38" s="108" t="s">
        <v>30</v>
      </c>
      <c r="BI38" s="109" t="s">
        <v>83</v>
      </c>
      <c r="BM38" s="108" t="s">
        <v>134</v>
      </c>
      <c r="BN38" s="109" t="str">
        <f t="shared" si="8"/>
        <v>INDCONS</v>
      </c>
      <c r="BO38" s="108" t="str">
        <f t="shared" si="9"/>
        <v>RH12_13</v>
      </c>
      <c r="BP38" s="108">
        <f>attached_energy_demand_summariz!J13</f>
        <v>2.0954079692371844E-2</v>
      </c>
      <c r="BQ38" s="108" t="s">
        <v>30</v>
      </c>
      <c r="BR38" s="109" t="s">
        <v>80</v>
      </c>
    </row>
    <row r="39" spans="2:70">
      <c r="B39" s="99" t="s">
        <v>134</v>
      </c>
      <c r="C39" t="s">
        <v>31</v>
      </c>
      <c r="D39" s="97" t="s">
        <v>142</v>
      </c>
      <c r="E39" s="97">
        <v>0.108219178082192</v>
      </c>
      <c r="F39" s="92" t="s">
        <v>30</v>
      </c>
      <c r="K39" s="110" t="s">
        <v>134</v>
      </c>
      <c r="L39" s="109" t="str">
        <f t="shared" si="13"/>
        <v>INDCONS</v>
      </c>
      <c r="M39" s="108" t="s">
        <v>244</v>
      </c>
      <c r="N39" s="108">
        <f>attached_energy_demand_split!A20</f>
        <v>2.0535190266484385E-2</v>
      </c>
      <c r="O39" s="108" t="s">
        <v>30</v>
      </c>
      <c r="P39" s="109" t="s">
        <v>84</v>
      </c>
      <c r="T39" s="108" t="s">
        <v>134</v>
      </c>
      <c r="U39" s="109" t="str">
        <f t="shared" si="10"/>
        <v>INDCONS</v>
      </c>
      <c r="V39" s="108" t="str">
        <f t="shared" si="11"/>
        <v>RH14_15</v>
      </c>
      <c r="W39" s="108">
        <f>attached_energy_demand_split!A82</f>
        <v>2.2052829918983639E-2</v>
      </c>
      <c r="X39" s="108" t="s">
        <v>30</v>
      </c>
      <c r="Y39" s="109" t="s">
        <v>79</v>
      </c>
      <c r="AC39" s="108" t="s">
        <v>134</v>
      </c>
      <c r="AD39" s="109" t="str">
        <f t="shared" si="0"/>
        <v>INDCONS</v>
      </c>
      <c r="AE39" s="108" t="str">
        <f t="shared" si="1"/>
        <v>RH14_15</v>
      </c>
      <c r="AF39" s="108">
        <f>attached_energy_demand_split!A53</f>
        <v>2.0967491974570172E-2</v>
      </c>
      <c r="AG39" s="108" t="s">
        <v>30</v>
      </c>
      <c r="AH39" s="109" t="s">
        <v>85</v>
      </c>
      <c r="AL39" s="108" t="s">
        <v>134</v>
      </c>
      <c r="AM39" s="109" t="str">
        <f t="shared" si="2"/>
        <v>INDCONS</v>
      </c>
      <c r="AN39" s="108" t="str">
        <f t="shared" si="3"/>
        <v>RH14_15</v>
      </c>
      <c r="AO39" s="108">
        <f>attached_energy_demand_summariz!B14</f>
        <v>2.1041702332658754E-2</v>
      </c>
      <c r="AP39" s="108" t="s">
        <v>30</v>
      </c>
      <c r="AQ39" s="109" t="s">
        <v>82</v>
      </c>
      <c r="AU39" s="108" t="s">
        <v>134</v>
      </c>
      <c r="AV39" s="109" t="str">
        <f t="shared" si="4"/>
        <v>INDCONS</v>
      </c>
      <c r="AW39" s="108" t="str">
        <f t="shared" si="5"/>
        <v>RH14_15</v>
      </c>
      <c r="AX39" s="108">
        <f>attached_energy_demand_summariz!F14</f>
        <v>2.0778238730769082E-2</v>
      </c>
      <c r="AY39" s="108" t="s">
        <v>30</v>
      </c>
      <c r="AZ39" s="109" t="s">
        <v>81</v>
      </c>
      <c r="BD39" s="108" t="s">
        <v>134</v>
      </c>
      <c r="BE39" s="109" t="str">
        <f t="shared" si="6"/>
        <v>INDCONS</v>
      </c>
      <c r="BF39" s="108" t="str">
        <f t="shared" si="7"/>
        <v>RH14_15</v>
      </c>
      <c r="BG39" s="108">
        <f t="shared" si="12"/>
        <v>2.1041702332658754E-2</v>
      </c>
      <c r="BH39" s="108" t="s">
        <v>30</v>
      </c>
      <c r="BI39" s="109" t="s">
        <v>83</v>
      </c>
      <c r="BM39" s="108" t="s">
        <v>134</v>
      </c>
      <c r="BN39" s="109" t="str">
        <f t="shared" si="8"/>
        <v>INDCONS</v>
      </c>
      <c r="BO39" s="108" t="str">
        <f t="shared" si="9"/>
        <v>RH14_15</v>
      </c>
      <c r="BP39" s="108">
        <f>attached_energy_demand_summariz!J14</f>
        <v>2.0874760772486494E-2</v>
      </c>
      <c r="BQ39" s="108" t="s">
        <v>30</v>
      </c>
      <c r="BR39" s="109" t="s">
        <v>80</v>
      </c>
    </row>
    <row r="40" spans="2:70" ht="13">
      <c r="B40" s="92" t="s">
        <v>134</v>
      </c>
      <c r="C40" t="s">
        <v>31</v>
      </c>
      <c r="D40" s="97" t="s">
        <v>143</v>
      </c>
      <c r="E40" s="97">
        <v>9.0182648401826507E-3</v>
      </c>
      <c r="F40" s="92" t="s">
        <v>30</v>
      </c>
      <c r="J40" s="68"/>
      <c r="K40" s="108" t="s">
        <v>134</v>
      </c>
      <c r="L40" s="109" t="str">
        <f t="shared" si="13"/>
        <v>INDCONS</v>
      </c>
      <c r="M40" s="108" t="s">
        <v>245</v>
      </c>
      <c r="N40" s="108">
        <f>attached_energy_demand_split!A22</f>
        <v>2.0896719862378399E-2</v>
      </c>
      <c r="O40" s="108" t="s">
        <v>30</v>
      </c>
      <c r="P40" s="109" t="s">
        <v>84</v>
      </c>
      <c r="T40" s="108" t="s">
        <v>134</v>
      </c>
      <c r="U40" s="109" t="str">
        <f t="shared" si="10"/>
        <v>INDCONS</v>
      </c>
      <c r="V40" s="108" t="str">
        <f t="shared" si="11"/>
        <v>RH16_17</v>
      </c>
      <c r="W40" s="108">
        <f>attached_energy_demand_split!A84</f>
        <v>2.1192518819202082E-2</v>
      </c>
      <c r="X40" s="108" t="s">
        <v>30</v>
      </c>
      <c r="Y40" s="109" t="s">
        <v>79</v>
      </c>
      <c r="AC40" s="108" t="s">
        <v>134</v>
      </c>
      <c r="AD40" s="109" t="str">
        <f t="shared" si="0"/>
        <v>INDCONS</v>
      </c>
      <c r="AE40" s="108" t="str">
        <f t="shared" si="1"/>
        <v>RH16_17</v>
      </c>
      <c r="AF40" s="108">
        <f>attached_energy_demand_split!A55</f>
        <v>2.1896382103851374E-2</v>
      </c>
      <c r="AG40" s="108" t="s">
        <v>30</v>
      </c>
      <c r="AH40" s="109" t="s">
        <v>85</v>
      </c>
      <c r="AL40" s="108" t="s">
        <v>134</v>
      </c>
      <c r="AM40" s="109" t="str">
        <f t="shared" si="2"/>
        <v>INDCONS</v>
      </c>
      <c r="AN40" s="108" t="str">
        <f t="shared" si="3"/>
        <v>RH16_17</v>
      </c>
      <c r="AO40" s="108">
        <f>attached_energy_demand_summariz!B15</f>
        <v>2.1031470252881344E-2</v>
      </c>
      <c r="AP40" s="108" t="s">
        <v>30</v>
      </c>
      <c r="AQ40" s="109" t="s">
        <v>82</v>
      </c>
      <c r="AU40" s="108" t="s">
        <v>134</v>
      </c>
      <c r="AV40" s="109" t="str">
        <f t="shared" si="4"/>
        <v>INDCONS</v>
      </c>
      <c r="AW40" s="108" t="str">
        <f t="shared" si="5"/>
        <v>RH16_17</v>
      </c>
      <c r="AX40" s="108">
        <f>attached_energy_demand_summariz!F15</f>
        <v>2.069190075933651E-2</v>
      </c>
      <c r="AY40" s="108" t="s">
        <v>30</v>
      </c>
      <c r="AZ40" s="109" t="s">
        <v>81</v>
      </c>
      <c r="BD40" s="108" t="s">
        <v>134</v>
      </c>
      <c r="BE40" s="109" t="str">
        <f t="shared" si="6"/>
        <v>INDCONS</v>
      </c>
      <c r="BF40" s="108" t="str">
        <f t="shared" si="7"/>
        <v>RH16_17</v>
      </c>
      <c r="BG40" s="108">
        <f t="shared" si="12"/>
        <v>2.1031470252881344E-2</v>
      </c>
      <c r="BH40" s="108" t="s">
        <v>30</v>
      </c>
      <c r="BI40" s="109" t="s">
        <v>83</v>
      </c>
      <c r="BM40" s="108" t="s">
        <v>134</v>
      </c>
      <c r="BN40" s="109" t="str">
        <f t="shared" si="8"/>
        <v>INDCONS</v>
      </c>
      <c r="BO40" s="108" t="str">
        <f t="shared" si="9"/>
        <v>RH16_17</v>
      </c>
      <c r="BP40" s="108">
        <f>attached_energy_demand_summariz!J15</f>
        <v>2.0479829719638368E-2</v>
      </c>
      <c r="BQ40" s="108" t="s">
        <v>30</v>
      </c>
      <c r="BR40" s="109" t="s">
        <v>80</v>
      </c>
    </row>
    <row r="41" spans="2:70" ht="14.5">
      <c r="B41" s="92" t="s">
        <v>134</v>
      </c>
      <c r="C41" t="s">
        <v>31</v>
      </c>
      <c r="D41" s="97" t="s">
        <v>144</v>
      </c>
      <c r="E41" s="97">
        <v>0.13812785388127899</v>
      </c>
      <c r="F41" s="92" t="s">
        <v>30</v>
      </c>
      <c r="G41" s="89"/>
      <c r="H41" s="89"/>
      <c r="I41" s="89"/>
      <c r="J41" s="89"/>
      <c r="K41" s="108" t="s">
        <v>134</v>
      </c>
      <c r="L41" s="109" t="str">
        <f t="shared" si="13"/>
        <v>INDCONS</v>
      </c>
      <c r="M41" s="108" t="s">
        <v>246</v>
      </c>
      <c r="N41" s="108">
        <f>attached_energy_demand_split!A24</f>
        <v>2.0865770170115663E-2</v>
      </c>
      <c r="O41" s="108" t="s">
        <v>30</v>
      </c>
      <c r="P41" s="109" t="s">
        <v>84</v>
      </c>
      <c r="T41" s="108" t="s">
        <v>134</v>
      </c>
      <c r="U41" s="109" t="str">
        <f t="shared" si="10"/>
        <v>INDCONS</v>
      </c>
      <c r="V41" s="108" t="str">
        <f t="shared" si="11"/>
        <v>RH18_19</v>
      </c>
      <c r="W41" s="108">
        <f>attached_energy_demand_split!A86</f>
        <v>2.113446835673238E-2</v>
      </c>
      <c r="X41" s="108" t="s">
        <v>30</v>
      </c>
      <c r="Y41" s="109" t="s">
        <v>79</v>
      </c>
      <c r="AC41" s="108" t="s">
        <v>134</v>
      </c>
      <c r="AD41" s="109" t="str">
        <f t="shared" si="0"/>
        <v>INDCONS</v>
      </c>
      <c r="AE41" s="108" t="str">
        <f t="shared" si="1"/>
        <v>RH18_19</v>
      </c>
      <c r="AF41" s="108">
        <f>attached_energy_demand_split!A57</f>
        <v>2.17155355129377E-2</v>
      </c>
      <c r="AG41" s="108" t="s">
        <v>30</v>
      </c>
      <c r="AH41" s="109" t="s">
        <v>85</v>
      </c>
      <c r="AL41" s="108" t="s">
        <v>134</v>
      </c>
      <c r="AM41" s="109" t="str">
        <f t="shared" si="2"/>
        <v>INDCONS</v>
      </c>
      <c r="AN41" s="108" t="str">
        <f t="shared" si="3"/>
        <v>RH18_19</v>
      </c>
      <c r="AO41" s="108">
        <f>attached_energy_demand_summariz!B16</f>
        <v>2.0772466684862177E-2</v>
      </c>
      <c r="AP41" s="108" t="s">
        <v>30</v>
      </c>
      <c r="AQ41" s="109" t="s">
        <v>82</v>
      </c>
      <c r="AU41" s="108" t="s">
        <v>134</v>
      </c>
      <c r="AV41" s="109" t="str">
        <f t="shared" si="4"/>
        <v>INDCONS</v>
      </c>
      <c r="AW41" s="108" t="str">
        <f t="shared" si="5"/>
        <v>RH18_19</v>
      </c>
      <c r="AX41" s="108">
        <f>attached_energy_demand_summariz!F16</f>
        <v>2.0434688956400562E-2</v>
      </c>
      <c r="AY41" s="108" t="s">
        <v>30</v>
      </c>
      <c r="AZ41" s="109" t="s">
        <v>81</v>
      </c>
      <c r="BD41" s="108" t="s">
        <v>134</v>
      </c>
      <c r="BE41" s="109" t="str">
        <f t="shared" si="6"/>
        <v>INDCONS</v>
      </c>
      <c r="BF41" s="108" t="str">
        <f t="shared" si="7"/>
        <v>RH18_19</v>
      </c>
      <c r="BG41" s="108">
        <f t="shared" si="12"/>
        <v>2.0772466684862177E-2</v>
      </c>
      <c r="BH41" s="108" t="s">
        <v>30</v>
      </c>
      <c r="BI41" s="109" t="s">
        <v>83</v>
      </c>
      <c r="BM41" s="108" t="s">
        <v>134</v>
      </c>
      <c r="BN41" s="109" t="str">
        <f t="shared" si="8"/>
        <v>INDCONS</v>
      </c>
      <c r="BO41" s="108" t="str">
        <f t="shared" si="9"/>
        <v>RH18_19</v>
      </c>
      <c r="BP41" s="108">
        <f>attached_energy_demand_summariz!J16</f>
        <v>1.9711870428124573E-2</v>
      </c>
      <c r="BQ41" s="108" t="s">
        <v>30</v>
      </c>
      <c r="BR41" s="109" t="s">
        <v>80</v>
      </c>
    </row>
    <row r="42" spans="2:70">
      <c r="B42" s="92" t="s">
        <v>134</v>
      </c>
      <c r="C42" t="s">
        <v>31</v>
      </c>
      <c r="D42" s="97" t="s">
        <v>145</v>
      </c>
      <c r="E42" s="97">
        <v>0.150684931506849</v>
      </c>
      <c r="F42" s="92" t="s">
        <v>30</v>
      </c>
      <c r="G42" s="90"/>
      <c r="H42" s="90"/>
      <c r="I42" s="90"/>
      <c r="J42" s="90"/>
      <c r="K42" s="108" t="s">
        <v>134</v>
      </c>
      <c r="L42" s="109" t="str">
        <f t="shared" si="13"/>
        <v>INDCONS</v>
      </c>
      <c r="M42" s="108" t="s">
        <v>247</v>
      </c>
      <c r="N42" s="108">
        <f>attached_energy_demand_split!A26</f>
        <v>2.0818280069585193E-2</v>
      </c>
      <c r="O42" s="108" t="s">
        <v>30</v>
      </c>
      <c r="P42" s="109" t="s">
        <v>84</v>
      </c>
      <c r="T42" s="108" t="s">
        <v>134</v>
      </c>
      <c r="U42" s="109" t="str">
        <f t="shared" si="10"/>
        <v>INDCONS</v>
      </c>
      <c r="V42" s="108" t="str">
        <f t="shared" si="11"/>
        <v>RH20_21</v>
      </c>
      <c r="W42" s="108">
        <f>attached_energy_demand_split!A88</f>
        <v>2.1601590955728663E-2</v>
      </c>
      <c r="X42" s="108" t="s">
        <v>30</v>
      </c>
      <c r="Y42" s="109" t="s">
        <v>79</v>
      </c>
      <c r="AC42" s="108" t="s">
        <v>134</v>
      </c>
      <c r="AD42" s="109" t="str">
        <f t="shared" si="0"/>
        <v>INDCONS</v>
      </c>
      <c r="AE42" s="108" t="str">
        <f t="shared" si="1"/>
        <v>RH20_21</v>
      </c>
      <c r="AF42" s="108">
        <f>attached_energy_demand_split!A59</f>
        <v>2.125351672873059E-2</v>
      </c>
      <c r="AG42" s="108" t="s">
        <v>30</v>
      </c>
      <c r="AH42" s="109" t="s">
        <v>85</v>
      </c>
      <c r="AL42" s="108" t="s">
        <v>134</v>
      </c>
      <c r="AM42" s="109" t="str">
        <f t="shared" si="2"/>
        <v>INDCONS</v>
      </c>
      <c r="AN42" s="108" t="str">
        <f t="shared" si="3"/>
        <v>RH20_21</v>
      </c>
      <c r="AO42" s="108">
        <f>attached_energy_demand_summariz!B17</f>
        <v>2.0871709048996441E-2</v>
      </c>
      <c r="AP42" s="108" t="s">
        <v>30</v>
      </c>
      <c r="AQ42" s="109" t="s">
        <v>82</v>
      </c>
      <c r="AU42" s="108" t="s">
        <v>134</v>
      </c>
      <c r="AV42" s="109" t="str">
        <f t="shared" si="4"/>
        <v>INDCONS</v>
      </c>
      <c r="AW42" s="108" t="str">
        <f t="shared" si="5"/>
        <v>RH20_21</v>
      </c>
      <c r="AX42" s="108">
        <f>attached_energy_demand_summariz!F17</f>
        <v>2.0802231271115697E-2</v>
      </c>
      <c r="AY42" s="108" t="s">
        <v>30</v>
      </c>
      <c r="AZ42" s="109" t="s">
        <v>81</v>
      </c>
      <c r="BD42" s="108" t="s">
        <v>134</v>
      </c>
      <c r="BE42" s="109" t="str">
        <f t="shared" si="6"/>
        <v>INDCONS</v>
      </c>
      <c r="BF42" s="108" t="str">
        <f t="shared" si="7"/>
        <v>RH20_21</v>
      </c>
      <c r="BG42" s="108">
        <f t="shared" si="12"/>
        <v>2.0871709048996441E-2</v>
      </c>
      <c r="BH42" s="108" t="s">
        <v>30</v>
      </c>
      <c r="BI42" s="109" t="s">
        <v>83</v>
      </c>
      <c r="BM42" s="108" t="s">
        <v>134</v>
      </c>
      <c r="BN42" s="109" t="str">
        <f t="shared" si="8"/>
        <v>INDCONS</v>
      </c>
      <c r="BO42" s="108" t="str">
        <f t="shared" si="9"/>
        <v>RH20_21</v>
      </c>
      <c r="BP42" s="108">
        <f>attached_energy_demand_summariz!J17</f>
        <v>1.9882926219822065E-2</v>
      </c>
      <c r="BQ42" s="108" t="s">
        <v>30</v>
      </c>
      <c r="BR42" s="109" t="s">
        <v>80</v>
      </c>
    </row>
    <row r="43" spans="2:70">
      <c r="B43" s="100" t="s">
        <v>134</v>
      </c>
      <c r="C43" t="s">
        <v>31</v>
      </c>
      <c r="D43" s="101" t="s">
        <v>146</v>
      </c>
      <c r="E43" s="101">
        <v>1.25570776255708E-2</v>
      </c>
      <c r="F43" s="102" t="s">
        <v>30</v>
      </c>
      <c r="G43" s="90"/>
      <c r="H43" s="90"/>
      <c r="I43" s="90"/>
      <c r="J43" s="90"/>
      <c r="K43" s="110" t="s">
        <v>134</v>
      </c>
      <c r="L43" s="109" t="str">
        <f t="shared" si="13"/>
        <v>INDCONS</v>
      </c>
      <c r="M43" s="108" t="s">
        <v>248</v>
      </c>
      <c r="N43" s="108">
        <f>attached_energy_demand_split!A28</f>
        <v>2.0930934511467787E-2</v>
      </c>
      <c r="O43" s="108" t="s">
        <v>30</v>
      </c>
      <c r="P43" s="109" t="s">
        <v>84</v>
      </c>
      <c r="T43" s="108" t="s">
        <v>134</v>
      </c>
      <c r="U43" s="109" t="str">
        <f t="shared" si="10"/>
        <v>INDCONS</v>
      </c>
      <c r="V43" s="108" t="str">
        <f t="shared" si="11"/>
        <v>RH22_23</v>
      </c>
      <c r="W43" s="108">
        <f>attached_energy_demand_split!A90</f>
        <v>2.1772678636596807E-2</v>
      </c>
      <c r="X43" s="108" t="s">
        <v>30</v>
      </c>
      <c r="Y43" s="109" t="s">
        <v>79</v>
      </c>
      <c r="AC43" s="108" t="s">
        <v>134</v>
      </c>
      <c r="AD43" s="109" t="str">
        <f t="shared" si="0"/>
        <v>INDCONS</v>
      </c>
      <c r="AE43" s="108" t="str">
        <f t="shared" si="1"/>
        <v>RH22_23</v>
      </c>
      <c r="AF43" s="108">
        <f>attached_energy_demand_split!A61</f>
        <v>2.1019278776313481E-2</v>
      </c>
      <c r="AG43" s="108" t="s">
        <v>30</v>
      </c>
      <c r="AH43" s="109" t="s">
        <v>85</v>
      </c>
      <c r="AL43" s="108" t="s">
        <v>134</v>
      </c>
      <c r="AM43" s="109" t="str">
        <f t="shared" si="2"/>
        <v>INDCONS</v>
      </c>
      <c r="AN43" s="108" t="str">
        <f t="shared" si="3"/>
        <v>RH22_23</v>
      </c>
      <c r="AO43" s="108">
        <f>attached_energy_demand_summariz!B18</f>
        <v>2.1048829860768167E-2</v>
      </c>
      <c r="AP43" s="108" t="s">
        <v>30</v>
      </c>
      <c r="AQ43" s="109" t="s">
        <v>82</v>
      </c>
      <c r="AU43" s="108" t="s">
        <v>134</v>
      </c>
      <c r="AV43" s="109" t="str">
        <f t="shared" si="4"/>
        <v>INDCONS</v>
      </c>
      <c r="AW43" s="108" t="str">
        <f t="shared" si="5"/>
        <v>RH22_23</v>
      </c>
      <c r="AX43" s="108">
        <f>attached_energy_demand_summariz!F18</f>
        <v>2.1165643317772861E-2</v>
      </c>
      <c r="AY43" s="108" t="s">
        <v>30</v>
      </c>
      <c r="AZ43" s="109" t="s">
        <v>81</v>
      </c>
      <c r="BD43" s="108" t="s">
        <v>134</v>
      </c>
      <c r="BE43" s="109" t="str">
        <f t="shared" si="6"/>
        <v>INDCONS</v>
      </c>
      <c r="BF43" s="108" t="str">
        <f t="shared" si="7"/>
        <v>RH22_23</v>
      </c>
      <c r="BG43" s="108">
        <f t="shared" si="12"/>
        <v>2.1048829860768167E-2</v>
      </c>
      <c r="BH43" s="108" t="s">
        <v>30</v>
      </c>
      <c r="BI43" s="109" t="s">
        <v>83</v>
      </c>
      <c r="BM43" s="108" t="s">
        <v>134</v>
      </c>
      <c r="BN43" s="109" t="str">
        <f t="shared" si="8"/>
        <v>INDCONS</v>
      </c>
      <c r="BO43" s="108" t="str">
        <f t="shared" si="9"/>
        <v>RH22_23</v>
      </c>
      <c r="BP43" s="108">
        <f>attached_energy_demand_summariz!J18</f>
        <v>2.0355614061689901E-2</v>
      </c>
      <c r="BQ43" s="108" t="s">
        <v>30</v>
      </c>
      <c r="BR43" s="109" t="s">
        <v>80</v>
      </c>
    </row>
    <row r="44" spans="2:70">
      <c r="B44" s="92" t="s">
        <v>134</v>
      </c>
      <c r="C44" t="s">
        <v>33</v>
      </c>
      <c r="D44" s="97" t="s">
        <v>135</v>
      </c>
      <c r="E44" s="97">
        <v>9.4178082191780796E-2</v>
      </c>
      <c r="F44" s="92" t="s">
        <v>30</v>
      </c>
      <c r="G44" s="90"/>
      <c r="H44" s="90"/>
      <c r="I44" s="90"/>
      <c r="J44" s="90"/>
      <c r="K44" s="108" t="s">
        <v>134</v>
      </c>
      <c r="L44" s="109" t="str">
        <f t="shared" si="13"/>
        <v>INDCONS</v>
      </c>
      <c r="M44" s="108" t="s">
        <v>249</v>
      </c>
      <c r="N44" s="108">
        <f>attached_energy_demand_split!B6</f>
        <v>2.1693465806133724E-2</v>
      </c>
      <c r="O44" s="108" t="s">
        <v>30</v>
      </c>
      <c r="P44" s="109" t="s">
        <v>84</v>
      </c>
      <c r="T44" s="108" t="s">
        <v>134</v>
      </c>
      <c r="U44" s="109" t="str">
        <f t="shared" si="10"/>
        <v>INDCONS</v>
      </c>
      <c r="V44" s="108" t="str">
        <f t="shared" si="11"/>
        <v>SH0_1</v>
      </c>
      <c r="W44" s="108">
        <f>attached_energy_demand_split!B68</f>
        <v>1.7447761885412263E-2</v>
      </c>
      <c r="X44" s="108" t="s">
        <v>30</v>
      </c>
      <c r="Y44" s="109" t="s">
        <v>79</v>
      </c>
      <c r="AC44" s="108" t="s">
        <v>134</v>
      </c>
      <c r="AD44" s="109" t="str">
        <f t="shared" si="0"/>
        <v>INDCONS</v>
      </c>
      <c r="AE44" s="108" t="str">
        <f t="shared" si="1"/>
        <v>SH0_1</v>
      </c>
      <c r="AF44" s="108">
        <f>attached_energy_demand_split!B39</f>
        <v>2.0811553801596969E-2</v>
      </c>
      <c r="AG44" s="108" t="s">
        <v>30</v>
      </c>
      <c r="AH44" s="109" t="s">
        <v>85</v>
      </c>
      <c r="AL44" s="108" t="s">
        <v>134</v>
      </c>
      <c r="AM44" s="109" t="str">
        <f t="shared" si="2"/>
        <v>INDCONS</v>
      </c>
      <c r="AN44" s="108" t="str">
        <f t="shared" si="3"/>
        <v>SH0_1</v>
      </c>
      <c r="AO44" s="108">
        <f>attached_energy_demand_summariz!B19</f>
        <v>2.0289589930703667E-2</v>
      </c>
      <c r="AP44" s="108" t="s">
        <v>30</v>
      </c>
      <c r="AQ44" s="109" t="s">
        <v>82</v>
      </c>
      <c r="AU44" s="108" t="s">
        <v>134</v>
      </c>
      <c r="AV44" s="109" t="str">
        <f t="shared" si="4"/>
        <v>INDCONS</v>
      </c>
      <c r="AW44" s="108" t="str">
        <f t="shared" si="5"/>
        <v>SH0_1</v>
      </c>
      <c r="AX44" s="108">
        <f>attached_energy_demand_summariz!F19</f>
        <v>2.3539997538016236E-2</v>
      </c>
      <c r="AY44" s="108" t="s">
        <v>30</v>
      </c>
      <c r="AZ44" s="109" t="s">
        <v>81</v>
      </c>
      <c r="BD44" s="108" t="s">
        <v>134</v>
      </c>
      <c r="BE44" s="109" t="str">
        <f t="shared" si="6"/>
        <v>INDCONS</v>
      </c>
      <c r="BF44" s="108" t="str">
        <f t="shared" si="7"/>
        <v>SH0_1</v>
      </c>
      <c r="BG44" s="108">
        <f t="shared" si="12"/>
        <v>2.0289589930703667E-2</v>
      </c>
      <c r="BH44" s="108" t="s">
        <v>30</v>
      </c>
      <c r="BI44" s="109" t="s">
        <v>83</v>
      </c>
      <c r="BM44" s="108" t="s">
        <v>134</v>
      </c>
      <c r="BN44" s="109" t="str">
        <f t="shared" si="8"/>
        <v>INDCONS</v>
      </c>
      <c r="BO44" s="108" t="str">
        <f t="shared" si="9"/>
        <v>SH0_1</v>
      </c>
      <c r="BP44" s="108">
        <f>attached_energy_demand_summariz!J19</f>
        <v>1.7955170622359136E-2</v>
      </c>
      <c r="BQ44" s="108" t="s">
        <v>30</v>
      </c>
      <c r="BR44" s="109" t="s">
        <v>80</v>
      </c>
    </row>
    <row r="45" spans="2:70">
      <c r="B45" s="92" t="s">
        <v>134</v>
      </c>
      <c r="C45" t="s">
        <v>33</v>
      </c>
      <c r="D45" s="97" t="s">
        <v>136</v>
      </c>
      <c r="E45" s="97">
        <v>0.102739726027397</v>
      </c>
      <c r="F45" s="92" t="s">
        <v>30</v>
      </c>
      <c r="G45" s="90"/>
      <c r="H45" s="90"/>
      <c r="I45" s="90"/>
      <c r="J45" s="90"/>
      <c r="K45" s="108" t="s">
        <v>134</v>
      </c>
      <c r="L45" s="109" t="str">
        <f t="shared" si="13"/>
        <v>INDCONS</v>
      </c>
      <c r="M45" s="108" t="s">
        <v>250</v>
      </c>
      <c r="N45" s="108">
        <f>attached_energy_demand_split!B8</f>
        <v>2.1091629448540879E-2</v>
      </c>
      <c r="O45" s="108" t="s">
        <v>30</v>
      </c>
      <c r="P45" s="109" t="s">
        <v>84</v>
      </c>
      <c r="T45" s="108" t="s">
        <v>134</v>
      </c>
      <c r="U45" s="109" t="str">
        <f t="shared" si="10"/>
        <v>INDCONS</v>
      </c>
      <c r="V45" s="108" t="str">
        <f t="shared" si="11"/>
        <v>SH2_3</v>
      </c>
      <c r="W45" s="108">
        <f>attached_energy_demand_split!B70</f>
        <v>1.5245791875989748E-2</v>
      </c>
      <c r="X45" s="108" t="s">
        <v>30</v>
      </c>
      <c r="Y45" s="109" t="s">
        <v>79</v>
      </c>
      <c r="AC45" s="108" t="s">
        <v>134</v>
      </c>
      <c r="AD45" s="109" t="str">
        <f t="shared" si="0"/>
        <v>INDCONS</v>
      </c>
      <c r="AE45" s="108" t="str">
        <f t="shared" si="1"/>
        <v>SH2_3</v>
      </c>
      <c r="AF45" s="108">
        <f>attached_energy_demand_split!B41</f>
        <v>2.0179629923972452E-2</v>
      </c>
      <c r="AG45" s="108" t="s">
        <v>30</v>
      </c>
      <c r="AH45" s="109" t="s">
        <v>85</v>
      </c>
      <c r="AL45" s="108" t="s">
        <v>134</v>
      </c>
      <c r="AM45" s="109" t="str">
        <f t="shared" si="2"/>
        <v>INDCONS</v>
      </c>
      <c r="AN45" s="108" t="str">
        <f t="shared" si="3"/>
        <v>SH2_3</v>
      </c>
      <c r="AO45" s="108">
        <f>attached_energy_demand_summariz!B20</f>
        <v>1.8870656882657717E-2</v>
      </c>
      <c r="AP45" s="108" t="s">
        <v>30</v>
      </c>
      <c r="AQ45" s="109" t="s">
        <v>82</v>
      </c>
      <c r="AU45" s="108" t="s">
        <v>134</v>
      </c>
      <c r="AV45" s="109" t="str">
        <f t="shared" si="4"/>
        <v>INDCONS</v>
      </c>
      <c r="AW45" s="108" t="str">
        <f t="shared" si="5"/>
        <v>SH2_3</v>
      </c>
      <c r="AX45" s="108">
        <f>attached_energy_demand_summariz!F20</f>
        <v>2.1308543326801641E-2</v>
      </c>
      <c r="AY45" s="108" t="s">
        <v>30</v>
      </c>
      <c r="AZ45" s="109" t="s">
        <v>81</v>
      </c>
      <c r="BD45" s="108" t="s">
        <v>134</v>
      </c>
      <c r="BE45" s="109" t="str">
        <f t="shared" si="6"/>
        <v>INDCONS</v>
      </c>
      <c r="BF45" s="108" t="str">
        <f t="shared" si="7"/>
        <v>SH2_3</v>
      </c>
      <c r="BG45" s="108">
        <f t="shared" si="12"/>
        <v>1.8870656882657717E-2</v>
      </c>
      <c r="BH45" s="108" t="s">
        <v>30</v>
      </c>
      <c r="BI45" s="109" t="s">
        <v>83</v>
      </c>
      <c r="BM45" s="108" t="s">
        <v>134</v>
      </c>
      <c r="BN45" s="109" t="str">
        <f t="shared" si="8"/>
        <v>INDCONS</v>
      </c>
      <c r="BO45" s="108" t="str">
        <f t="shared" si="9"/>
        <v>SH2_3</v>
      </c>
      <c r="BP45" s="108">
        <f>attached_energy_demand_summariz!J20</f>
        <v>1.6527689837983878E-2</v>
      </c>
      <c r="BQ45" s="108" t="s">
        <v>30</v>
      </c>
      <c r="BR45" s="109" t="s">
        <v>80</v>
      </c>
    </row>
    <row r="46" spans="2:70">
      <c r="B46" s="92" t="s">
        <v>134</v>
      </c>
      <c r="C46" t="s">
        <v>33</v>
      </c>
      <c r="D46" s="97" t="s">
        <v>137</v>
      </c>
      <c r="E46" s="97">
        <v>8.5616438356164396E-3</v>
      </c>
      <c r="F46" s="92" t="s">
        <v>30</v>
      </c>
      <c r="G46" s="90"/>
      <c r="H46" s="90"/>
      <c r="I46" s="90"/>
      <c r="J46" s="90"/>
      <c r="K46" s="108" t="s">
        <v>134</v>
      </c>
      <c r="L46" s="109" t="str">
        <f t="shared" si="13"/>
        <v>INDCONS</v>
      </c>
      <c r="M46" s="108" t="s">
        <v>251</v>
      </c>
      <c r="N46" s="108">
        <f>attached_energy_demand_split!B10</f>
        <v>2.0288554911757406E-2</v>
      </c>
      <c r="O46" s="108" t="s">
        <v>30</v>
      </c>
      <c r="P46" s="109" t="s">
        <v>84</v>
      </c>
      <c r="T46" s="108" t="s">
        <v>134</v>
      </c>
      <c r="U46" s="109" t="str">
        <f t="shared" si="10"/>
        <v>INDCONS</v>
      </c>
      <c r="V46" s="108" t="str">
        <f t="shared" si="11"/>
        <v>SH4_5</v>
      </c>
      <c r="W46" s="108">
        <f>attached_energy_demand_split!B72</f>
        <v>1.4014785059643245E-2</v>
      </c>
      <c r="X46" s="108" t="s">
        <v>30</v>
      </c>
      <c r="Y46" s="109" t="s">
        <v>79</v>
      </c>
      <c r="AC46" s="108" t="s">
        <v>134</v>
      </c>
      <c r="AD46" s="109" t="str">
        <f t="shared" si="0"/>
        <v>INDCONS</v>
      </c>
      <c r="AE46" s="108" t="str">
        <f t="shared" si="1"/>
        <v>SH4_5</v>
      </c>
      <c r="AF46" s="108">
        <f>attached_energy_demand_split!B43</f>
        <v>1.9614839522066274E-2</v>
      </c>
      <c r="AG46" s="108" t="s">
        <v>30</v>
      </c>
      <c r="AH46" s="109" t="s">
        <v>85</v>
      </c>
      <c r="AL46" s="108" t="s">
        <v>134</v>
      </c>
      <c r="AM46" s="109" t="str">
        <f t="shared" si="2"/>
        <v>INDCONS</v>
      </c>
      <c r="AN46" s="108" t="str">
        <f t="shared" si="3"/>
        <v>SH4_5</v>
      </c>
      <c r="AO46" s="108">
        <f>attached_energy_demand_summariz!B21</f>
        <v>1.7500502969475973E-2</v>
      </c>
      <c r="AP46" s="108" t="s">
        <v>30</v>
      </c>
      <c r="AQ46" s="109" t="s">
        <v>82</v>
      </c>
      <c r="AU46" s="108" t="s">
        <v>134</v>
      </c>
      <c r="AV46" s="109" t="str">
        <f t="shared" si="4"/>
        <v>INDCONS</v>
      </c>
      <c r="AW46" s="108" t="str">
        <f t="shared" si="5"/>
        <v>SH4_5</v>
      </c>
      <c r="AX46" s="108">
        <f>attached_energy_demand_summariz!F21</f>
        <v>1.8479363931276277E-2</v>
      </c>
      <c r="AY46" s="108" t="s">
        <v>30</v>
      </c>
      <c r="AZ46" s="109" t="s">
        <v>81</v>
      </c>
      <c r="BD46" s="108" t="s">
        <v>134</v>
      </c>
      <c r="BE46" s="109" t="str">
        <f t="shared" si="6"/>
        <v>INDCONS</v>
      </c>
      <c r="BF46" s="108" t="str">
        <f t="shared" si="7"/>
        <v>SH4_5</v>
      </c>
      <c r="BG46" s="108">
        <f t="shared" si="12"/>
        <v>1.7500502969475973E-2</v>
      </c>
      <c r="BH46" s="108" t="s">
        <v>30</v>
      </c>
      <c r="BI46" s="109" t="s">
        <v>83</v>
      </c>
      <c r="BM46" s="108" t="s">
        <v>134</v>
      </c>
      <c r="BN46" s="109" t="str">
        <f t="shared" si="8"/>
        <v>INDCONS</v>
      </c>
      <c r="BO46" s="108" t="str">
        <f t="shared" si="9"/>
        <v>SH4_5</v>
      </c>
      <c r="BP46" s="108">
        <f>attached_energy_demand_summariz!J21</f>
        <v>1.510497142263667E-2</v>
      </c>
      <c r="BQ46" s="108" t="s">
        <v>30</v>
      </c>
      <c r="BR46" s="109" t="s">
        <v>80</v>
      </c>
    </row>
    <row r="47" spans="2:70">
      <c r="B47" s="99" t="s">
        <v>134</v>
      </c>
      <c r="C47" t="s">
        <v>33</v>
      </c>
      <c r="D47" s="97" t="s">
        <v>138</v>
      </c>
      <c r="E47" s="97">
        <v>0.12682648401826499</v>
      </c>
      <c r="F47" s="92" t="s">
        <v>30</v>
      </c>
      <c r="G47" s="90"/>
      <c r="H47" s="90"/>
      <c r="I47" s="90"/>
      <c r="J47" s="90"/>
      <c r="K47" s="110" t="s">
        <v>134</v>
      </c>
      <c r="L47" s="109" t="str">
        <f t="shared" si="13"/>
        <v>INDCONS</v>
      </c>
      <c r="M47" s="108" t="s">
        <v>252</v>
      </c>
      <c r="N47" s="108">
        <f>attached_energy_demand_split!B12</f>
        <v>1.9232236416978313E-2</v>
      </c>
      <c r="O47" s="108" t="s">
        <v>30</v>
      </c>
      <c r="P47" s="109" t="s">
        <v>84</v>
      </c>
      <c r="T47" s="108" t="s">
        <v>134</v>
      </c>
      <c r="U47" s="109" t="str">
        <f t="shared" si="10"/>
        <v>INDCONS</v>
      </c>
      <c r="V47" s="108" t="str">
        <f t="shared" si="11"/>
        <v>SH6_7</v>
      </c>
      <c r="W47" s="108">
        <f>attached_energy_demand_split!B74</f>
        <v>1.3860443209600209E-2</v>
      </c>
      <c r="X47" s="108" t="s">
        <v>30</v>
      </c>
      <c r="Y47" s="109" t="s">
        <v>79</v>
      </c>
      <c r="AC47" s="108" t="s">
        <v>134</v>
      </c>
      <c r="AD47" s="109" t="str">
        <f t="shared" si="0"/>
        <v>INDCONS</v>
      </c>
      <c r="AE47" s="108" t="str">
        <f t="shared" si="1"/>
        <v>SH6_7</v>
      </c>
      <c r="AF47" s="108">
        <f>attached_energy_demand_split!B45</f>
        <v>1.7278998108464394E-2</v>
      </c>
      <c r="AG47" s="108" t="s">
        <v>30</v>
      </c>
      <c r="AH47" s="109" t="s">
        <v>85</v>
      </c>
      <c r="AL47" s="108" t="s">
        <v>134</v>
      </c>
      <c r="AM47" s="109" t="str">
        <f t="shared" si="2"/>
        <v>INDCONS</v>
      </c>
      <c r="AN47" s="108" t="str">
        <f t="shared" si="3"/>
        <v>SH6_7</v>
      </c>
      <c r="AO47" s="108">
        <f>attached_energy_demand_summariz!B22</f>
        <v>1.6421193779789026E-2</v>
      </c>
      <c r="AP47" s="108" t="s">
        <v>30</v>
      </c>
      <c r="AQ47" s="109" t="s">
        <v>82</v>
      </c>
      <c r="AU47" s="108" t="s">
        <v>134</v>
      </c>
      <c r="AV47" s="109" t="str">
        <f t="shared" si="4"/>
        <v>INDCONS</v>
      </c>
      <c r="AW47" s="108" t="str">
        <f t="shared" si="5"/>
        <v>SH6_7</v>
      </c>
      <c r="AX47" s="108">
        <f>attached_energy_demand_summariz!F22</f>
        <v>1.7199621712887928E-2</v>
      </c>
      <c r="AY47" s="108" t="s">
        <v>30</v>
      </c>
      <c r="AZ47" s="109" t="s">
        <v>81</v>
      </c>
      <c r="BD47" s="108" t="s">
        <v>134</v>
      </c>
      <c r="BE47" s="109" t="str">
        <f t="shared" si="6"/>
        <v>INDCONS</v>
      </c>
      <c r="BF47" s="108" t="str">
        <f t="shared" si="7"/>
        <v>SH6_7</v>
      </c>
      <c r="BG47" s="108">
        <f t="shared" si="12"/>
        <v>1.6421193779789026E-2</v>
      </c>
      <c r="BH47" s="108" t="s">
        <v>30</v>
      </c>
      <c r="BI47" s="109" t="s">
        <v>83</v>
      </c>
      <c r="BM47" s="108" t="s">
        <v>134</v>
      </c>
      <c r="BN47" s="109" t="str">
        <f t="shared" si="8"/>
        <v>INDCONS</v>
      </c>
      <c r="BO47" s="108" t="str">
        <f t="shared" si="9"/>
        <v>SH6_7</v>
      </c>
      <c r="BP47" s="108">
        <f>attached_energy_demand_summariz!J22</f>
        <v>1.4534669451014268E-2</v>
      </c>
      <c r="BQ47" s="108" t="s">
        <v>30</v>
      </c>
      <c r="BR47" s="109" t="s">
        <v>80</v>
      </c>
    </row>
    <row r="48" spans="2:70">
      <c r="B48" s="92" t="s">
        <v>134</v>
      </c>
      <c r="C48" t="s">
        <v>33</v>
      </c>
      <c r="D48" s="97" t="s">
        <v>139</v>
      </c>
      <c r="E48" s="97">
        <v>0.13835616438356199</v>
      </c>
      <c r="F48" s="92" t="s">
        <v>30</v>
      </c>
      <c r="G48" s="90"/>
      <c r="H48" s="90"/>
      <c r="I48" s="90"/>
      <c r="J48" s="90"/>
      <c r="K48" s="108" t="s">
        <v>134</v>
      </c>
      <c r="L48" s="109" t="str">
        <f t="shared" si="13"/>
        <v>INDCONS</v>
      </c>
      <c r="M48" s="108" t="s">
        <v>253</v>
      </c>
      <c r="N48" s="108">
        <f>attached_energy_demand_split!B14</f>
        <v>1.8748507011425081E-2</v>
      </c>
      <c r="O48" s="108" t="s">
        <v>30</v>
      </c>
      <c r="P48" s="109" t="s">
        <v>84</v>
      </c>
      <c r="T48" s="108" t="s">
        <v>134</v>
      </c>
      <c r="U48" s="109" t="str">
        <f t="shared" si="10"/>
        <v>INDCONS</v>
      </c>
      <c r="V48" s="108" t="str">
        <f t="shared" si="11"/>
        <v>SH8_9</v>
      </c>
      <c r="W48" s="108">
        <f>attached_energy_demand_split!B76</f>
        <v>1.4755107179350496E-2</v>
      </c>
      <c r="X48" s="108" t="s">
        <v>30</v>
      </c>
      <c r="Y48" s="109" t="s">
        <v>79</v>
      </c>
      <c r="AC48" s="108" t="s">
        <v>134</v>
      </c>
      <c r="AD48" s="109" t="str">
        <f t="shared" si="0"/>
        <v>INDCONS</v>
      </c>
      <c r="AE48" s="108" t="str">
        <f t="shared" si="1"/>
        <v>SH8_9</v>
      </c>
      <c r="AF48" s="108">
        <f>attached_energy_demand_split!B47</f>
        <v>1.5588699261442313E-2</v>
      </c>
      <c r="AG48" s="108" t="s">
        <v>30</v>
      </c>
      <c r="AH48" s="109" t="s">
        <v>85</v>
      </c>
      <c r="AL48" s="108" t="s">
        <v>134</v>
      </c>
      <c r="AM48" s="109" t="str">
        <f t="shared" si="2"/>
        <v>INDCONS</v>
      </c>
      <c r="AN48" s="108" t="str">
        <f t="shared" si="3"/>
        <v>SH8_9</v>
      </c>
      <c r="AO48" s="108">
        <f>attached_energy_demand_summariz!B23</f>
        <v>1.6139842957734477E-2</v>
      </c>
      <c r="AP48" s="108" t="s">
        <v>30</v>
      </c>
      <c r="AQ48" s="109" t="s">
        <v>82</v>
      </c>
      <c r="AU48" s="108" t="s">
        <v>134</v>
      </c>
      <c r="AV48" s="109" t="str">
        <f t="shared" si="4"/>
        <v>INDCONS</v>
      </c>
      <c r="AW48" s="108" t="str">
        <f t="shared" si="5"/>
        <v>SH8_9</v>
      </c>
      <c r="AX48" s="108">
        <f>attached_energy_demand_summariz!F23</f>
        <v>1.7030245273226989E-2</v>
      </c>
      <c r="AY48" s="108" t="s">
        <v>30</v>
      </c>
      <c r="AZ48" s="109" t="s">
        <v>81</v>
      </c>
      <c r="BD48" s="108" t="s">
        <v>134</v>
      </c>
      <c r="BE48" s="109" t="str">
        <f t="shared" si="6"/>
        <v>INDCONS</v>
      </c>
      <c r="BF48" s="108" t="str">
        <f t="shared" si="7"/>
        <v>SH8_9</v>
      </c>
      <c r="BG48" s="108">
        <f t="shared" si="12"/>
        <v>1.6139842957734477E-2</v>
      </c>
      <c r="BH48" s="108" t="s">
        <v>30</v>
      </c>
      <c r="BI48" s="109" t="s">
        <v>83</v>
      </c>
      <c r="BM48" s="108" t="s">
        <v>134</v>
      </c>
      <c r="BN48" s="109" t="str">
        <f t="shared" si="8"/>
        <v>INDCONS</v>
      </c>
      <c r="BO48" s="108" t="str">
        <f t="shared" si="9"/>
        <v>SH8_9</v>
      </c>
      <c r="BP48" s="108">
        <f>attached_energy_demand_summariz!J23</f>
        <v>1.4576656063227507E-2</v>
      </c>
      <c r="BQ48" s="108" t="s">
        <v>30</v>
      </c>
      <c r="BR48" s="109" t="s">
        <v>80</v>
      </c>
    </row>
    <row r="49" spans="2:70">
      <c r="B49" s="92" t="s">
        <v>134</v>
      </c>
      <c r="C49" t="s">
        <v>33</v>
      </c>
      <c r="D49" s="97" t="s">
        <v>140</v>
      </c>
      <c r="E49" s="97">
        <v>1.15296803652968E-2</v>
      </c>
      <c r="F49" s="92" t="s">
        <v>30</v>
      </c>
      <c r="G49" s="90"/>
      <c r="H49" s="90"/>
      <c r="I49" s="90"/>
      <c r="J49" s="90"/>
      <c r="K49" s="108" t="s">
        <v>134</v>
      </c>
      <c r="L49" s="109" t="str">
        <f t="shared" si="13"/>
        <v>INDCONS</v>
      </c>
      <c r="M49" s="108" t="s">
        <v>254</v>
      </c>
      <c r="N49" s="108">
        <f>attached_energy_demand_split!B16</f>
        <v>1.8678047240008381E-2</v>
      </c>
      <c r="O49" s="108" t="s">
        <v>30</v>
      </c>
      <c r="P49" s="109" t="s">
        <v>84</v>
      </c>
      <c r="T49" s="108" t="s">
        <v>134</v>
      </c>
      <c r="U49" s="109" t="str">
        <f t="shared" si="10"/>
        <v>INDCONS</v>
      </c>
      <c r="V49" s="108" t="str">
        <f t="shared" si="11"/>
        <v>SH10_11</v>
      </c>
      <c r="W49" s="108">
        <f>attached_energy_demand_split!B78</f>
        <v>1.7186661643030239E-2</v>
      </c>
      <c r="X49" s="108" t="s">
        <v>30</v>
      </c>
      <c r="Y49" s="109" t="s">
        <v>79</v>
      </c>
      <c r="AC49" s="108" t="s">
        <v>134</v>
      </c>
      <c r="AD49" s="109" t="str">
        <f t="shared" si="0"/>
        <v>INDCONS</v>
      </c>
      <c r="AE49" s="108" t="str">
        <f t="shared" si="1"/>
        <v>SH10_11</v>
      </c>
      <c r="AF49" s="108">
        <f>attached_energy_demand_split!B49</f>
        <v>1.5097315695768238E-2</v>
      </c>
      <c r="AG49" s="108" t="s">
        <v>30</v>
      </c>
      <c r="AH49" s="109" t="s">
        <v>85</v>
      </c>
      <c r="AL49" s="108" t="s">
        <v>134</v>
      </c>
      <c r="AM49" s="109" t="str">
        <f t="shared" si="2"/>
        <v>INDCONS</v>
      </c>
      <c r="AN49" s="108" t="str">
        <f t="shared" si="3"/>
        <v>SH10_11</v>
      </c>
      <c r="AO49" s="108">
        <f>attached_energy_demand_summariz!B24</f>
        <v>1.7129545746942351E-2</v>
      </c>
      <c r="AP49" s="108" t="s">
        <v>30</v>
      </c>
      <c r="AQ49" s="109" t="s">
        <v>82</v>
      </c>
      <c r="AU49" s="108" t="s">
        <v>134</v>
      </c>
      <c r="AV49" s="109" t="str">
        <f t="shared" si="4"/>
        <v>INDCONS</v>
      </c>
      <c r="AW49" s="108" t="str">
        <f t="shared" si="5"/>
        <v>SH10_11</v>
      </c>
      <c r="AX49" s="108">
        <f>attached_energy_demand_summariz!F24</f>
        <v>1.8714885138756153E-2</v>
      </c>
      <c r="AY49" s="108" t="s">
        <v>30</v>
      </c>
      <c r="AZ49" s="109" t="s">
        <v>81</v>
      </c>
      <c r="BD49" s="108" t="s">
        <v>134</v>
      </c>
      <c r="BE49" s="109" t="str">
        <f t="shared" si="6"/>
        <v>INDCONS</v>
      </c>
      <c r="BF49" s="108" t="str">
        <f t="shared" si="7"/>
        <v>SH10_11</v>
      </c>
      <c r="BG49" s="108">
        <f t="shared" si="12"/>
        <v>1.7129545746942351E-2</v>
      </c>
      <c r="BH49" s="108" t="s">
        <v>30</v>
      </c>
      <c r="BI49" s="109" t="s">
        <v>83</v>
      </c>
      <c r="BM49" s="108" t="s">
        <v>134</v>
      </c>
      <c r="BN49" s="109" t="str">
        <f t="shared" si="8"/>
        <v>INDCONS</v>
      </c>
      <c r="BO49" s="108" t="str">
        <f t="shared" si="9"/>
        <v>SH10_11</v>
      </c>
      <c r="BP49" s="108">
        <f>attached_energy_demand_summariz!J24</f>
        <v>1.5970819017148752E-2</v>
      </c>
      <c r="BQ49" s="108" t="s">
        <v>30</v>
      </c>
      <c r="BR49" s="109" t="s">
        <v>80</v>
      </c>
    </row>
    <row r="50" spans="2:70">
      <c r="B50" s="92" t="s">
        <v>134</v>
      </c>
      <c r="C50" t="s">
        <v>33</v>
      </c>
      <c r="D50" s="97" t="s">
        <v>141</v>
      </c>
      <c r="E50" s="97">
        <v>9.9200913242009095E-2</v>
      </c>
      <c r="F50" s="92" t="s">
        <v>30</v>
      </c>
      <c r="G50" s="90"/>
      <c r="H50" s="90"/>
      <c r="I50" s="90"/>
      <c r="J50" s="90"/>
      <c r="K50" s="108" t="s">
        <v>134</v>
      </c>
      <c r="L50" s="109" t="str">
        <f t="shared" si="13"/>
        <v>INDCONS</v>
      </c>
      <c r="M50" s="108" t="s">
        <v>255</v>
      </c>
      <c r="N50" s="108">
        <f>attached_energy_demand_split!B18</f>
        <v>1.9354324184005747E-2</v>
      </c>
      <c r="O50" s="108" t="s">
        <v>30</v>
      </c>
      <c r="P50" s="109" t="s">
        <v>84</v>
      </c>
      <c r="T50" s="108" t="s">
        <v>134</v>
      </c>
      <c r="U50" s="109" t="str">
        <f t="shared" si="10"/>
        <v>INDCONS</v>
      </c>
      <c r="V50" s="108" t="str">
        <f t="shared" si="11"/>
        <v>SH12_13</v>
      </c>
      <c r="W50" s="108">
        <f>attached_energy_demand_split!B80</f>
        <v>1.8532966353609626E-2</v>
      </c>
      <c r="X50" s="108" t="s">
        <v>30</v>
      </c>
      <c r="Y50" s="109" t="s">
        <v>79</v>
      </c>
      <c r="AC50" s="108" t="s">
        <v>134</v>
      </c>
      <c r="AD50" s="109" t="str">
        <f t="shared" si="0"/>
        <v>INDCONS</v>
      </c>
      <c r="AE50" s="108" t="str">
        <f t="shared" si="1"/>
        <v>SH12_13</v>
      </c>
      <c r="AF50" s="108">
        <f>attached_energy_demand_split!B51</f>
        <v>1.571627190629124E-2</v>
      </c>
      <c r="AG50" s="108" t="s">
        <v>30</v>
      </c>
      <c r="AH50" s="109" t="s">
        <v>85</v>
      </c>
      <c r="AL50" s="108" t="s">
        <v>134</v>
      </c>
      <c r="AM50" s="109" t="str">
        <f t="shared" si="2"/>
        <v>INDCONS</v>
      </c>
      <c r="AN50" s="108" t="str">
        <f t="shared" si="3"/>
        <v>SH12_13</v>
      </c>
      <c r="AO50" s="108">
        <f>attached_energy_demand_summariz!B25</f>
        <v>1.8490958581669839E-2</v>
      </c>
      <c r="AP50" s="108" t="s">
        <v>30</v>
      </c>
      <c r="AQ50" s="109" t="s">
        <v>82</v>
      </c>
      <c r="AU50" s="108" t="s">
        <v>134</v>
      </c>
      <c r="AV50" s="109" t="str">
        <f t="shared" si="4"/>
        <v>INDCONS</v>
      </c>
      <c r="AW50" s="108" t="str">
        <f t="shared" si="5"/>
        <v>SH12_13</v>
      </c>
      <c r="AX50" s="108">
        <f>attached_energy_demand_summariz!F25</f>
        <v>2.1343557408040538E-2</v>
      </c>
      <c r="AY50" s="108" t="s">
        <v>30</v>
      </c>
      <c r="AZ50" s="109" t="s">
        <v>81</v>
      </c>
      <c r="BD50" s="108" t="s">
        <v>134</v>
      </c>
      <c r="BE50" s="109" t="str">
        <f t="shared" si="6"/>
        <v>INDCONS</v>
      </c>
      <c r="BF50" s="108" t="str">
        <f t="shared" si="7"/>
        <v>SH12_13</v>
      </c>
      <c r="BG50" s="108">
        <f t="shared" si="12"/>
        <v>1.8490958581669839E-2</v>
      </c>
      <c r="BH50" s="108" t="s">
        <v>30</v>
      </c>
      <c r="BI50" s="109" t="s">
        <v>83</v>
      </c>
      <c r="BM50" s="108" t="s">
        <v>134</v>
      </c>
      <c r="BN50" s="109" t="str">
        <f t="shared" si="8"/>
        <v>INDCONS</v>
      </c>
      <c r="BO50" s="108" t="str">
        <f t="shared" si="9"/>
        <v>SH12_13</v>
      </c>
      <c r="BP50" s="108">
        <f>attached_energy_demand_summariz!J25</f>
        <v>1.750767305640203E-2</v>
      </c>
      <c r="BQ50" s="108" t="s">
        <v>30</v>
      </c>
      <c r="BR50" s="109" t="s">
        <v>80</v>
      </c>
    </row>
    <row r="51" spans="2:70">
      <c r="B51" s="99" t="s">
        <v>134</v>
      </c>
      <c r="C51" t="s">
        <v>33</v>
      </c>
      <c r="D51" s="97" t="s">
        <v>142</v>
      </c>
      <c r="E51" s="97">
        <v>0.108219178082192</v>
      </c>
      <c r="F51" s="92" t="s">
        <v>30</v>
      </c>
      <c r="K51" s="110" t="s">
        <v>134</v>
      </c>
      <c r="L51" s="109" t="str">
        <f t="shared" si="13"/>
        <v>INDCONS</v>
      </c>
      <c r="M51" s="108" t="s">
        <v>256</v>
      </c>
      <c r="N51" s="108">
        <f>attached_energy_demand_split!B20</f>
        <v>2.04723701496402E-2</v>
      </c>
      <c r="O51" s="108" t="s">
        <v>30</v>
      </c>
      <c r="P51" s="109" t="s">
        <v>84</v>
      </c>
      <c r="T51" s="108" t="s">
        <v>134</v>
      </c>
      <c r="U51" s="109" t="str">
        <f t="shared" si="10"/>
        <v>INDCONS</v>
      </c>
      <c r="V51" s="108" t="str">
        <f t="shared" si="11"/>
        <v>SH14_15</v>
      </c>
      <c r="W51" s="108">
        <f>attached_energy_demand_split!B82</f>
        <v>1.8944606533826285E-2</v>
      </c>
      <c r="X51" s="108" t="s">
        <v>30</v>
      </c>
      <c r="Y51" s="109" t="s">
        <v>79</v>
      </c>
      <c r="AC51" s="108" t="s">
        <v>134</v>
      </c>
      <c r="AD51" s="109" t="str">
        <f t="shared" si="0"/>
        <v>INDCONS</v>
      </c>
      <c r="AE51" s="108" t="str">
        <f t="shared" si="1"/>
        <v>SH14_15</v>
      </c>
      <c r="AF51" s="108">
        <f>attached_energy_demand_split!B53</f>
        <v>1.8169486482091383E-2</v>
      </c>
      <c r="AG51" s="108" t="s">
        <v>30</v>
      </c>
      <c r="AH51" s="109" t="s">
        <v>85</v>
      </c>
      <c r="AL51" s="108" t="s">
        <v>134</v>
      </c>
      <c r="AM51" s="109" t="str">
        <f t="shared" si="2"/>
        <v>INDCONS</v>
      </c>
      <c r="AN51" s="108" t="str">
        <f t="shared" si="3"/>
        <v>SH14_15</v>
      </c>
      <c r="AO51" s="108">
        <f>attached_energy_demand_summariz!B26</f>
        <v>1.9740368004096027E-2</v>
      </c>
      <c r="AP51" s="108" t="s">
        <v>30</v>
      </c>
      <c r="AQ51" s="109" t="s">
        <v>82</v>
      </c>
      <c r="AU51" s="108" t="s">
        <v>134</v>
      </c>
      <c r="AV51" s="109" t="str">
        <f t="shared" si="4"/>
        <v>INDCONS</v>
      </c>
      <c r="AW51" s="108" t="str">
        <f t="shared" si="5"/>
        <v>SH14_15</v>
      </c>
      <c r="AX51" s="108">
        <f>attached_energy_demand_summariz!F26</f>
        <v>2.2952067498314008E-2</v>
      </c>
      <c r="AY51" s="108" t="s">
        <v>30</v>
      </c>
      <c r="AZ51" s="109" t="s">
        <v>81</v>
      </c>
      <c r="BD51" s="108" t="s">
        <v>134</v>
      </c>
      <c r="BE51" s="109" t="str">
        <f t="shared" si="6"/>
        <v>INDCONS</v>
      </c>
      <c r="BF51" s="108" t="str">
        <f t="shared" si="7"/>
        <v>SH14_15</v>
      </c>
      <c r="BG51" s="108">
        <f t="shared" si="12"/>
        <v>1.9740368004096027E-2</v>
      </c>
      <c r="BH51" s="108" t="s">
        <v>30</v>
      </c>
      <c r="BI51" s="109" t="s">
        <v>83</v>
      </c>
      <c r="BM51" s="108" t="s">
        <v>134</v>
      </c>
      <c r="BN51" s="109" t="str">
        <f t="shared" si="8"/>
        <v>INDCONS</v>
      </c>
      <c r="BO51" s="108" t="str">
        <f t="shared" si="9"/>
        <v>SH14_15</v>
      </c>
      <c r="BP51" s="108">
        <f>attached_energy_demand_summariz!J26</f>
        <v>1.8163309356608266E-2</v>
      </c>
      <c r="BQ51" s="108" t="s">
        <v>30</v>
      </c>
      <c r="BR51" s="109" t="s">
        <v>80</v>
      </c>
    </row>
    <row r="52" spans="2:70">
      <c r="B52" s="92" t="s">
        <v>134</v>
      </c>
      <c r="C52" t="s">
        <v>33</v>
      </c>
      <c r="D52" s="97" t="s">
        <v>143</v>
      </c>
      <c r="E52" s="97">
        <v>9.0182648401826507E-3</v>
      </c>
      <c r="F52" s="92" t="s">
        <v>30</v>
      </c>
      <c r="K52" s="108" t="s">
        <v>134</v>
      </c>
      <c r="L52" s="109" t="str">
        <f t="shared" si="13"/>
        <v>INDCONS</v>
      </c>
      <c r="M52" s="108" t="s">
        <v>257</v>
      </c>
      <c r="N52" s="108">
        <f>attached_energy_demand_split!B22</f>
        <v>2.1278922422278038E-2</v>
      </c>
      <c r="O52" s="108" t="s">
        <v>30</v>
      </c>
      <c r="P52" s="109" t="s">
        <v>84</v>
      </c>
      <c r="T52" s="108" t="s">
        <v>134</v>
      </c>
      <c r="U52" s="109" t="str">
        <f t="shared" si="10"/>
        <v>INDCONS</v>
      </c>
      <c r="V52" s="108" t="str">
        <f t="shared" si="11"/>
        <v>SH16_17</v>
      </c>
      <c r="W52" s="108">
        <f>attached_energy_demand_split!B84</f>
        <v>1.8793864020136643E-2</v>
      </c>
      <c r="X52" s="108" t="s">
        <v>30</v>
      </c>
      <c r="Y52" s="109" t="s">
        <v>79</v>
      </c>
      <c r="AC52" s="108" t="s">
        <v>134</v>
      </c>
      <c r="AD52" s="109" t="str">
        <f t="shared" si="0"/>
        <v>INDCONS</v>
      </c>
      <c r="AE52" s="108" t="str">
        <f t="shared" si="1"/>
        <v>SH16_17</v>
      </c>
      <c r="AF52" s="108">
        <f>attached_energy_demand_split!B55</f>
        <v>1.9938803009038802E-2</v>
      </c>
      <c r="AG52" s="108" t="s">
        <v>30</v>
      </c>
      <c r="AH52" s="109" t="s">
        <v>85</v>
      </c>
      <c r="AL52" s="108" t="s">
        <v>134</v>
      </c>
      <c r="AM52" s="109" t="str">
        <f t="shared" si="2"/>
        <v>INDCONS</v>
      </c>
      <c r="AN52" s="108" t="str">
        <f t="shared" si="3"/>
        <v>SH16_17</v>
      </c>
      <c r="AO52" s="108">
        <f>attached_energy_demand_summariz!B27</f>
        <v>2.0420539746597716E-2</v>
      </c>
      <c r="AP52" s="108" t="s">
        <v>30</v>
      </c>
      <c r="AQ52" s="109" t="s">
        <v>82</v>
      </c>
      <c r="AU52" s="108" t="s">
        <v>134</v>
      </c>
      <c r="AV52" s="109" t="str">
        <f t="shared" si="4"/>
        <v>INDCONS</v>
      </c>
      <c r="AW52" s="108" t="str">
        <f t="shared" si="5"/>
        <v>SH16_17</v>
      </c>
      <c r="AX52" s="108">
        <f>attached_energy_demand_summariz!F27</f>
        <v>2.3710445910745781E-2</v>
      </c>
      <c r="AY52" s="108" t="s">
        <v>30</v>
      </c>
      <c r="AZ52" s="109" t="s">
        <v>81</v>
      </c>
      <c r="BD52" s="108" t="s">
        <v>134</v>
      </c>
      <c r="BE52" s="109" t="str">
        <f t="shared" si="6"/>
        <v>INDCONS</v>
      </c>
      <c r="BF52" s="108" t="str">
        <f t="shared" si="7"/>
        <v>SH16_17</v>
      </c>
      <c r="BG52" s="108">
        <f t="shared" si="12"/>
        <v>2.0420539746597716E-2</v>
      </c>
      <c r="BH52" s="108" t="s">
        <v>30</v>
      </c>
      <c r="BI52" s="109" t="s">
        <v>83</v>
      </c>
      <c r="BM52" s="108" t="s">
        <v>134</v>
      </c>
      <c r="BN52" s="109" t="str">
        <f t="shared" si="8"/>
        <v>INDCONS</v>
      </c>
      <c r="BO52" s="108" t="str">
        <f t="shared" si="9"/>
        <v>SH16_17</v>
      </c>
      <c r="BP52" s="108">
        <f>attached_energy_demand_summariz!J27</f>
        <v>1.8380663370789307E-2</v>
      </c>
      <c r="BQ52" s="108" t="s">
        <v>30</v>
      </c>
      <c r="BR52" s="109" t="s">
        <v>80</v>
      </c>
    </row>
    <row r="53" spans="2:70">
      <c r="B53" s="92" t="s">
        <v>134</v>
      </c>
      <c r="C53" t="s">
        <v>33</v>
      </c>
      <c r="D53" s="97" t="s">
        <v>144</v>
      </c>
      <c r="E53" s="97">
        <v>0.13812785388127899</v>
      </c>
      <c r="F53" s="92" t="s">
        <v>30</v>
      </c>
      <c r="K53" s="108" t="s">
        <v>134</v>
      </c>
      <c r="L53" s="109" t="str">
        <f t="shared" si="13"/>
        <v>INDCONS</v>
      </c>
      <c r="M53" s="108" t="s">
        <v>258</v>
      </c>
      <c r="N53" s="108">
        <f>attached_energy_demand_split!B24</f>
        <v>2.1738834728832659E-2</v>
      </c>
      <c r="O53" s="108" t="s">
        <v>30</v>
      </c>
      <c r="P53" s="109" t="s">
        <v>84</v>
      </c>
      <c r="T53" s="108" t="s">
        <v>134</v>
      </c>
      <c r="U53" s="109" t="str">
        <f t="shared" si="10"/>
        <v>INDCONS</v>
      </c>
      <c r="V53" s="108" t="str">
        <f t="shared" si="11"/>
        <v>SH18_19</v>
      </c>
      <c r="W53" s="108">
        <f>attached_energy_demand_split!B86</f>
        <v>1.8929321241404354E-2</v>
      </c>
      <c r="X53" s="108" t="s">
        <v>30</v>
      </c>
      <c r="Y53" s="109" t="s">
        <v>79</v>
      </c>
      <c r="AC53" s="108" t="s">
        <v>134</v>
      </c>
      <c r="AD53" s="109" t="str">
        <f t="shared" si="0"/>
        <v>INDCONS</v>
      </c>
      <c r="AE53" s="108" t="str">
        <f t="shared" si="1"/>
        <v>SH18_19</v>
      </c>
      <c r="AF53" s="108">
        <f>attached_energy_demand_split!B57</f>
        <v>2.0595183179265363E-2</v>
      </c>
      <c r="AG53" s="108" t="s">
        <v>30</v>
      </c>
      <c r="AH53" s="109" t="s">
        <v>85</v>
      </c>
      <c r="AL53" s="108" t="s">
        <v>134</v>
      </c>
      <c r="AM53" s="109" t="str">
        <f t="shared" si="2"/>
        <v>INDCONS</v>
      </c>
      <c r="AN53" s="108" t="str">
        <f t="shared" si="3"/>
        <v>SH18_19</v>
      </c>
      <c r="AO53" s="108">
        <f>attached_energy_demand_summariz!B28</f>
        <v>2.0691065361099072E-2</v>
      </c>
      <c r="AP53" s="108" t="s">
        <v>30</v>
      </c>
      <c r="AQ53" s="109" t="s">
        <v>82</v>
      </c>
      <c r="AU53" s="108" t="s">
        <v>134</v>
      </c>
      <c r="AV53" s="109" t="str">
        <f t="shared" si="4"/>
        <v>INDCONS</v>
      </c>
      <c r="AW53" s="108" t="str">
        <f t="shared" si="5"/>
        <v>SH18_19</v>
      </c>
      <c r="AX53" s="108">
        <f>attached_energy_demand_summariz!F28</f>
        <v>2.3993761170789621E-2</v>
      </c>
      <c r="AY53" s="108" t="s">
        <v>30</v>
      </c>
      <c r="AZ53" s="109" t="s">
        <v>81</v>
      </c>
      <c r="BD53" s="108" t="s">
        <v>134</v>
      </c>
      <c r="BE53" s="109" t="str">
        <f t="shared" si="6"/>
        <v>INDCONS</v>
      </c>
      <c r="BF53" s="108" t="str">
        <f t="shared" si="7"/>
        <v>SH18_19</v>
      </c>
      <c r="BG53" s="108">
        <f t="shared" si="12"/>
        <v>2.0691065361099072E-2</v>
      </c>
      <c r="BH53" s="108" t="s">
        <v>30</v>
      </c>
      <c r="BI53" s="109" t="s">
        <v>83</v>
      </c>
      <c r="BM53" s="108" t="s">
        <v>134</v>
      </c>
      <c r="BN53" s="109" t="str">
        <f t="shared" si="8"/>
        <v>INDCONS</v>
      </c>
      <c r="BO53" s="108" t="str">
        <f t="shared" si="9"/>
        <v>SH18_19</v>
      </c>
      <c r="BP53" s="108">
        <f>attached_energy_demand_summariz!J28</f>
        <v>1.8198226485203375E-2</v>
      </c>
      <c r="BQ53" s="108" t="s">
        <v>30</v>
      </c>
      <c r="BR53" s="109" t="s">
        <v>80</v>
      </c>
    </row>
    <row r="54" spans="2:70">
      <c r="B54" s="92" t="s">
        <v>134</v>
      </c>
      <c r="C54" t="s">
        <v>33</v>
      </c>
      <c r="D54" s="97" t="s">
        <v>145</v>
      </c>
      <c r="E54" s="97">
        <v>0.150684931506849</v>
      </c>
      <c r="F54" s="92" t="s">
        <v>30</v>
      </c>
      <c r="K54" s="108" t="s">
        <v>134</v>
      </c>
      <c r="L54" s="109" t="str">
        <f t="shared" si="13"/>
        <v>INDCONS</v>
      </c>
      <c r="M54" s="108" t="s">
        <v>259</v>
      </c>
      <c r="N54" s="108">
        <f>attached_energy_demand_split!B26</f>
        <v>2.1955425621837409E-2</v>
      </c>
      <c r="O54" s="108" t="s">
        <v>30</v>
      </c>
      <c r="P54" s="109" t="s">
        <v>84</v>
      </c>
      <c r="T54" s="108" t="s">
        <v>134</v>
      </c>
      <c r="U54" s="109" t="str">
        <f t="shared" si="10"/>
        <v>INDCONS</v>
      </c>
      <c r="V54" s="108" t="str">
        <f t="shared" si="11"/>
        <v>SH20_21</v>
      </c>
      <c r="W54" s="108">
        <f>attached_energy_demand_split!B88</f>
        <v>1.9094689273807391E-2</v>
      </c>
      <c r="X54" s="108" t="s">
        <v>30</v>
      </c>
      <c r="Y54" s="109" t="s">
        <v>79</v>
      </c>
      <c r="AC54" s="108" t="s">
        <v>134</v>
      </c>
      <c r="AD54" s="109" t="str">
        <f t="shared" si="0"/>
        <v>INDCONS</v>
      </c>
      <c r="AE54" s="108" t="str">
        <f t="shared" si="1"/>
        <v>SH20_21</v>
      </c>
      <c r="AF54" s="108">
        <f>attached_energy_demand_split!B59</f>
        <v>2.072737788773538E-2</v>
      </c>
      <c r="AG54" s="108" t="s">
        <v>30</v>
      </c>
      <c r="AH54" s="109" t="s">
        <v>85</v>
      </c>
      <c r="AL54" s="108" t="s">
        <v>134</v>
      </c>
      <c r="AM54" s="109" t="str">
        <f t="shared" si="2"/>
        <v>INDCONS</v>
      </c>
      <c r="AN54" s="108" t="str">
        <f t="shared" si="3"/>
        <v>SH20_21</v>
      </c>
      <c r="AO54" s="108">
        <f>attached_energy_demand_summariz!B29</f>
        <v>2.0963163706567377E-2</v>
      </c>
      <c r="AP54" s="108" t="s">
        <v>30</v>
      </c>
      <c r="AQ54" s="109" t="s">
        <v>82</v>
      </c>
      <c r="AU54" s="108" t="s">
        <v>134</v>
      </c>
      <c r="AV54" s="109" t="str">
        <f t="shared" si="4"/>
        <v>INDCONS</v>
      </c>
      <c r="AW54" s="108" t="str">
        <f t="shared" si="5"/>
        <v>SH20_21</v>
      </c>
      <c r="AX54" s="108">
        <f>attached_energy_demand_summariz!F29</f>
        <v>2.4474825275343066E-2</v>
      </c>
      <c r="AY54" s="108" t="s">
        <v>30</v>
      </c>
      <c r="AZ54" s="109" t="s">
        <v>81</v>
      </c>
      <c r="BD54" s="108" t="s">
        <v>134</v>
      </c>
      <c r="BE54" s="109" t="str">
        <f t="shared" si="6"/>
        <v>INDCONS</v>
      </c>
      <c r="BF54" s="108" t="str">
        <f t="shared" si="7"/>
        <v>SH20_21</v>
      </c>
      <c r="BG54" s="108">
        <f t="shared" si="12"/>
        <v>2.0963163706567377E-2</v>
      </c>
      <c r="BH54" s="108" t="s">
        <v>30</v>
      </c>
      <c r="BI54" s="109" t="s">
        <v>83</v>
      </c>
      <c r="BM54" s="108" t="s">
        <v>134</v>
      </c>
      <c r="BN54" s="109" t="str">
        <f t="shared" si="8"/>
        <v>INDCONS</v>
      </c>
      <c r="BO54" s="108" t="str">
        <f t="shared" si="9"/>
        <v>SH20_21</v>
      </c>
      <c r="BP54" s="108">
        <f>attached_energy_demand_summariz!J29</f>
        <v>1.8563500474113634E-2</v>
      </c>
      <c r="BQ54" s="108" t="s">
        <v>30</v>
      </c>
      <c r="BR54" s="109" t="s">
        <v>80</v>
      </c>
    </row>
    <row r="55" spans="2:70">
      <c r="B55" s="100" t="s">
        <v>134</v>
      </c>
      <c r="C55" t="s">
        <v>33</v>
      </c>
      <c r="D55" s="101" t="s">
        <v>146</v>
      </c>
      <c r="E55" s="101">
        <v>1.25570776255708E-2</v>
      </c>
      <c r="F55" s="102" t="s">
        <v>30</v>
      </c>
      <c r="K55" s="110" t="s">
        <v>134</v>
      </c>
      <c r="L55" s="109" t="str">
        <f t="shared" si="13"/>
        <v>INDCONS</v>
      </c>
      <c r="M55" s="108" t="s">
        <v>260</v>
      </c>
      <c r="N55" s="108">
        <f>attached_energy_demand_split!B28</f>
        <v>2.2121564224819278E-2</v>
      </c>
      <c r="O55" s="108" t="s">
        <v>30</v>
      </c>
      <c r="P55" s="109" t="s">
        <v>84</v>
      </c>
      <c r="T55" s="108" t="s">
        <v>134</v>
      </c>
      <c r="U55" s="109" t="str">
        <f t="shared" si="10"/>
        <v>INDCONS</v>
      </c>
      <c r="V55" s="108" t="str">
        <f t="shared" si="11"/>
        <v>SH22_23</v>
      </c>
      <c r="W55" s="108">
        <f>attached_energy_demand_split!B90</f>
        <v>1.8346618081740273E-2</v>
      </c>
      <c r="X55" s="108" t="s">
        <v>30</v>
      </c>
      <c r="Y55" s="109" t="s">
        <v>79</v>
      </c>
      <c r="AC55" s="108" t="s">
        <v>134</v>
      </c>
      <c r="AD55" s="109" t="str">
        <f t="shared" si="0"/>
        <v>INDCONS</v>
      </c>
      <c r="AE55" s="108" t="str">
        <f t="shared" si="1"/>
        <v>SH22_23</v>
      </c>
      <c r="AF55" s="108">
        <f>attached_energy_demand_split!B61</f>
        <v>2.0715755098724264E-2</v>
      </c>
      <c r="AG55" s="108" t="s">
        <v>30</v>
      </c>
      <c r="AH55" s="109" t="s">
        <v>85</v>
      </c>
      <c r="AL55" s="108" t="s">
        <v>134</v>
      </c>
      <c r="AM55" s="109" t="str">
        <f t="shared" si="2"/>
        <v>INDCONS</v>
      </c>
      <c r="AN55" s="108" t="str">
        <f t="shared" si="3"/>
        <v>SH22_23</v>
      </c>
      <c r="AO55" s="108">
        <f>attached_energy_demand_summariz!B30</f>
        <v>2.0777824886439967E-2</v>
      </c>
      <c r="AP55" s="108" t="s">
        <v>30</v>
      </c>
      <c r="AQ55" s="109" t="s">
        <v>82</v>
      </c>
      <c r="AU55" s="108" t="s">
        <v>134</v>
      </c>
      <c r="AV55" s="109" t="str">
        <f t="shared" si="4"/>
        <v>INDCONS</v>
      </c>
      <c r="AW55" s="108" t="str">
        <f t="shared" si="5"/>
        <v>SH22_23</v>
      </c>
      <c r="AX55" s="108">
        <f>attached_energy_demand_summariz!F30</f>
        <v>2.4137396684056157E-2</v>
      </c>
      <c r="AY55" s="108" t="s">
        <v>30</v>
      </c>
      <c r="AZ55" s="109" t="s">
        <v>81</v>
      </c>
      <c r="BD55" s="108" t="s">
        <v>134</v>
      </c>
      <c r="BE55" s="109" t="str">
        <f t="shared" si="6"/>
        <v>INDCONS</v>
      </c>
      <c r="BF55" s="108" t="str">
        <f t="shared" si="7"/>
        <v>SH22_23</v>
      </c>
      <c r="BG55" s="108">
        <f t="shared" si="12"/>
        <v>2.0777824886439967E-2</v>
      </c>
      <c r="BH55" s="108" t="s">
        <v>30</v>
      </c>
      <c r="BI55" s="109" t="s">
        <v>83</v>
      </c>
      <c r="BM55" s="108" t="s">
        <v>134</v>
      </c>
      <c r="BN55" s="109" t="str">
        <f t="shared" si="8"/>
        <v>INDCONS</v>
      </c>
      <c r="BO55" s="108" t="str">
        <f t="shared" si="9"/>
        <v>SH22_23</v>
      </c>
      <c r="BP55" s="108">
        <f>attached_energy_demand_summariz!J30</f>
        <v>1.8567790342859866E-2</v>
      </c>
      <c r="BQ55" s="108" t="s">
        <v>30</v>
      </c>
      <c r="BR55" s="109" t="s">
        <v>80</v>
      </c>
    </row>
    <row r="56" spans="2:70">
      <c r="B56" s="92" t="s">
        <v>134</v>
      </c>
      <c r="C56" t="s">
        <v>34</v>
      </c>
      <c r="D56" s="97" t="s">
        <v>135</v>
      </c>
      <c r="E56" s="97">
        <v>9.4178082191780796E-2</v>
      </c>
      <c r="F56" s="92" t="s">
        <v>30</v>
      </c>
      <c r="K56" s="108" t="s">
        <v>134</v>
      </c>
      <c r="L56" s="109" t="str">
        <f t="shared" si="13"/>
        <v>INDCONS</v>
      </c>
      <c r="M56" s="108" t="s">
        <v>261</v>
      </c>
      <c r="N56" s="109">
        <f>attached_energy_demand_split!C6</f>
        <v>2.1393493175585778E-2</v>
      </c>
      <c r="O56" s="108" t="s">
        <v>30</v>
      </c>
      <c r="P56" s="109" t="s">
        <v>84</v>
      </c>
      <c r="T56" s="108" t="s">
        <v>134</v>
      </c>
      <c r="U56" s="109" t="str">
        <f t="shared" si="10"/>
        <v>INDCONS</v>
      </c>
      <c r="V56" s="108" t="str">
        <f t="shared" si="11"/>
        <v>FH0_1</v>
      </c>
      <c r="W56" s="109">
        <f>attached_energy_demand_split!C68</f>
        <v>1.8990015108719439E-2</v>
      </c>
      <c r="X56" s="108" t="s">
        <v>30</v>
      </c>
      <c r="Y56" s="109" t="s">
        <v>79</v>
      </c>
      <c r="AC56" s="108" t="s">
        <v>134</v>
      </c>
      <c r="AD56" s="109" t="str">
        <f t="shared" si="0"/>
        <v>INDCONS</v>
      </c>
      <c r="AE56" s="108" t="str">
        <f t="shared" si="1"/>
        <v>FH0_1</v>
      </c>
      <c r="AF56" s="109">
        <f>attached_energy_demand_split!C39</f>
        <v>2.2537708837248212E-2</v>
      </c>
      <c r="AG56" s="108" t="s">
        <v>30</v>
      </c>
      <c r="AH56" s="109" t="s">
        <v>85</v>
      </c>
      <c r="AL56" s="108" t="s">
        <v>134</v>
      </c>
      <c r="AM56" s="109" t="str">
        <f t="shared" si="2"/>
        <v>INDCONS</v>
      </c>
      <c r="AN56" s="108" t="str">
        <f t="shared" si="3"/>
        <v>FH0_1</v>
      </c>
      <c r="AO56" s="108">
        <f>attached_energy_demand_summariz!B31</f>
        <v>2.0828129338260011E-2</v>
      </c>
      <c r="AP56" s="108" t="s">
        <v>30</v>
      </c>
      <c r="AQ56" s="109" t="s">
        <v>82</v>
      </c>
      <c r="AU56" s="108" t="s">
        <v>134</v>
      </c>
      <c r="AV56" s="109" t="str">
        <f t="shared" si="4"/>
        <v>INDCONS</v>
      </c>
      <c r="AW56" s="108" t="str">
        <f t="shared" si="5"/>
        <v>FH0_1</v>
      </c>
      <c r="AX56" s="108">
        <f>attached_energy_demand_summariz!F31</f>
        <v>2.2215848571404177E-2</v>
      </c>
      <c r="AY56" s="108" t="s">
        <v>30</v>
      </c>
      <c r="AZ56" s="109" t="s">
        <v>81</v>
      </c>
      <c r="BD56" s="108" t="s">
        <v>134</v>
      </c>
      <c r="BE56" s="109" t="str">
        <f t="shared" si="6"/>
        <v>INDCONS</v>
      </c>
      <c r="BF56" s="108" t="str">
        <f t="shared" si="7"/>
        <v>FH0_1</v>
      </c>
      <c r="BG56" s="108">
        <f t="shared" si="12"/>
        <v>2.0828129338260011E-2</v>
      </c>
      <c r="BH56" s="108" t="s">
        <v>30</v>
      </c>
      <c r="BI56" s="109" t="s">
        <v>83</v>
      </c>
      <c r="BM56" s="108" t="s">
        <v>134</v>
      </c>
      <c r="BN56" s="109" t="str">
        <f t="shared" si="8"/>
        <v>INDCONS</v>
      </c>
      <c r="BO56" s="108" t="str">
        <f t="shared" si="9"/>
        <v>FH0_1</v>
      </c>
      <c r="BP56" s="108">
        <f>attached_energy_demand_summariz!J31</f>
        <v>1.9003580998342432E-2</v>
      </c>
      <c r="BQ56" s="108" t="s">
        <v>30</v>
      </c>
      <c r="BR56" s="109" t="s">
        <v>80</v>
      </c>
    </row>
    <row r="57" spans="2:70">
      <c r="B57" s="92" t="s">
        <v>134</v>
      </c>
      <c r="C57" t="s">
        <v>34</v>
      </c>
      <c r="D57" s="97" t="s">
        <v>136</v>
      </c>
      <c r="E57" s="97">
        <v>0.102739726027397</v>
      </c>
      <c r="F57" s="92" t="s">
        <v>30</v>
      </c>
      <c r="K57" s="108" t="s">
        <v>134</v>
      </c>
      <c r="L57" s="109" t="str">
        <f t="shared" si="13"/>
        <v>INDCONS</v>
      </c>
      <c r="M57" s="108" t="s">
        <v>262</v>
      </c>
      <c r="N57" s="109">
        <f>attached_energy_demand_split!C8</f>
        <v>2.1029674486330027E-2</v>
      </c>
      <c r="O57" s="108" t="s">
        <v>30</v>
      </c>
      <c r="P57" s="109" t="s">
        <v>84</v>
      </c>
      <c r="T57" s="108" t="s">
        <v>134</v>
      </c>
      <c r="U57" s="109" t="str">
        <f t="shared" si="10"/>
        <v>INDCONS</v>
      </c>
      <c r="V57" s="108" t="str">
        <f t="shared" si="11"/>
        <v>FH2_3</v>
      </c>
      <c r="W57" s="109">
        <f>attached_energy_demand_split!C70</f>
        <v>1.6657232708453359E-2</v>
      </c>
      <c r="X57" s="108" t="s">
        <v>30</v>
      </c>
      <c r="Y57" s="109" t="s">
        <v>79</v>
      </c>
      <c r="AC57" s="108" t="s">
        <v>134</v>
      </c>
      <c r="AD57" s="109" t="str">
        <f t="shared" si="0"/>
        <v>INDCONS</v>
      </c>
      <c r="AE57" s="108" t="str">
        <f t="shared" si="1"/>
        <v>FH2_3</v>
      </c>
      <c r="AF57" s="109">
        <f>attached_energy_demand_split!C41</f>
        <v>2.2471121655479022E-2</v>
      </c>
      <c r="AG57" s="108" t="s">
        <v>30</v>
      </c>
      <c r="AH57" s="109" t="s">
        <v>85</v>
      </c>
      <c r="AL57" s="108" t="s">
        <v>134</v>
      </c>
      <c r="AM57" s="109" t="str">
        <f t="shared" si="2"/>
        <v>INDCONS</v>
      </c>
      <c r="AN57" s="108" t="str">
        <f t="shared" si="3"/>
        <v>FH2_3</v>
      </c>
      <c r="AO57" s="108">
        <f>attached_energy_demand_summariz!B32</f>
        <v>1.9692259466378176E-2</v>
      </c>
      <c r="AP57" s="108" t="s">
        <v>30</v>
      </c>
      <c r="AQ57" s="109" t="s">
        <v>82</v>
      </c>
      <c r="AU57" s="108" t="s">
        <v>134</v>
      </c>
      <c r="AV57" s="109" t="str">
        <f t="shared" si="4"/>
        <v>INDCONS</v>
      </c>
      <c r="AW57" s="108" t="str">
        <f t="shared" si="5"/>
        <v>FH2_3</v>
      </c>
      <c r="AX57" s="108">
        <f>attached_energy_demand_summariz!F32</f>
        <v>2.0067201648247365E-2</v>
      </c>
      <c r="AY57" s="108" t="s">
        <v>30</v>
      </c>
      <c r="AZ57" s="109" t="s">
        <v>81</v>
      </c>
      <c r="BD57" s="108" t="s">
        <v>134</v>
      </c>
      <c r="BE57" s="109" t="str">
        <f t="shared" si="6"/>
        <v>INDCONS</v>
      </c>
      <c r="BF57" s="108" t="str">
        <f t="shared" si="7"/>
        <v>FH2_3</v>
      </c>
      <c r="BG57" s="108">
        <f t="shared" si="12"/>
        <v>1.9692259466378176E-2</v>
      </c>
      <c r="BH57" s="108" t="s">
        <v>30</v>
      </c>
      <c r="BI57" s="109" t="s">
        <v>83</v>
      </c>
      <c r="BM57" s="108" t="s">
        <v>134</v>
      </c>
      <c r="BN57" s="109" t="str">
        <f t="shared" si="8"/>
        <v>INDCONS</v>
      </c>
      <c r="BO57" s="108" t="str">
        <f t="shared" si="9"/>
        <v>FH2_3</v>
      </c>
      <c r="BP57" s="108">
        <f>attached_energy_demand_summariz!J32</f>
        <v>1.8236066833381102E-2</v>
      </c>
      <c r="BQ57" s="108" t="s">
        <v>30</v>
      </c>
      <c r="BR57" s="109" t="s">
        <v>80</v>
      </c>
    </row>
    <row r="58" spans="2:70">
      <c r="B58" s="92" t="s">
        <v>134</v>
      </c>
      <c r="C58" t="s">
        <v>34</v>
      </c>
      <c r="D58" s="97" t="s">
        <v>137</v>
      </c>
      <c r="E58" s="97">
        <v>8.5616438356164396E-3</v>
      </c>
      <c r="F58" s="92" t="s">
        <v>30</v>
      </c>
      <c r="K58" s="108" t="s">
        <v>134</v>
      </c>
      <c r="L58" s="109" t="str">
        <f t="shared" si="13"/>
        <v>INDCONS</v>
      </c>
      <c r="M58" s="108" t="s">
        <v>263</v>
      </c>
      <c r="N58" s="109">
        <f>attached_energy_demand_split!C10</f>
        <v>2.0111670111358421E-2</v>
      </c>
      <c r="O58" s="108" t="s">
        <v>30</v>
      </c>
      <c r="P58" s="109" t="s">
        <v>84</v>
      </c>
      <c r="T58" s="108" t="s">
        <v>134</v>
      </c>
      <c r="U58" s="109" t="str">
        <f t="shared" si="10"/>
        <v>INDCONS</v>
      </c>
      <c r="V58" s="108" t="str">
        <f t="shared" si="11"/>
        <v>FH4_5</v>
      </c>
      <c r="W58" s="109">
        <f>attached_energy_demand_split!C72</f>
        <v>1.5829045235448858E-2</v>
      </c>
      <c r="X58" s="108" t="s">
        <v>30</v>
      </c>
      <c r="Y58" s="109" t="s">
        <v>79</v>
      </c>
      <c r="AC58" s="108" t="s">
        <v>134</v>
      </c>
      <c r="AD58" s="109" t="str">
        <f t="shared" si="0"/>
        <v>INDCONS</v>
      </c>
      <c r="AE58" s="108" t="str">
        <f t="shared" si="1"/>
        <v>FH4_5</v>
      </c>
      <c r="AF58" s="109">
        <f>attached_energy_demand_split!C43</f>
        <v>2.0924688349934103E-2</v>
      </c>
      <c r="AG58" s="108" t="s">
        <v>30</v>
      </c>
      <c r="AH58" s="109" t="s">
        <v>85</v>
      </c>
      <c r="AL58" s="108" t="s">
        <v>134</v>
      </c>
      <c r="AM58" s="109" t="str">
        <f t="shared" si="2"/>
        <v>INDCONS</v>
      </c>
      <c r="AN58" s="108" t="str">
        <f t="shared" si="3"/>
        <v>FH4_5</v>
      </c>
      <c r="AO58" s="108">
        <f>attached_energy_demand_summariz!B33</f>
        <v>1.8540401370121914E-2</v>
      </c>
      <c r="AP58" s="108" t="s">
        <v>30</v>
      </c>
      <c r="AQ58" s="109" t="s">
        <v>82</v>
      </c>
      <c r="AU58" s="108" t="s">
        <v>134</v>
      </c>
      <c r="AV58" s="109" t="str">
        <f t="shared" si="4"/>
        <v>INDCONS</v>
      </c>
      <c r="AW58" s="108" t="str">
        <f t="shared" si="5"/>
        <v>FH4_5</v>
      </c>
      <c r="AX58" s="108">
        <f>attached_energy_demand_summariz!F33</f>
        <v>1.7787724329452501E-2</v>
      </c>
      <c r="AY58" s="108" t="s">
        <v>30</v>
      </c>
      <c r="AZ58" s="109" t="s">
        <v>81</v>
      </c>
      <c r="BD58" s="108" t="s">
        <v>134</v>
      </c>
      <c r="BE58" s="109" t="str">
        <f t="shared" si="6"/>
        <v>INDCONS</v>
      </c>
      <c r="BF58" s="108" t="str">
        <f t="shared" si="7"/>
        <v>FH4_5</v>
      </c>
      <c r="BG58" s="108">
        <f t="shared" si="12"/>
        <v>1.8540401370121914E-2</v>
      </c>
      <c r="BH58" s="108" t="s">
        <v>30</v>
      </c>
      <c r="BI58" s="109" t="s">
        <v>83</v>
      </c>
      <c r="BM58" s="108" t="s">
        <v>134</v>
      </c>
      <c r="BN58" s="109" t="str">
        <f t="shared" si="8"/>
        <v>INDCONS</v>
      </c>
      <c r="BO58" s="108" t="str">
        <f t="shared" si="9"/>
        <v>FH4_5</v>
      </c>
      <c r="BP58" s="108">
        <f>attached_energy_demand_summariz!J33</f>
        <v>1.8048878824415693E-2</v>
      </c>
      <c r="BQ58" s="108" t="s">
        <v>30</v>
      </c>
      <c r="BR58" s="109" t="s">
        <v>80</v>
      </c>
    </row>
    <row r="59" spans="2:70">
      <c r="B59" s="99" t="s">
        <v>134</v>
      </c>
      <c r="C59" t="s">
        <v>34</v>
      </c>
      <c r="D59" s="97" t="s">
        <v>138</v>
      </c>
      <c r="E59" s="97">
        <v>0.12682648401826499</v>
      </c>
      <c r="F59" s="92" t="s">
        <v>30</v>
      </c>
      <c r="K59" s="110" t="s">
        <v>134</v>
      </c>
      <c r="L59" s="109" t="str">
        <f t="shared" si="13"/>
        <v>INDCONS</v>
      </c>
      <c r="M59" s="108" t="s">
        <v>264</v>
      </c>
      <c r="N59" s="109">
        <f>attached_energy_demand_split!C12</f>
        <v>1.9209922204757826E-2</v>
      </c>
      <c r="O59" s="108" t="s">
        <v>30</v>
      </c>
      <c r="P59" s="109" t="s">
        <v>84</v>
      </c>
      <c r="T59" s="108" t="s">
        <v>134</v>
      </c>
      <c r="U59" s="109" t="str">
        <f t="shared" si="10"/>
        <v>INDCONS</v>
      </c>
      <c r="V59" s="108" t="str">
        <f t="shared" si="11"/>
        <v>FH6_7</v>
      </c>
      <c r="W59" s="109">
        <f>attached_energy_demand_split!C74</f>
        <v>1.590246212487445E-2</v>
      </c>
      <c r="X59" s="108" t="s">
        <v>30</v>
      </c>
      <c r="Y59" s="109" t="s">
        <v>79</v>
      </c>
      <c r="AC59" s="108" t="s">
        <v>134</v>
      </c>
      <c r="AD59" s="109" t="str">
        <f t="shared" si="0"/>
        <v>INDCONS</v>
      </c>
      <c r="AE59" s="108" t="str">
        <f t="shared" si="1"/>
        <v>FH6_7</v>
      </c>
      <c r="AF59" s="109">
        <f>attached_energy_demand_split!C45</f>
        <v>1.8408075869719209E-2</v>
      </c>
      <c r="AG59" s="108" t="s">
        <v>30</v>
      </c>
      <c r="AH59" s="109" t="s">
        <v>85</v>
      </c>
      <c r="AL59" s="108" t="s">
        <v>134</v>
      </c>
      <c r="AM59" s="109" t="str">
        <f t="shared" si="2"/>
        <v>INDCONS</v>
      </c>
      <c r="AN59" s="108" t="str">
        <f t="shared" si="3"/>
        <v>FH6_7</v>
      </c>
      <c r="AO59" s="108">
        <f>attached_energy_demand_summariz!B34</f>
        <v>1.7590353092763786E-2</v>
      </c>
      <c r="AP59" s="108" t="s">
        <v>30</v>
      </c>
      <c r="AQ59" s="109" t="s">
        <v>82</v>
      </c>
      <c r="AU59" s="108" t="s">
        <v>134</v>
      </c>
      <c r="AV59" s="109" t="str">
        <f t="shared" si="4"/>
        <v>INDCONS</v>
      </c>
      <c r="AW59" s="108" t="str">
        <f t="shared" si="5"/>
        <v>FH6_7</v>
      </c>
      <c r="AX59" s="108">
        <f>attached_energy_demand_summariz!F34</f>
        <v>1.6594507840248664E-2</v>
      </c>
      <c r="AY59" s="108" t="s">
        <v>30</v>
      </c>
      <c r="AZ59" s="109" t="s">
        <v>81</v>
      </c>
      <c r="BD59" s="108" t="s">
        <v>134</v>
      </c>
      <c r="BE59" s="109" t="str">
        <f t="shared" si="6"/>
        <v>INDCONS</v>
      </c>
      <c r="BF59" s="108" t="str">
        <f t="shared" si="7"/>
        <v>FH6_7</v>
      </c>
      <c r="BG59" s="108">
        <f t="shared" si="12"/>
        <v>1.7590353092763786E-2</v>
      </c>
      <c r="BH59" s="108" t="s">
        <v>30</v>
      </c>
      <c r="BI59" s="109" t="s">
        <v>83</v>
      </c>
      <c r="BM59" s="108" t="s">
        <v>134</v>
      </c>
      <c r="BN59" s="109" t="str">
        <f t="shared" si="8"/>
        <v>INDCONS</v>
      </c>
      <c r="BO59" s="108" t="str">
        <f t="shared" si="9"/>
        <v>FH6_7</v>
      </c>
      <c r="BP59" s="108">
        <f>attached_energy_demand_summariz!J34</f>
        <v>1.7836797424218773E-2</v>
      </c>
      <c r="BQ59" s="108" t="s">
        <v>30</v>
      </c>
      <c r="BR59" s="109" t="s">
        <v>80</v>
      </c>
    </row>
    <row r="60" spans="2:70">
      <c r="B60" s="92" t="s">
        <v>134</v>
      </c>
      <c r="C60" t="s">
        <v>34</v>
      </c>
      <c r="D60" s="97" t="s">
        <v>139</v>
      </c>
      <c r="E60" s="97">
        <v>0.13835616438356199</v>
      </c>
      <c r="F60" s="92" t="s">
        <v>30</v>
      </c>
      <c r="K60" s="108" t="s">
        <v>134</v>
      </c>
      <c r="L60" s="109" t="str">
        <f t="shared" si="13"/>
        <v>INDCONS</v>
      </c>
      <c r="M60" s="108" t="s">
        <v>265</v>
      </c>
      <c r="N60" s="109">
        <f>attached_energy_demand_split!C14</f>
        <v>1.8841834190357041E-2</v>
      </c>
      <c r="O60" s="108" t="s">
        <v>30</v>
      </c>
      <c r="P60" s="109" t="s">
        <v>84</v>
      </c>
      <c r="T60" s="108" t="s">
        <v>134</v>
      </c>
      <c r="U60" s="109" t="str">
        <f t="shared" si="10"/>
        <v>INDCONS</v>
      </c>
      <c r="V60" s="108" t="str">
        <f t="shared" si="11"/>
        <v>FH8_9</v>
      </c>
      <c r="W60" s="109">
        <f>attached_energy_demand_split!C76</f>
        <v>1.7105236665912595E-2</v>
      </c>
      <c r="X60" s="108" t="s">
        <v>30</v>
      </c>
      <c r="Y60" s="109" t="s">
        <v>79</v>
      </c>
      <c r="AC60" s="108" t="s">
        <v>134</v>
      </c>
      <c r="AD60" s="109" t="str">
        <f t="shared" si="0"/>
        <v>INDCONS</v>
      </c>
      <c r="AE60" s="108" t="str">
        <f t="shared" si="1"/>
        <v>FH8_9</v>
      </c>
      <c r="AF60" s="109">
        <f>attached_energy_demand_split!C47</f>
        <v>1.6970320419525779E-2</v>
      </c>
      <c r="AG60" s="108" t="s">
        <v>30</v>
      </c>
      <c r="AH60" s="109" t="s">
        <v>85</v>
      </c>
      <c r="AL60" s="108" t="s">
        <v>134</v>
      </c>
      <c r="AM60" s="109" t="str">
        <f t="shared" si="2"/>
        <v>INDCONS</v>
      </c>
      <c r="AN60" s="108" t="str">
        <f t="shared" si="3"/>
        <v>FH8_9</v>
      </c>
      <c r="AO60" s="108">
        <f>attached_energy_demand_summariz!B35</f>
        <v>1.7469867163884722E-2</v>
      </c>
      <c r="AP60" s="108" t="s">
        <v>30</v>
      </c>
      <c r="AQ60" s="109" t="s">
        <v>82</v>
      </c>
      <c r="AU60" s="108" t="s">
        <v>134</v>
      </c>
      <c r="AV60" s="109" t="str">
        <f t="shared" si="4"/>
        <v>INDCONS</v>
      </c>
      <c r="AW60" s="108" t="str">
        <f t="shared" si="5"/>
        <v>FH8_9</v>
      </c>
      <c r="AX60" s="108">
        <f>attached_energy_demand_summariz!F35</f>
        <v>1.6512257912117322E-2</v>
      </c>
      <c r="AY60" s="108" t="s">
        <v>30</v>
      </c>
      <c r="AZ60" s="109" t="s">
        <v>81</v>
      </c>
      <c r="BD60" s="108" t="s">
        <v>134</v>
      </c>
      <c r="BE60" s="109" t="str">
        <f t="shared" si="6"/>
        <v>INDCONS</v>
      </c>
      <c r="BF60" s="108" t="str">
        <f t="shared" si="7"/>
        <v>FH8_9</v>
      </c>
      <c r="BG60" s="108">
        <f t="shared" si="12"/>
        <v>1.7469867163884722E-2</v>
      </c>
      <c r="BH60" s="108" t="s">
        <v>30</v>
      </c>
      <c r="BI60" s="109" t="s">
        <v>83</v>
      </c>
      <c r="BM60" s="108" t="s">
        <v>134</v>
      </c>
      <c r="BN60" s="109" t="str">
        <f t="shared" si="8"/>
        <v>INDCONS</v>
      </c>
      <c r="BO60" s="108" t="str">
        <f t="shared" si="9"/>
        <v>FH8_9</v>
      </c>
      <c r="BP60" s="108">
        <f>attached_energy_demand_summariz!J35</f>
        <v>1.7919686631510875E-2</v>
      </c>
      <c r="BQ60" s="108" t="s">
        <v>30</v>
      </c>
      <c r="BR60" s="109" t="s">
        <v>80</v>
      </c>
    </row>
    <row r="61" spans="2:70">
      <c r="B61" s="92" t="s">
        <v>134</v>
      </c>
      <c r="C61" t="s">
        <v>34</v>
      </c>
      <c r="D61" s="97" t="s">
        <v>140</v>
      </c>
      <c r="E61" s="97">
        <v>1.15296803652968E-2</v>
      </c>
      <c r="F61" s="92" t="s">
        <v>30</v>
      </c>
      <c r="K61" s="108" t="s">
        <v>134</v>
      </c>
      <c r="L61" s="109" t="str">
        <f t="shared" si="13"/>
        <v>INDCONS</v>
      </c>
      <c r="M61" s="108" t="s">
        <v>266</v>
      </c>
      <c r="N61" s="109">
        <f>attached_energy_demand_split!C16</f>
        <v>1.8935669933152932E-2</v>
      </c>
      <c r="O61" s="108" t="s">
        <v>30</v>
      </c>
      <c r="P61" s="109" t="s">
        <v>84</v>
      </c>
      <c r="T61" s="108" t="s">
        <v>134</v>
      </c>
      <c r="U61" s="109" t="str">
        <f t="shared" si="10"/>
        <v>INDCONS</v>
      </c>
      <c r="V61" s="108" t="str">
        <f t="shared" si="11"/>
        <v>FH10_11</v>
      </c>
      <c r="W61" s="109">
        <f>attached_energy_demand_split!C78</f>
        <v>1.9822516118854855E-2</v>
      </c>
      <c r="X61" s="108" t="s">
        <v>30</v>
      </c>
      <c r="Y61" s="109" t="s">
        <v>79</v>
      </c>
      <c r="AC61" s="108" t="s">
        <v>134</v>
      </c>
      <c r="AD61" s="109" t="str">
        <f t="shared" si="0"/>
        <v>INDCONS</v>
      </c>
      <c r="AE61" s="108" t="str">
        <f t="shared" si="1"/>
        <v>FH10_11</v>
      </c>
      <c r="AF61" s="109">
        <f>attached_energy_demand_split!C49</f>
        <v>1.6672348011768142E-2</v>
      </c>
      <c r="AG61" s="108" t="s">
        <v>30</v>
      </c>
      <c r="AH61" s="109" t="s">
        <v>85</v>
      </c>
      <c r="AL61" s="108" t="s">
        <v>134</v>
      </c>
      <c r="AM61" s="109" t="str">
        <f t="shared" si="2"/>
        <v>INDCONS</v>
      </c>
      <c r="AN61" s="108" t="str">
        <f t="shared" si="3"/>
        <v>FH10_11</v>
      </c>
      <c r="AO61" s="108">
        <f>attached_energy_demand_summariz!B36</f>
        <v>1.8548115811417278E-2</v>
      </c>
      <c r="AP61" s="108" t="s">
        <v>30</v>
      </c>
      <c r="AQ61" s="109" t="s">
        <v>82</v>
      </c>
      <c r="AU61" s="108" t="s">
        <v>134</v>
      </c>
      <c r="AV61" s="109" t="str">
        <f t="shared" si="4"/>
        <v>INDCONS</v>
      </c>
      <c r="AW61" s="108" t="str">
        <f t="shared" si="5"/>
        <v>FH10_11</v>
      </c>
      <c r="AX61" s="108">
        <f>attached_energy_demand_summariz!F36</f>
        <v>1.8253662687717338E-2</v>
      </c>
      <c r="AY61" s="108" t="s">
        <v>30</v>
      </c>
      <c r="AZ61" s="109" t="s">
        <v>81</v>
      </c>
      <c r="BD61" s="108" t="s">
        <v>134</v>
      </c>
      <c r="BE61" s="109" t="str">
        <f t="shared" si="6"/>
        <v>INDCONS</v>
      </c>
      <c r="BF61" s="108" t="str">
        <f t="shared" si="7"/>
        <v>FH10_11</v>
      </c>
      <c r="BG61" s="108">
        <f t="shared" si="12"/>
        <v>1.8548115811417278E-2</v>
      </c>
      <c r="BH61" s="108" t="s">
        <v>30</v>
      </c>
      <c r="BI61" s="109" t="s">
        <v>83</v>
      </c>
      <c r="BM61" s="108" t="s">
        <v>134</v>
      </c>
      <c r="BN61" s="109" t="str">
        <f t="shared" si="8"/>
        <v>INDCONS</v>
      </c>
      <c r="BO61" s="108" t="str">
        <f t="shared" si="9"/>
        <v>FH10_11</v>
      </c>
      <c r="BP61" s="108">
        <f>attached_energy_demand_summariz!J36</f>
        <v>1.9056382305593117E-2</v>
      </c>
      <c r="BQ61" s="108" t="s">
        <v>30</v>
      </c>
      <c r="BR61" s="109" t="s">
        <v>80</v>
      </c>
    </row>
    <row r="62" spans="2:70">
      <c r="B62" s="92" t="s">
        <v>134</v>
      </c>
      <c r="C62" t="s">
        <v>34</v>
      </c>
      <c r="D62" s="97" t="s">
        <v>141</v>
      </c>
      <c r="E62" s="97">
        <v>9.9200913242009095E-2</v>
      </c>
      <c r="F62" s="92" t="s">
        <v>30</v>
      </c>
      <c r="K62" s="108" t="s">
        <v>134</v>
      </c>
      <c r="L62" s="109" t="str">
        <f t="shared" si="13"/>
        <v>INDCONS</v>
      </c>
      <c r="M62" s="108" t="s">
        <v>267</v>
      </c>
      <c r="N62" s="109">
        <f>attached_energy_demand_split!C18</f>
        <v>1.9884706900704735E-2</v>
      </c>
      <c r="O62" s="108" t="s">
        <v>30</v>
      </c>
      <c r="P62" s="109" t="s">
        <v>84</v>
      </c>
      <c r="T62" s="108" t="s">
        <v>134</v>
      </c>
      <c r="U62" s="109" t="str">
        <f t="shared" si="10"/>
        <v>INDCONS</v>
      </c>
      <c r="V62" s="108" t="str">
        <f t="shared" si="11"/>
        <v>FH12_13</v>
      </c>
      <c r="W62" s="109">
        <f>attached_energy_demand_split!C80</f>
        <v>2.0576715213032504E-2</v>
      </c>
      <c r="X62" s="108" t="s">
        <v>30</v>
      </c>
      <c r="Y62" s="109" t="s">
        <v>79</v>
      </c>
      <c r="AC62" s="108" t="s">
        <v>134</v>
      </c>
      <c r="AD62" s="109" t="str">
        <f t="shared" si="0"/>
        <v>INDCONS</v>
      </c>
      <c r="AE62" s="108" t="str">
        <f t="shared" si="1"/>
        <v>FH12_13</v>
      </c>
      <c r="AF62" s="109">
        <f>attached_energy_demand_split!C51</f>
        <v>1.7899394766943112E-2</v>
      </c>
      <c r="AG62" s="108" t="s">
        <v>30</v>
      </c>
      <c r="AH62" s="109" t="s">
        <v>85</v>
      </c>
      <c r="AL62" s="108" t="s">
        <v>134</v>
      </c>
      <c r="AM62" s="109" t="str">
        <f t="shared" si="2"/>
        <v>INDCONS</v>
      </c>
      <c r="AN62" s="108" t="str">
        <f t="shared" si="3"/>
        <v>FH12_13</v>
      </c>
      <c r="AO62" s="108">
        <f>attached_energy_demand_summariz!B37</f>
        <v>1.9734637777557382E-2</v>
      </c>
      <c r="AP62" s="108" t="s">
        <v>30</v>
      </c>
      <c r="AQ62" s="109" t="s">
        <v>82</v>
      </c>
      <c r="AU62" s="108" t="s">
        <v>134</v>
      </c>
      <c r="AV62" s="109" t="str">
        <f t="shared" si="4"/>
        <v>INDCONS</v>
      </c>
      <c r="AW62" s="108" t="str">
        <f t="shared" si="5"/>
        <v>FH12_13</v>
      </c>
      <c r="AX62" s="108">
        <f>attached_energy_demand_summariz!F37</f>
        <v>2.0262699404647935E-2</v>
      </c>
      <c r="AY62" s="108" t="s">
        <v>30</v>
      </c>
      <c r="AZ62" s="109" t="s">
        <v>81</v>
      </c>
      <c r="BD62" s="108" t="s">
        <v>134</v>
      </c>
      <c r="BE62" s="109" t="str">
        <f t="shared" si="6"/>
        <v>INDCONS</v>
      </c>
      <c r="BF62" s="108" t="str">
        <f t="shared" si="7"/>
        <v>FH12_13</v>
      </c>
      <c r="BG62" s="108">
        <f t="shared" si="12"/>
        <v>1.9734637777557382E-2</v>
      </c>
      <c r="BH62" s="108" t="s">
        <v>30</v>
      </c>
      <c r="BI62" s="109" t="s">
        <v>83</v>
      </c>
      <c r="BM62" s="108" t="s">
        <v>134</v>
      </c>
      <c r="BN62" s="109" t="str">
        <f t="shared" si="8"/>
        <v>INDCONS</v>
      </c>
      <c r="BO62" s="108" t="str">
        <f t="shared" si="9"/>
        <v>FH12_13</v>
      </c>
      <c r="BP62" s="108">
        <f>attached_energy_demand_summariz!J37</f>
        <v>2.0049672602458636E-2</v>
      </c>
      <c r="BQ62" s="108" t="s">
        <v>30</v>
      </c>
      <c r="BR62" s="109" t="s">
        <v>80</v>
      </c>
    </row>
    <row r="63" spans="2:70">
      <c r="B63" s="99" t="s">
        <v>134</v>
      </c>
      <c r="C63" t="s">
        <v>34</v>
      </c>
      <c r="D63" s="97" t="s">
        <v>142</v>
      </c>
      <c r="E63" s="97">
        <v>0.108219178082192</v>
      </c>
      <c r="F63" s="92" t="s">
        <v>30</v>
      </c>
      <c r="K63" s="110" t="s">
        <v>134</v>
      </c>
      <c r="L63" s="109" t="str">
        <f t="shared" si="13"/>
        <v>INDCONS</v>
      </c>
      <c r="M63" s="108" t="s">
        <v>268</v>
      </c>
      <c r="N63" s="109">
        <f>attached_energy_demand_split!C20</f>
        <v>2.0838990619720756E-2</v>
      </c>
      <c r="O63" s="108" t="s">
        <v>30</v>
      </c>
      <c r="P63" s="109" t="s">
        <v>84</v>
      </c>
      <c r="T63" s="108" t="s">
        <v>134</v>
      </c>
      <c r="U63" s="109" t="str">
        <f t="shared" si="10"/>
        <v>INDCONS</v>
      </c>
      <c r="V63" s="108" t="str">
        <f t="shared" si="11"/>
        <v>FH14_15</v>
      </c>
      <c r="W63" s="109">
        <f>attached_energy_demand_split!C82</f>
        <v>2.0134412075970921E-2</v>
      </c>
      <c r="X63" s="108" t="s">
        <v>30</v>
      </c>
      <c r="Y63" s="109" t="s">
        <v>79</v>
      </c>
      <c r="AC63" s="108" t="s">
        <v>134</v>
      </c>
      <c r="AD63" s="109" t="str">
        <f t="shared" si="0"/>
        <v>INDCONS</v>
      </c>
      <c r="AE63" s="108" t="str">
        <f t="shared" si="1"/>
        <v>FH14_15</v>
      </c>
      <c r="AF63" s="109">
        <f>attached_energy_demand_split!C53</f>
        <v>2.0753023425021548E-2</v>
      </c>
      <c r="AG63" s="108" t="s">
        <v>30</v>
      </c>
      <c r="AH63" s="109" t="s">
        <v>85</v>
      </c>
      <c r="AL63" s="108" t="s">
        <v>134</v>
      </c>
      <c r="AM63" s="109" t="str">
        <f t="shared" si="2"/>
        <v>INDCONS</v>
      </c>
      <c r="AN63" s="108" t="str">
        <f t="shared" si="3"/>
        <v>FH14_15</v>
      </c>
      <c r="AO63" s="108">
        <f>attached_energy_demand_summariz!B38</f>
        <v>2.062125446774131E-2</v>
      </c>
      <c r="AP63" s="108" t="s">
        <v>30</v>
      </c>
      <c r="AQ63" s="109" t="s">
        <v>82</v>
      </c>
      <c r="AU63" s="108" t="s">
        <v>134</v>
      </c>
      <c r="AV63" s="109" t="str">
        <f t="shared" si="4"/>
        <v>INDCONS</v>
      </c>
      <c r="AW63" s="108" t="str">
        <f t="shared" si="5"/>
        <v>FH14_15</v>
      </c>
      <c r="AX63" s="108">
        <f>attached_energy_demand_summariz!F38</f>
        <v>2.1172817979268704E-2</v>
      </c>
      <c r="AY63" s="108" t="s">
        <v>30</v>
      </c>
      <c r="AZ63" s="109" t="s">
        <v>81</v>
      </c>
      <c r="BD63" s="108" t="s">
        <v>134</v>
      </c>
      <c r="BE63" s="109" t="str">
        <f t="shared" si="6"/>
        <v>INDCONS</v>
      </c>
      <c r="BF63" s="108" t="str">
        <f t="shared" si="7"/>
        <v>FH14_15</v>
      </c>
      <c r="BG63" s="108">
        <f t="shared" si="12"/>
        <v>2.062125446774131E-2</v>
      </c>
      <c r="BH63" s="108" t="s">
        <v>30</v>
      </c>
      <c r="BI63" s="109" t="s">
        <v>83</v>
      </c>
      <c r="BM63" s="108" t="s">
        <v>134</v>
      </c>
      <c r="BN63" s="109" t="str">
        <f t="shared" si="8"/>
        <v>INDCONS</v>
      </c>
      <c r="BO63" s="108" t="str">
        <f t="shared" si="9"/>
        <v>FH14_15</v>
      </c>
      <c r="BP63" s="108">
        <f>attached_energy_demand_summariz!J38</f>
        <v>2.0207028238724611E-2</v>
      </c>
      <c r="BQ63" s="108" t="s">
        <v>30</v>
      </c>
      <c r="BR63" s="109" t="s">
        <v>80</v>
      </c>
    </row>
    <row r="64" spans="2:70">
      <c r="B64" s="92" t="s">
        <v>134</v>
      </c>
      <c r="C64" t="s">
        <v>34</v>
      </c>
      <c r="D64" s="97" t="s">
        <v>143</v>
      </c>
      <c r="E64" s="97">
        <v>9.0182648401826507E-3</v>
      </c>
      <c r="F64" s="92" t="s">
        <v>30</v>
      </c>
      <c r="K64" s="108" t="s">
        <v>134</v>
      </c>
      <c r="L64" s="109" t="str">
        <f t="shared" si="13"/>
        <v>INDCONS</v>
      </c>
      <c r="M64" s="108" t="s">
        <v>269</v>
      </c>
      <c r="N64" s="109">
        <f>attached_energy_demand_split!C22</f>
        <v>2.1159581881884614E-2</v>
      </c>
      <c r="O64" s="108" t="s">
        <v>30</v>
      </c>
      <c r="P64" s="109" t="s">
        <v>84</v>
      </c>
      <c r="T64" s="108" t="s">
        <v>134</v>
      </c>
      <c r="U64" s="109" t="str">
        <f t="shared" si="10"/>
        <v>INDCONS</v>
      </c>
      <c r="V64" s="108" t="str">
        <f t="shared" si="11"/>
        <v>FH16_17</v>
      </c>
      <c r="W64" s="109">
        <f>attached_energy_demand_split!C84</f>
        <v>1.9900470527556027E-2</v>
      </c>
      <c r="X64" s="108" t="s">
        <v>30</v>
      </c>
      <c r="Y64" s="109" t="s">
        <v>79</v>
      </c>
      <c r="AC64" s="108" t="s">
        <v>134</v>
      </c>
      <c r="AD64" s="109" t="str">
        <f t="shared" si="0"/>
        <v>INDCONS</v>
      </c>
      <c r="AE64" s="108" t="str">
        <f t="shared" si="1"/>
        <v>FH16_17</v>
      </c>
      <c r="AF64" s="109">
        <f>attached_energy_demand_split!C55</f>
        <v>2.1834856434323043E-2</v>
      </c>
      <c r="AG64" s="108" t="s">
        <v>30</v>
      </c>
      <c r="AH64" s="109" t="s">
        <v>85</v>
      </c>
      <c r="AL64" s="108" t="s">
        <v>134</v>
      </c>
      <c r="AM64" s="109" t="str">
        <f t="shared" si="2"/>
        <v>INDCONS</v>
      </c>
      <c r="AN64" s="108" t="str">
        <f t="shared" si="3"/>
        <v>FH16_17</v>
      </c>
      <c r="AO64" s="108">
        <f>attached_energy_demand_summariz!B39</f>
        <v>2.0861762903381702E-2</v>
      </c>
      <c r="AP64" s="108" t="s">
        <v>30</v>
      </c>
      <c r="AQ64" s="109" t="s">
        <v>82</v>
      </c>
      <c r="AU64" s="108" t="s">
        <v>134</v>
      </c>
      <c r="AV64" s="109" t="str">
        <f t="shared" si="4"/>
        <v>INDCONS</v>
      </c>
      <c r="AW64" s="108" t="str">
        <f t="shared" si="5"/>
        <v>FH16_17</v>
      </c>
      <c r="AX64" s="108">
        <f>attached_energy_demand_summariz!F39</f>
        <v>2.13427940914599E-2</v>
      </c>
      <c r="AY64" s="108" t="s">
        <v>30</v>
      </c>
      <c r="AZ64" s="109" t="s">
        <v>81</v>
      </c>
      <c r="BD64" s="108" t="s">
        <v>134</v>
      </c>
      <c r="BE64" s="109" t="str">
        <f t="shared" si="6"/>
        <v>INDCONS</v>
      </c>
      <c r="BF64" s="108" t="str">
        <f t="shared" si="7"/>
        <v>FH16_17</v>
      </c>
      <c r="BG64" s="108">
        <f t="shared" si="12"/>
        <v>2.0861762903381702E-2</v>
      </c>
      <c r="BH64" s="108" t="s">
        <v>30</v>
      </c>
      <c r="BI64" s="109" t="s">
        <v>83</v>
      </c>
      <c r="BM64" s="108" t="s">
        <v>134</v>
      </c>
      <c r="BN64" s="109" t="str">
        <f t="shared" si="8"/>
        <v>INDCONS</v>
      </c>
      <c r="BO64" s="108" t="str">
        <f t="shared" si="9"/>
        <v>FH16_17</v>
      </c>
      <c r="BP64" s="108">
        <f>attached_energy_demand_summariz!J39</f>
        <v>2.0071111581684915E-2</v>
      </c>
      <c r="BQ64" s="108" t="s">
        <v>30</v>
      </c>
      <c r="BR64" s="109" t="s">
        <v>80</v>
      </c>
    </row>
    <row r="65" spans="2:70">
      <c r="B65" s="92" t="s">
        <v>134</v>
      </c>
      <c r="C65" t="s">
        <v>34</v>
      </c>
      <c r="D65" s="97" t="s">
        <v>144</v>
      </c>
      <c r="E65" s="97">
        <v>0.13812785388127899</v>
      </c>
      <c r="F65" s="92" t="s">
        <v>30</v>
      </c>
      <c r="K65" s="108" t="s">
        <v>134</v>
      </c>
      <c r="L65" s="109" t="str">
        <f t="shared" si="13"/>
        <v>INDCONS</v>
      </c>
      <c r="M65" s="108" t="s">
        <v>270</v>
      </c>
      <c r="N65" s="109">
        <f>attached_energy_demand_split!C24</f>
        <v>2.1224678540757162E-2</v>
      </c>
      <c r="O65" s="108" t="s">
        <v>30</v>
      </c>
      <c r="P65" s="109" t="s">
        <v>84</v>
      </c>
      <c r="T65" s="108" t="s">
        <v>134</v>
      </c>
      <c r="U65" s="109" t="str">
        <f t="shared" si="10"/>
        <v>INDCONS</v>
      </c>
      <c r="V65" s="108" t="str">
        <f t="shared" si="11"/>
        <v>FH18_19</v>
      </c>
      <c r="W65" s="109">
        <f>attached_energy_demand_split!C86</f>
        <v>2.0107856361090009E-2</v>
      </c>
      <c r="X65" s="108" t="s">
        <v>30</v>
      </c>
      <c r="Y65" s="109" t="s">
        <v>79</v>
      </c>
      <c r="AC65" s="108" t="s">
        <v>134</v>
      </c>
      <c r="AD65" s="109" t="str">
        <f t="shared" si="0"/>
        <v>INDCONS</v>
      </c>
      <c r="AE65" s="108" t="str">
        <f t="shared" si="1"/>
        <v>FH18_19</v>
      </c>
      <c r="AF65" s="109">
        <f>attached_energy_demand_split!C57</f>
        <v>2.1851663341138666E-2</v>
      </c>
      <c r="AG65" s="108" t="s">
        <v>30</v>
      </c>
      <c r="AH65" s="109" t="s">
        <v>85</v>
      </c>
      <c r="AL65" s="108" t="s">
        <v>134</v>
      </c>
      <c r="AM65" s="109" t="str">
        <f t="shared" si="2"/>
        <v>INDCONS</v>
      </c>
      <c r="AN65" s="108" t="str">
        <f t="shared" si="3"/>
        <v>FH18_19</v>
      </c>
      <c r="AO65" s="108">
        <f>attached_energy_demand_summariz!B40</f>
        <v>2.0787222764254057E-2</v>
      </c>
      <c r="AP65" s="108" t="s">
        <v>30</v>
      </c>
      <c r="AQ65" s="109" t="s">
        <v>82</v>
      </c>
      <c r="AU65" s="108" t="s">
        <v>134</v>
      </c>
      <c r="AV65" s="109" t="str">
        <f t="shared" si="4"/>
        <v>INDCONS</v>
      </c>
      <c r="AW65" s="108" t="str">
        <f t="shared" si="5"/>
        <v>FH18_19</v>
      </c>
      <c r="AX65" s="108">
        <f>attached_energy_demand_summariz!F40</f>
        <v>2.1302546509601013E-2</v>
      </c>
      <c r="AY65" s="108" t="s">
        <v>30</v>
      </c>
      <c r="AZ65" s="109" t="s">
        <v>81</v>
      </c>
      <c r="BD65" s="108" t="s">
        <v>134</v>
      </c>
      <c r="BE65" s="109" t="str">
        <f t="shared" si="6"/>
        <v>INDCONS</v>
      </c>
      <c r="BF65" s="108" t="str">
        <f t="shared" si="7"/>
        <v>FH18_19</v>
      </c>
      <c r="BG65" s="108">
        <f t="shared" si="12"/>
        <v>2.0787222764254057E-2</v>
      </c>
      <c r="BH65" s="108" t="s">
        <v>30</v>
      </c>
      <c r="BI65" s="109" t="s">
        <v>83</v>
      </c>
      <c r="BM65" s="108" t="s">
        <v>134</v>
      </c>
      <c r="BN65" s="109" t="str">
        <f t="shared" si="8"/>
        <v>INDCONS</v>
      </c>
      <c r="BO65" s="108" t="str">
        <f t="shared" si="9"/>
        <v>FH18_19</v>
      </c>
      <c r="BP65" s="108">
        <f>attached_energy_demand_summariz!J40</f>
        <v>1.9449369068683428E-2</v>
      </c>
      <c r="BQ65" s="108" t="s">
        <v>30</v>
      </c>
      <c r="BR65" s="109" t="s">
        <v>80</v>
      </c>
    </row>
    <row r="66" spans="2:70">
      <c r="B66" s="92" t="s">
        <v>134</v>
      </c>
      <c r="C66" t="s">
        <v>34</v>
      </c>
      <c r="D66" s="97" t="s">
        <v>145</v>
      </c>
      <c r="E66" s="97">
        <v>0.150684931506849</v>
      </c>
      <c r="F66" s="92" t="s">
        <v>30</v>
      </c>
      <c r="K66" s="108" t="s">
        <v>134</v>
      </c>
      <c r="L66" s="109" t="str">
        <f t="shared" ref="L66:L79" si="14">L65</f>
        <v>INDCONS</v>
      </c>
      <c r="M66" s="108" t="s">
        <v>271</v>
      </c>
      <c r="N66" s="109">
        <f>attached_energy_demand_split!C26</f>
        <v>2.1196759693815032E-2</v>
      </c>
      <c r="O66" s="108" t="s">
        <v>30</v>
      </c>
      <c r="P66" s="109" t="s">
        <v>84</v>
      </c>
      <c r="T66" s="108" t="s">
        <v>134</v>
      </c>
      <c r="U66" s="109" t="str">
        <f t="shared" si="10"/>
        <v>INDCONS</v>
      </c>
      <c r="V66" s="108" t="str">
        <f t="shared" si="11"/>
        <v>FH20_21</v>
      </c>
      <c r="W66" s="109">
        <f>attached_energy_demand_split!C88</f>
        <v>2.0969036728827523E-2</v>
      </c>
      <c r="X66" s="108" t="s">
        <v>30</v>
      </c>
      <c r="Y66" s="109" t="s">
        <v>79</v>
      </c>
      <c r="AC66" s="108" t="s">
        <v>134</v>
      </c>
      <c r="AD66" s="109" t="str">
        <f t="shared" si="0"/>
        <v>INDCONS</v>
      </c>
      <c r="AE66" s="108" t="str">
        <f t="shared" si="1"/>
        <v>FH20_21</v>
      </c>
      <c r="AF66" s="109">
        <f>attached_energy_demand_split!C59</f>
        <v>2.157042975296812E-2</v>
      </c>
      <c r="AG66" s="108" t="s">
        <v>30</v>
      </c>
      <c r="AH66" s="109" t="s">
        <v>85</v>
      </c>
      <c r="AL66" s="108" t="s">
        <v>134</v>
      </c>
      <c r="AM66" s="109" t="str">
        <f t="shared" si="2"/>
        <v>INDCONS</v>
      </c>
      <c r="AN66" s="108" t="str">
        <f t="shared" si="3"/>
        <v>FH20_21</v>
      </c>
      <c r="AO66" s="108">
        <f>attached_energy_demand_summariz!B41</f>
        <v>2.0999926566056218E-2</v>
      </c>
      <c r="AP66" s="108" t="s">
        <v>30</v>
      </c>
      <c r="AQ66" s="109" t="s">
        <v>82</v>
      </c>
      <c r="AU66" s="108" t="s">
        <v>134</v>
      </c>
      <c r="AV66" s="109" t="str">
        <f t="shared" si="4"/>
        <v>INDCONS</v>
      </c>
      <c r="AW66" s="108" t="str">
        <f t="shared" si="5"/>
        <v>FH20_21</v>
      </c>
      <c r="AX66" s="108">
        <f>attached_energy_demand_summariz!F41</f>
        <v>2.172914857240358E-2</v>
      </c>
      <c r="AY66" s="108" t="s">
        <v>30</v>
      </c>
      <c r="AZ66" s="109" t="s">
        <v>81</v>
      </c>
      <c r="BD66" s="108" t="s">
        <v>134</v>
      </c>
      <c r="BE66" s="109" t="str">
        <f t="shared" si="6"/>
        <v>INDCONS</v>
      </c>
      <c r="BF66" s="108" t="str">
        <f t="shared" si="7"/>
        <v>FH20_21</v>
      </c>
      <c r="BG66" s="108">
        <f t="shared" si="12"/>
        <v>2.0999926566056218E-2</v>
      </c>
      <c r="BH66" s="108" t="s">
        <v>30</v>
      </c>
      <c r="BI66" s="109" t="s">
        <v>83</v>
      </c>
      <c r="BM66" s="108" t="s">
        <v>134</v>
      </c>
      <c r="BN66" s="109" t="str">
        <f t="shared" si="8"/>
        <v>INDCONS</v>
      </c>
      <c r="BO66" s="108" t="str">
        <f t="shared" si="9"/>
        <v>FH20_21</v>
      </c>
      <c r="BP66" s="108">
        <f>attached_energy_demand_summariz!J41</f>
        <v>1.9534258082266831E-2</v>
      </c>
      <c r="BQ66" s="108" t="s">
        <v>30</v>
      </c>
      <c r="BR66" s="109" t="s">
        <v>80</v>
      </c>
    </row>
    <row r="67" spans="2:70">
      <c r="B67" s="100" t="s">
        <v>134</v>
      </c>
      <c r="C67" t="s">
        <v>34</v>
      </c>
      <c r="D67" s="101" t="s">
        <v>146</v>
      </c>
      <c r="E67" s="101">
        <v>1.25570776255708E-2</v>
      </c>
      <c r="F67" s="102" t="s">
        <v>30</v>
      </c>
      <c r="K67" s="110" t="s">
        <v>134</v>
      </c>
      <c r="L67" s="109" t="str">
        <f t="shared" si="14"/>
        <v>INDCONS</v>
      </c>
      <c r="M67" s="108" t="s">
        <v>272</v>
      </c>
      <c r="N67" s="109">
        <f>attached_energy_demand_split!C28</f>
        <v>2.1378603635991075E-2</v>
      </c>
      <c r="O67" s="108" t="s">
        <v>30</v>
      </c>
      <c r="P67" s="109" t="s">
        <v>84</v>
      </c>
      <c r="T67" s="108" t="s">
        <v>134</v>
      </c>
      <c r="U67" s="109" t="str">
        <f t="shared" si="10"/>
        <v>INDCONS</v>
      </c>
      <c r="V67" s="108" t="str">
        <f t="shared" si="11"/>
        <v>FH22_23</v>
      </c>
      <c r="W67" s="109">
        <f>attached_energy_demand_split!C90</f>
        <v>2.0691198572281522E-2</v>
      </c>
      <c r="X67" s="108" t="s">
        <v>30</v>
      </c>
      <c r="Y67" s="109" t="s">
        <v>79</v>
      </c>
      <c r="AC67" s="108" t="s">
        <v>134</v>
      </c>
      <c r="AD67" s="109" t="str">
        <f t="shared" si="0"/>
        <v>INDCONS</v>
      </c>
      <c r="AE67" s="108" t="str">
        <f t="shared" si="1"/>
        <v>FH22_23</v>
      </c>
      <c r="AF67" s="109">
        <f>attached_energy_demand_split!C61</f>
        <v>2.1709141168517694E-2</v>
      </c>
      <c r="AG67" s="108" t="s">
        <v>30</v>
      </c>
      <c r="AH67" s="109" t="s">
        <v>85</v>
      </c>
      <c r="AL67" s="108" t="s">
        <v>134</v>
      </c>
      <c r="AM67" s="109" t="str">
        <f t="shared" si="2"/>
        <v>INDCONS</v>
      </c>
      <c r="AN67" s="108" t="str">
        <f t="shared" si="3"/>
        <v>FH22_23</v>
      </c>
      <c r="AO67" s="108">
        <f>attached_energy_demand_summariz!B42</f>
        <v>2.1207571541905425E-2</v>
      </c>
      <c r="AP67" s="108" t="s">
        <v>30</v>
      </c>
      <c r="AQ67" s="109" t="s">
        <v>82</v>
      </c>
      <c r="AU67" s="108" t="s">
        <v>134</v>
      </c>
      <c r="AV67" s="109" t="str">
        <f t="shared" si="4"/>
        <v>INDCONS</v>
      </c>
      <c r="AW67" s="108" t="str">
        <f t="shared" si="5"/>
        <v>FH22_23</v>
      </c>
      <c r="AX67" s="108">
        <f>attached_energy_demand_summariz!F42</f>
        <v>2.255459586083617E-2</v>
      </c>
      <c r="AY67" s="108" t="s">
        <v>30</v>
      </c>
      <c r="AZ67" s="109" t="s">
        <v>81</v>
      </c>
      <c r="BD67" s="108" t="s">
        <v>134</v>
      </c>
      <c r="BE67" s="109" t="str">
        <f t="shared" si="6"/>
        <v>INDCONS</v>
      </c>
      <c r="BF67" s="108" t="str">
        <f t="shared" si="7"/>
        <v>FH22_23</v>
      </c>
      <c r="BG67" s="108">
        <f t="shared" si="12"/>
        <v>2.1207571541905425E-2</v>
      </c>
      <c r="BH67" s="108" t="s">
        <v>30</v>
      </c>
      <c r="BI67" s="109" t="s">
        <v>83</v>
      </c>
      <c r="BM67" s="108" t="s">
        <v>134</v>
      </c>
      <c r="BN67" s="109" t="str">
        <f t="shared" si="8"/>
        <v>INDCONS</v>
      </c>
      <c r="BO67" s="108" t="str">
        <f t="shared" si="9"/>
        <v>FH22_23</v>
      </c>
      <c r="BP67" s="108">
        <f>attached_energy_demand_summariz!J42</f>
        <v>1.970431847190067E-2</v>
      </c>
      <c r="BQ67" s="108" t="s">
        <v>30</v>
      </c>
      <c r="BR67" s="109" t="s">
        <v>80</v>
      </c>
    </row>
    <row r="68" spans="2:70">
      <c r="B68" s="92" t="s">
        <v>134</v>
      </c>
      <c r="C68" t="s">
        <v>35</v>
      </c>
      <c r="D68" s="97" t="s">
        <v>135</v>
      </c>
      <c r="E68" s="97">
        <v>9.4178082191780796E-2</v>
      </c>
      <c r="F68" s="92" t="s">
        <v>30</v>
      </c>
      <c r="K68" s="108" t="s">
        <v>134</v>
      </c>
      <c r="L68" s="109" t="str">
        <f t="shared" si="14"/>
        <v>INDCONS</v>
      </c>
      <c r="M68" s="108" t="s">
        <v>273</v>
      </c>
      <c r="N68" s="109">
        <f>attached_energy_demand_split!D6</f>
        <v>2.3300094813820355E-2</v>
      </c>
      <c r="O68" s="108" t="s">
        <v>30</v>
      </c>
      <c r="P68" s="109" t="s">
        <v>84</v>
      </c>
      <c r="T68" s="108" t="s">
        <v>134</v>
      </c>
      <c r="U68" s="109" t="str">
        <f t="shared" si="10"/>
        <v>INDCONS</v>
      </c>
      <c r="V68" s="108" t="str">
        <f t="shared" si="11"/>
        <v>WH0_1</v>
      </c>
      <c r="W68" s="109">
        <f>attached_energy_demand_split!D68</f>
        <v>2.7052832396289028E-2</v>
      </c>
      <c r="X68" s="108" t="s">
        <v>30</v>
      </c>
      <c r="Y68" s="109" t="s">
        <v>79</v>
      </c>
      <c r="AC68" s="108" t="s">
        <v>134</v>
      </c>
      <c r="AD68" s="109" t="str">
        <f t="shared" si="0"/>
        <v>INDCONS</v>
      </c>
      <c r="AE68" s="108" t="str">
        <f t="shared" si="1"/>
        <v>WH0_1</v>
      </c>
      <c r="AF68" s="109">
        <f>attached_energy_demand_split!D39</f>
        <v>2.6977531248366181E-2</v>
      </c>
      <c r="AG68" s="108" t="s">
        <v>30</v>
      </c>
      <c r="AH68" s="109" t="s">
        <v>85</v>
      </c>
      <c r="AL68" s="108" t="s">
        <v>134</v>
      </c>
      <c r="AM68" s="109" t="str">
        <f t="shared" si="2"/>
        <v>INDCONS</v>
      </c>
      <c r="AN68" s="108" t="str">
        <f t="shared" si="3"/>
        <v>WH0_1</v>
      </c>
      <c r="AO68" s="108">
        <f>attached_energy_demand_summariz!B43</f>
        <v>2.6007960145311419E-2</v>
      </c>
      <c r="AP68" s="108" t="s">
        <v>30</v>
      </c>
      <c r="AQ68" s="109" t="s">
        <v>82</v>
      </c>
      <c r="AU68" s="108" t="s">
        <v>134</v>
      </c>
      <c r="AV68" s="109" t="str">
        <f t="shared" si="4"/>
        <v>INDCONS</v>
      </c>
      <c r="AW68" s="108" t="str">
        <f t="shared" si="5"/>
        <v>WH0_1</v>
      </c>
      <c r="AX68" s="108">
        <f>attached_energy_demand_summariz!F43</f>
        <v>2.5192013319288074E-2</v>
      </c>
      <c r="AY68" s="108" t="s">
        <v>30</v>
      </c>
      <c r="AZ68" s="109" t="s">
        <v>81</v>
      </c>
      <c r="BD68" s="108" t="s">
        <v>134</v>
      </c>
      <c r="BE68" s="109" t="str">
        <f t="shared" si="6"/>
        <v>INDCONS</v>
      </c>
      <c r="BF68" s="108" t="str">
        <f t="shared" si="7"/>
        <v>WH0_1</v>
      </c>
      <c r="BG68" s="108">
        <f t="shared" si="12"/>
        <v>2.6007960145311419E-2</v>
      </c>
      <c r="BH68" s="108" t="s">
        <v>30</v>
      </c>
      <c r="BI68" s="109" t="s">
        <v>83</v>
      </c>
      <c r="BM68" s="108" t="s">
        <v>134</v>
      </c>
      <c r="BN68" s="109" t="str">
        <f t="shared" si="8"/>
        <v>INDCONS</v>
      </c>
      <c r="BO68" s="108" t="str">
        <f t="shared" si="9"/>
        <v>WH0_1</v>
      </c>
      <c r="BP68" s="108">
        <f>attached_energy_demand_summariz!J43</f>
        <v>2.7517328948793461E-2</v>
      </c>
      <c r="BQ68" s="108" t="s">
        <v>30</v>
      </c>
      <c r="BR68" s="109" t="s">
        <v>80</v>
      </c>
    </row>
    <row r="69" spans="2:70">
      <c r="B69" s="92" t="s">
        <v>134</v>
      </c>
      <c r="C69" t="s">
        <v>35</v>
      </c>
      <c r="D69" s="97" t="s">
        <v>136</v>
      </c>
      <c r="E69" s="97">
        <v>0.102739726027397</v>
      </c>
      <c r="F69" s="92" t="s">
        <v>30</v>
      </c>
      <c r="K69" s="108" t="s">
        <v>134</v>
      </c>
      <c r="L69" s="109" t="str">
        <f t="shared" si="14"/>
        <v>INDCONS</v>
      </c>
      <c r="M69" s="108" t="s">
        <v>274</v>
      </c>
      <c r="N69" s="109">
        <f>attached_energy_demand_split!D8</f>
        <v>2.2949279837092943E-2</v>
      </c>
      <c r="O69" s="108" t="s">
        <v>30</v>
      </c>
      <c r="P69" s="109" t="s">
        <v>84</v>
      </c>
      <c r="T69" s="108" t="s">
        <v>134</v>
      </c>
      <c r="U69" s="109" t="str">
        <f t="shared" si="10"/>
        <v>INDCONS</v>
      </c>
      <c r="V69" s="108" t="str">
        <f t="shared" si="11"/>
        <v>WH2_3</v>
      </c>
      <c r="W69" s="109">
        <f>attached_energy_demand_split!D70</f>
        <v>2.5013577036882978E-2</v>
      </c>
      <c r="X69" s="108" t="s">
        <v>30</v>
      </c>
      <c r="Y69" s="109" t="s">
        <v>79</v>
      </c>
      <c r="AC69" s="108" t="s">
        <v>134</v>
      </c>
      <c r="AD69" s="109" t="str">
        <f t="shared" si="0"/>
        <v>INDCONS</v>
      </c>
      <c r="AE69" s="108" t="str">
        <f t="shared" si="1"/>
        <v>WH2_3</v>
      </c>
      <c r="AF69" s="109">
        <f>attached_energy_demand_split!D41</f>
        <v>2.6652958693425988E-2</v>
      </c>
      <c r="AG69" s="108" t="s">
        <v>30</v>
      </c>
      <c r="AH69" s="109" t="s">
        <v>85</v>
      </c>
      <c r="AL69" s="108" t="s">
        <v>134</v>
      </c>
      <c r="AM69" s="109" t="str">
        <f t="shared" si="2"/>
        <v>INDCONS</v>
      </c>
      <c r="AN69" s="108" t="str">
        <f t="shared" si="3"/>
        <v>WH2_3</v>
      </c>
      <c r="AO69" s="108">
        <f>attached_energy_demand_summariz!B44</f>
        <v>2.5282231921475835E-2</v>
      </c>
      <c r="AP69" s="108" t="s">
        <v>30</v>
      </c>
      <c r="AQ69" s="109" t="s">
        <v>82</v>
      </c>
      <c r="AU69" s="108" t="s">
        <v>134</v>
      </c>
      <c r="AV69" s="109" t="str">
        <f t="shared" si="4"/>
        <v>INDCONS</v>
      </c>
      <c r="AW69" s="108" t="str">
        <f t="shared" si="5"/>
        <v>WH2_3</v>
      </c>
      <c r="AX69" s="108">
        <f>attached_energy_demand_summariz!F44</f>
        <v>2.4011456297412508E-2</v>
      </c>
      <c r="AY69" s="108" t="s">
        <v>30</v>
      </c>
      <c r="AZ69" s="109" t="s">
        <v>81</v>
      </c>
      <c r="BD69" s="108" t="s">
        <v>134</v>
      </c>
      <c r="BE69" s="109" t="str">
        <f t="shared" si="6"/>
        <v>INDCONS</v>
      </c>
      <c r="BF69" s="108" t="str">
        <f t="shared" si="7"/>
        <v>WH2_3</v>
      </c>
      <c r="BG69" s="108">
        <f t="shared" si="12"/>
        <v>2.5282231921475835E-2</v>
      </c>
      <c r="BH69" s="108" t="s">
        <v>30</v>
      </c>
      <c r="BI69" s="109" t="s">
        <v>83</v>
      </c>
      <c r="BM69" s="108" t="s">
        <v>134</v>
      </c>
      <c r="BN69" s="109" t="str">
        <f t="shared" si="8"/>
        <v>INDCONS</v>
      </c>
      <c r="BO69" s="108" t="str">
        <f t="shared" si="9"/>
        <v>WH2_3</v>
      </c>
      <c r="BP69" s="108">
        <f>attached_energy_demand_summariz!J44</f>
        <v>2.7783887742564767E-2</v>
      </c>
      <c r="BQ69" s="108" t="s">
        <v>30</v>
      </c>
      <c r="BR69" s="109" t="s">
        <v>80</v>
      </c>
    </row>
    <row r="70" spans="2:70">
      <c r="B70" s="92" t="s">
        <v>134</v>
      </c>
      <c r="C70" t="s">
        <v>35</v>
      </c>
      <c r="D70" s="97" t="s">
        <v>137</v>
      </c>
      <c r="E70" s="97">
        <v>8.5616438356164396E-3</v>
      </c>
      <c r="F70" s="92" t="s">
        <v>30</v>
      </c>
      <c r="K70" s="108" t="s">
        <v>134</v>
      </c>
      <c r="L70" s="109" t="str">
        <f t="shared" si="14"/>
        <v>INDCONS</v>
      </c>
      <c r="M70" s="108" t="s">
        <v>275</v>
      </c>
      <c r="N70" s="109">
        <f>attached_energy_demand_split!D10</f>
        <v>2.2222380945545704E-2</v>
      </c>
      <c r="O70" s="108" t="s">
        <v>30</v>
      </c>
      <c r="P70" s="109" t="s">
        <v>84</v>
      </c>
      <c r="T70" s="108" t="s">
        <v>134</v>
      </c>
      <c r="U70" s="109" t="str">
        <f t="shared" si="10"/>
        <v>INDCONS</v>
      </c>
      <c r="V70" s="108" t="str">
        <f t="shared" si="11"/>
        <v>WH4_5</v>
      </c>
      <c r="W70" s="109">
        <f>attached_energy_demand_split!D72</f>
        <v>2.3696203770169025E-2</v>
      </c>
      <c r="X70" s="108" t="s">
        <v>30</v>
      </c>
      <c r="Y70" s="109" t="s">
        <v>79</v>
      </c>
      <c r="AC70" s="108" t="s">
        <v>134</v>
      </c>
      <c r="AD70" s="109" t="str">
        <f t="shared" si="0"/>
        <v>INDCONS</v>
      </c>
      <c r="AE70" s="108" t="str">
        <f t="shared" si="1"/>
        <v>WH4_5</v>
      </c>
      <c r="AF70" s="109">
        <f>attached_energy_demand_split!D43</f>
        <v>2.4917071568632491E-2</v>
      </c>
      <c r="AG70" s="108" t="s">
        <v>30</v>
      </c>
      <c r="AH70" s="109" t="s">
        <v>85</v>
      </c>
      <c r="AL70" s="108" t="s">
        <v>134</v>
      </c>
      <c r="AM70" s="109" t="str">
        <f t="shared" si="2"/>
        <v>INDCONS</v>
      </c>
      <c r="AN70" s="108" t="str">
        <f t="shared" si="3"/>
        <v>WH4_5</v>
      </c>
      <c r="AO70" s="108">
        <f>attached_energy_demand_summariz!B45</f>
        <v>2.3916599319823553E-2</v>
      </c>
      <c r="AP70" s="108" t="s">
        <v>30</v>
      </c>
      <c r="AQ70" s="109" t="s">
        <v>82</v>
      </c>
      <c r="AU70" s="108" t="s">
        <v>134</v>
      </c>
      <c r="AV70" s="109" t="str">
        <f t="shared" si="4"/>
        <v>INDCONS</v>
      </c>
      <c r="AW70" s="108" t="str">
        <f t="shared" si="5"/>
        <v>WH4_5</v>
      </c>
      <c r="AX70" s="108">
        <f>attached_energy_demand_summariz!F45</f>
        <v>2.1583935635486006E-2</v>
      </c>
      <c r="AY70" s="108" t="s">
        <v>30</v>
      </c>
      <c r="AZ70" s="109" t="s">
        <v>81</v>
      </c>
      <c r="BD70" s="108" t="s">
        <v>134</v>
      </c>
      <c r="BE70" s="109" t="str">
        <f t="shared" si="6"/>
        <v>INDCONS</v>
      </c>
      <c r="BF70" s="108" t="str">
        <f t="shared" si="7"/>
        <v>WH4_5</v>
      </c>
      <c r="BG70" s="108">
        <f t="shared" si="12"/>
        <v>2.3916599319823553E-2</v>
      </c>
      <c r="BH70" s="108" t="s">
        <v>30</v>
      </c>
      <c r="BI70" s="109" t="s">
        <v>83</v>
      </c>
      <c r="BM70" s="108" t="s">
        <v>134</v>
      </c>
      <c r="BN70" s="109" t="str">
        <f t="shared" si="8"/>
        <v>INDCONS</v>
      </c>
      <c r="BO70" s="108" t="str">
        <f t="shared" si="9"/>
        <v>WH4_5</v>
      </c>
      <c r="BP70" s="108">
        <f>attached_energy_demand_summariz!J45</f>
        <v>2.7163404679284534E-2</v>
      </c>
      <c r="BQ70" s="108" t="s">
        <v>30</v>
      </c>
      <c r="BR70" s="109" t="s">
        <v>80</v>
      </c>
    </row>
    <row r="71" spans="2:70">
      <c r="B71" s="99" t="s">
        <v>134</v>
      </c>
      <c r="C71" t="s">
        <v>35</v>
      </c>
      <c r="D71" s="97" t="s">
        <v>138</v>
      </c>
      <c r="E71" s="97">
        <v>0.12682648401826499</v>
      </c>
      <c r="F71" s="92" t="s">
        <v>30</v>
      </c>
      <c r="K71" s="110" t="s">
        <v>134</v>
      </c>
      <c r="L71" s="109" t="str">
        <f t="shared" si="14"/>
        <v>INDCONS</v>
      </c>
      <c r="M71" s="108" t="s">
        <v>276</v>
      </c>
      <c r="N71" s="109">
        <f>attached_energy_demand_split!D12</f>
        <v>2.1258522050921807E-2</v>
      </c>
      <c r="O71" s="108" t="s">
        <v>30</v>
      </c>
      <c r="P71" s="109" t="s">
        <v>84</v>
      </c>
      <c r="T71" s="108" t="s">
        <v>134</v>
      </c>
      <c r="U71" s="109" t="str">
        <f t="shared" si="10"/>
        <v>INDCONS</v>
      </c>
      <c r="V71" s="108" t="str">
        <f t="shared" si="11"/>
        <v>WH6_7</v>
      </c>
      <c r="W71" s="109">
        <f>attached_energy_demand_split!D74</f>
        <v>2.3554467401049717E-2</v>
      </c>
      <c r="X71" s="108" t="s">
        <v>30</v>
      </c>
      <c r="Y71" s="109" t="s">
        <v>79</v>
      </c>
      <c r="AC71" s="108" t="s">
        <v>134</v>
      </c>
      <c r="AD71" s="109" t="str">
        <f t="shared" si="0"/>
        <v>INDCONS</v>
      </c>
      <c r="AE71" s="108" t="str">
        <f t="shared" si="1"/>
        <v>WH6_7</v>
      </c>
      <c r="AF71" s="109">
        <f>attached_energy_demand_split!D45</f>
        <v>2.2314948777941768E-2</v>
      </c>
      <c r="AG71" s="108" t="s">
        <v>30</v>
      </c>
      <c r="AH71" s="109" t="s">
        <v>85</v>
      </c>
      <c r="AL71" s="108" t="s">
        <v>134</v>
      </c>
      <c r="AM71" s="109" t="str">
        <f t="shared" si="2"/>
        <v>INDCONS</v>
      </c>
      <c r="AN71" s="108" t="str">
        <f t="shared" si="3"/>
        <v>WH6_7</v>
      </c>
      <c r="AO71" s="108">
        <f>attached_energy_demand_summariz!B46</f>
        <v>2.2630890443310306E-2</v>
      </c>
      <c r="AP71" s="108" t="s">
        <v>30</v>
      </c>
      <c r="AQ71" s="109" t="s">
        <v>82</v>
      </c>
      <c r="AU71" s="108" t="s">
        <v>134</v>
      </c>
      <c r="AV71" s="109" t="str">
        <f t="shared" si="4"/>
        <v>INDCONS</v>
      </c>
      <c r="AW71" s="108" t="str">
        <f t="shared" si="5"/>
        <v>WH6_7</v>
      </c>
      <c r="AX71" s="108">
        <f>attached_energy_demand_summariz!F46</f>
        <v>1.956645749960171E-2</v>
      </c>
      <c r="AY71" s="108" t="s">
        <v>30</v>
      </c>
      <c r="AZ71" s="109" t="s">
        <v>81</v>
      </c>
      <c r="BD71" s="108" t="s">
        <v>134</v>
      </c>
      <c r="BE71" s="109" t="str">
        <f t="shared" si="6"/>
        <v>INDCONS</v>
      </c>
      <c r="BF71" s="108" t="str">
        <f t="shared" si="7"/>
        <v>WH6_7</v>
      </c>
      <c r="BG71" s="108">
        <f t="shared" si="12"/>
        <v>2.2630890443310306E-2</v>
      </c>
      <c r="BH71" s="108" t="s">
        <v>30</v>
      </c>
      <c r="BI71" s="109" t="s">
        <v>83</v>
      </c>
      <c r="BM71" s="108" t="s">
        <v>134</v>
      </c>
      <c r="BN71" s="109" t="str">
        <f t="shared" si="8"/>
        <v>INDCONS</v>
      </c>
      <c r="BO71" s="108" t="str">
        <f t="shared" si="9"/>
        <v>WH6_7</v>
      </c>
      <c r="BP71" s="108">
        <f>attached_energy_demand_summariz!J46</f>
        <v>2.6460056487036546E-2</v>
      </c>
      <c r="BQ71" s="108" t="s">
        <v>30</v>
      </c>
      <c r="BR71" s="109" t="s">
        <v>80</v>
      </c>
    </row>
    <row r="72" spans="2:70">
      <c r="B72" s="92" t="s">
        <v>134</v>
      </c>
      <c r="C72" t="s">
        <v>35</v>
      </c>
      <c r="D72" s="97" t="s">
        <v>139</v>
      </c>
      <c r="E72" s="97">
        <v>0.13835616438356199</v>
      </c>
      <c r="F72" s="92" t="s">
        <v>30</v>
      </c>
      <c r="K72" s="108" t="s">
        <v>134</v>
      </c>
      <c r="L72" s="109" t="str">
        <f t="shared" si="14"/>
        <v>INDCONS</v>
      </c>
      <c r="M72" s="108" t="s">
        <v>277</v>
      </c>
      <c r="N72" s="109">
        <f>attached_energy_demand_split!D14</f>
        <v>2.0781130887542472E-2</v>
      </c>
      <c r="O72" s="108" t="s">
        <v>30</v>
      </c>
      <c r="P72" s="109" t="s">
        <v>84</v>
      </c>
      <c r="T72" s="108" t="s">
        <v>134</v>
      </c>
      <c r="U72" s="109" t="str">
        <f t="shared" si="10"/>
        <v>INDCONS</v>
      </c>
      <c r="V72" s="108" t="str">
        <f t="shared" si="11"/>
        <v>WH8_9</v>
      </c>
      <c r="W72" s="109">
        <f>attached_energy_demand_split!D76</f>
        <v>2.4300205766701756E-2</v>
      </c>
      <c r="X72" s="108" t="s">
        <v>30</v>
      </c>
      <c r="Y72" s="109" t="s">
        <v>79</v>
      </c>
      <c r="AC72" s="108" t="s">
        <v>134</v>
      </c>
      <c r="AD72" s="109" t="str">
        <f t="shared" si="0"/>
        <v>INDCONS</v>
      </c>
      <c r="AE72" s="108" t="str">
        <f t="shared" si="1"/>
        <v>WH8_9</v>
      </c>
      <c r="AF72" s="109">
        <f>attached_energy_demand_split!D47</f>
        <v>2.0694579381969672E-2</v>
      </c>
      <c r="AG72" s="108" t="s">
        <v>30</v>
      </c>
      <c r="AH72" s="109" t="s">
        <v>85</v>
      </c>
      <c r="AL72" s="108" t="s">
        <v>134</v>
      </c>
      <c r="AM72" s="109" t="str">
        <f t="shared" si="2"/>
        <v>INDCONS</v>
      </c>
      <c r="AN72" s="108" t="str">
        <f t="shared" si="3"/>
        <v>WH8_9</v>
      </c>
      <c r="AO72" s="108">
        <f>attached_energy_demand_summariz!B47</f>
        <v>2.2198516505466385E-2</v>
      </c>
      <c r="AP72" s="108" t="s">
        <v>30</v>
      </c>
      <c r="AQ72" s="109" t="s">
        <v>82</v>
      </c>
      <c r="AU72" s="108" t="s">
        <v>134</v>
      </c>
      <c r="AV72" s="109" t="str">
        <f t="shared" si="4"/>
        <v>INDCONS</v>
      </c>
      <c r="AW72" s="108" t="str">
        <f t="shared" si="5"/>
        <v>WH8_9</v>
      </c>
      <c r="AX72" s="108">
        <f>attached_energy_demand_summariz!F47</f>
        <v>1.8926889835118442E-2</v>
      </c>
      <c r="AY72" s="108" t="s">
        <v>30</v>
      </c>
      <c r="AZ72" s="109" t="s">
        <v>81</v>
      </c>
      <c r="BD72" s="108" t="s">
        <v>134</v>
      </c>
      <c r="BE72" s="109" t="str">
        <f t="shared" si="6"/>
        <v>INDCONS</v>
      </c>
      <c r="BF72" s="108" t="str">
        <f t="shared" si="7"/>
        <v>WH8_9</v>
      </c>
      <c r="BG72" s="108">
        <f t="shared" si="12"/>
        <v>2.2198516505466385E-2</v>
      </c>
      <c r="BH72" s="108" t="s">
        <v>30</v>
      </c>
      <c r="BI72" s="109" t="s">
        <v>83</v>
      </c>
      <c r="BM72" s="108" t="s">
        <v>134</v>
      </c>
      <c r="BN72" s="109" t="str">
        <f t="shared" si="8"/>
        <v>INDCONS</v>
      </c>
      <c r="BO72" s="108" t="str">
        <f t="shared" si="9"/>
        <v>WH8_9</v>
      </c>
      <c r="BP72" s="108">
        <f>attached_energy_demand_summariz!J47</f>
        <v>2.6289776655999571E-2</v>
      </c>
      <c r="BQ72" s="108" t="s">
        <v>30</v>
      </c>
      <c r="BR72" s="109" t="s">
        <v>80</v>
      </c>
    </row>
    <row r="73" spans="2:70">
      <c r="B73" s="92" t="s">
        <v>134</v>
      </c>
      <c r="C73" t="s">
        <v>35</v>
      </c>
      <c r="D73" s="97" t="s">
        <v>140</v>
      </c>
      <c r="E73" s="97">
        <v>1.15296803652968E-2</v>
      </c>
      <c r="F73" s="92" t="s">
        <v>30</v>
      </c>
      <c r="K73" s="108" t="s">
        <v>134</v>
      </c>
      <c r="L73" s="109" t="str">
        <f t="shared" si="14"/>
        <v>INDCONS</v>
      </c>
      <c r="M73" s="108" t="s">
        <v>278</v>
      </c>
      <c r="N73" s="109">
        <f>attached_energy_demand_split!D16</f>
        <v>2.0724743126449289E-2</v>
      </c>
      <c r="O73" s="108" t="s">
        <v>30</v>
      </c>
      <c r="P73" s="109" t="s">
        <v>84</v>
      </c>
      <c r="T73" s="108" t="s">
        <v>134</v>
      </c>
      <c r="U73" s="109" t="str">
        <f t="shared" si="10"/>
        <v>INDCONS</v>
      </c>
      <c r="V73" s="108" t="str">
        <f t="shared" si="11"/>
        <v>WH10_11</v>
      </c>
      <c r="W73" s="109">
        <f>attached_energy_demand_split!D78</f>
        <v>2.6960606459662702E-2</v>
      </c>
      <c r="X73" s="108" t="s">
        <v>30</v>
      </c>
      <c r="Y73" s="109" t="s">
        <v>79</v>
      </c>
      <c r="AC73" s="108" t="s">
        <v>134</v>
      </c>
      <c r="AD73" s="109" t="str">
        <f t="shared" si="0"/>
        <v>INDCONS</v>
      </c>
      <c r="AE73" s="108" t="str">
        <f t="shared" si="1"/>
        <v>WH10_11</v>
      </c>
      <c r="AF73" s="109">
        <f>attached_energy_demand_split!D49</f>
        <v>2.0337356222063653E-2</v>
      </c>
      <c r="AG73" s="108" t="s">
        <v>30</v>
      </c>
      <c r="AH73" s="109" t="s">
        <v>85</v>
      </c>
      <c r="AL73" s="108" t="s">
        <v>134</v>
      </c>
      <c r="AM73" s="109" t="str">
        <f t="shared" si="2"/>
        <v>INDCONS</v>
      </c>
      <c r="AN73" s="108" t="str">
        <f t="shared" si="3"/>
        <v>WH10_11</v>
      </c>
      <c r="AO73" s="108">
        <f>attached_energy_demand_summariz!B48</f>
        <v>2.289443174741624E-2</v>
      </c>
      <c r="AP73" s="108" t="s">
        <v>30</v>
      </c>
      <c r="AQ73" s="109" t="s">
        <v>82</v>
      </c>
      <c r="AU73" s="108" t="s">
        <v>134</v>
      </c>
      <c r="AV73" s="109" t="str">
        <f t="shared" si="4"/>
        <v>INDCONS</v>
      </c>
      <c r="AW73" s="108" t="str">
        <f t="shared" si="5"/>
        <v>WH10_11</v>
      </c>
      <c r="AX73" s="108">
        <f>attached_energy_demand_summariz!F48</f>
        <v>1.9316772940714252E-2</v>
      </c>
      <c r="AY73" s="108" t="s">
        <v>30</v>
      </c>
      <c r="AZ73" s="109" t="s">
        <v>81</v>
      </c>
      <c r="BD73" s="108" t="s">
        <v>134</v>
      </c>
      <c r="BE73" s="109" t="str">
        <f t="shared" si="6"/>
        <v>INDCONS</v>
      </c>
      <c r="BF73" s="108" t="str">
        <f t="shared" si="7"/>
        <v>WH10_11</v>
      </c>
      <c r="BG73" s="108">
        <f t="shared" si="12"/>
        <v>2.289443174741624E-2</v>
      </c>
      <c r="BH73" s="108" t="s">
        <v>30</v>
      </c>
      <c r="BI73" s="109" t="s">
        <v>83</v>
      </c>
      <c r="BM73" s="108" t="s">
        <v>134</v>
      </c>
      <c r="BN73" s="109" t="str">
        <f t="shared" si="8"/>
        <v>INDCONS</v>
      </c>
      <c r="BO73" s="108" t="str">
        <f t="shared" si="9"/>
        <v>WH10_11</v>
      </c>
      <c r="BP73" s="108">
        <f>attached_energy_demand_summariz!J48</f>
        <v>2.7132679988191313E-2</v>
      </c>
      <c r="BQ73" s="108" t="s">
        <v>30</v>
      </c>
      <c r="BR73" s="109" t="s">
        <v>80</v>
      </c>
    </row>
    <row r="74" spans="2:70">
      <c r="B74" s="92" t="s">
        <v>134</v>
      </c>
      <c r="C74" t="s">
        <v>35</v>
      </c>
      <c r="D74" s="97" t="s">
        <v>141</v>
      </c>
      <c r="E74" s="97">
        <v>9.9200913242009095E-2</v>
      </c>
      <c r="F74" s="92" t="s">
        <v>30</v>
      </c>
      <c r="K74" s="108" t="s">
        <v>134</v>
      </c>
      <c r="L74" s="109" t="str">
        <f t="shared" si="14"/>
        <v>INDCONS</v>
      </c>
      <c r="M74" s="108" t="s">
        <v>279</v>
      </c>
      <c r="N74" s="109">
        <f>attached_energy_demand_split!D18</f>
        <v>2.1313426308615869E-2</v>
      </c>
      <c r="O74" s="108" t="s">
        <v>30</v>
      </c>
      <c r="P74" s="109" t="s">
        <v>84</v>
      </c>
      <c r="T74" s="108" t="s">
        <v>134</v>
      </c>
      <c r="U74" s="109" t="str">
        <f t="shared" si="10"/>
        <v>INDCONS</v>
      </c>
      <c r="V74" s="108" t="str">
        <f t="shared" si="11"/>
        <v>WH12_13</v>
      </c>
      <c r="W74" s="109">
        <f>attached_energy_demand_split!D80</f>
        <v>2.8194153221252558E-2</v>
      </c>
      <c r="X74" s="108" t="s">
        <v>30</v>
      </c>
      <c r="Y74" s="109" t="s">
        <v>79</v>
      </c>
      <c r="AC74" s="108" t="s">
        <v>134</v>
      </c>
      <c r="AD74" s="109" t="str">
        <f t="shared" si="0"/>
        <v>INDCONS</v>
      </c>
      <c r="AE74" s="108" t="str">
        <f t="shared" si="1"/>
        <v>WH12_13</v>
      </c>
      <c r="AF74" s="109">
        <f>attached_energy_demand_split!D51</f>
        <v>2.1577923329904772E-2</v>
      </c>
      <c r="AG74" s="108" t="s">
        <v>30</v>
      </c>
      <c r="AH74" s="109" t="s">
        <v>85</v>
      </c>
      <c r="AL74" s="108" t="s">
        <v>134</v>
      </c>
      <c r="AM74" s="109" t="str">
        <f t="shared" si="2"/>
        <v>INDCONS</v>
      </c>
      <c r="AN74" s="108" t="str">
        <f t="shared" si="3"/>
        <v>WH12_13</v>
      </c>
      <c r="AO74" s="108">
        <f>attached_energy_demand_summariz!B49</f>
        <v>2.436992205662647E-2</v>
      </c>
      <c r="AP74" s="108" t="s">
        <v>30</v>
      </c>
      <c r="AQ74" s="109" t="s">
        <v>82</v>
      </c>
      <c r="AU74" s="108" t="s">
        <v>134</v>
      </c>
      <c r="AV74" s="109" t="str">
        <f t="shared" si="4"/>
        <v>INDCONS</v>
      </c>
      <c r="AW74" s="108" t="str">
        <f t="shared" si="5"/>
        <v>WH12_13</v>
      </c>
      <c r="AX74" s="108">
        <f>attached_energy_demand_summariz!F49</f>
        <v>2.1713679165996778E-2</v>
      </c>
      <c r="AY74" s="108" t="s">
        <v>30</v>
      </c>
      <c r="AZ74" s="109" t="s">
        <v>81</v>
      </c>
      <c r="BD74" s="108" t="s">
        <v>134</v>
      </c>
      <c r="BE74" s="109" t="str">
        <f t="shared" si="6"/>
        <v>INDCONS</v>
      </c>
      <c r="BF74" s="108" t="str">
        <f t="shared" si="7"/>
        <v>WH12_13</v>
      </c>
      <c r="BG74" s="108">
        <f t="shared" si="12"/>
        <v>2.436992205662647E-2</v>
      </c>
      <c r="BH74" s="108" t="s">
        <v>30</v>
      </c>
      <c r="BI74" s="109" t="s">
        <v>83</v>
      </c>
      <c r="BM74" s="108" t="s">
        <v>134</v>
      </c>
      <c r="BN74" s="109" t="str">
        <f t="shared" si="8"/>
        <v>INDCONS</v>
      </c>
      <c r="BO74" s="108" t="str">
        <f t="shared" si="9"/>
        <v>WH12_13</v>
      </c>
      <c r="BP74" s="108">
        <f>attached_energy_demand_summariz!J49</f>
        <v>2.9050428257362353E-2</v>
      </c>
      <c r="BQ74" s="108" t="s">
        <v>30</v>
      </c>
      <c r="BR74" s="109" t="s">
        <v>80</v>
      </c>
    </row>
    <row r="75" spans="2:70">
      <c r="B75" s="99" t="s">
        <v>134</v>
      </c>
      <c r="C75" t="s">
        <v>35</v>
      </c>
      <c r="D75" s="97" t="s">
        <v>142</v>
      </c>
      <c r="E75" s="97">
        <v>0.108219178082192</v>
      </c>
      <c r="F75" s="92" t="s">
        <v>30</v>
      </c>
      <c r="K75" s="110" t="s">
        <v>134</v>
      </c>
      <c r="L75" s="109" t="str">
        <f t="shared" si="14"/>
        <v>INDCONS</v>
      </c>
      <c r="M75" s="108" t="s">
        <v>280</v>
      </c>
      <c r="N75" s="109">
        <f>attached_energy_demand_split!D20</f>
        <v>2.2469105630351725E-2</v>
      </c>
      <c r="O75" s="108" t="s">
        <v>30</v>
      </c>
      <c r="P75" s="109" t="s">
        <v>84</v>
      </c>
      <c r="T75" s="108" t="s">
        <v>134</v>
      </c>
      <c r="U75" s="109" t="str">
        <f t="shared" si="10"/>
        <v>INDCONS</v>
      </c>
      <c r="V75" s="108" t="str">
        <f t="shared" si="11"/>
        <v>WH14_15</v>
      </c>
      <c r="W75" s="109">
        <f>attached_energy_demand_split!D82</f>
        <v>2.7759107718327507E-2</v>
      </c>
      <c r="X75" s="108" t="s">
        <v>30</v>
      </c>
      <c r="Y75" s="109" t="s">
        <v>79</v>
      </c>
      <c r="AC75" s="108" t="s">
        <v>134</v>
      </c>
      <c r="AD75" s="109" t="str">
        <f t="shared" si="0"/>
        <v>INDCONS</v>
      </c>
      <c r="AE75" s="108" t="str">
        <f t="shared" si="1"/>
        <v>WH14_15</v>
      </c>
      <c r="AF75" s="109">
        <f>attached_energy_demand_split!D53</f>
        <v>2.443722308467574E-2</v>
      </c>
      <c r="AG75" s="108" t="s">
        <v>30</v>
      </c>
      <c r="AH75" s="109" t="s">
        <v>85</v>
      </c>
      <c r="AL75" s="108" t="s">
        <v>134</v>
      </c>
      <c r="AM75" s="109" t="str">
        <f t="shared" si="2"/>
        <v>INDCONS</v>
      </c>
      <c r="AN75" s="108" t="str">
        <f t="shared" si="3"/>
        <v>WH14_15</v>
      </c>
      <c r="AO75" s="108">
        <f>attached_energy_demand_summariz!B50</f>
        <v>2.5296656553616542E-2</v>
      </c>
      <c r="AP75" s="108" t="s">
        <v>30</v>
      </c>
      <c r="AQ75" s="109" t="s">
        <v>82</v>
      </c>
      <c r="AU75" s="108" t="s">
        <v>134</v>
      </c>
      <c r="AV75" s="109" t="str">
        <f t="shared" si="4"/>
        <v>INDCONS</v>
      </c>
      <c r="AW75" s="108" t="str">
        <f t="shared" si="5"/>
        <v>WH14_15</v>
      </c>
      <c r="AX75" s="108">
        <f>attached_energy_demand_summariz!F50</f>
        <v>2.3154616299008286E-2</v>
      </c>
      <c r="AY75" s="108" t="s">
        <v>30</v>
      </c>
      <c r="AZ75" s="109" t="s">
        <v>81</v>
      </c>
      <c r="BD75" s="108" t="s">
        <v>134</v>
      </c>
      <c r="BE75" s="109" t="str">
        <f t="shared" si="6"/>
        <v>INDCONS</v>
      </c>
      <c r="BF75" s="108" t="str">
        <f t="shared" si="7"/>
        <v>WH14_15</v>
      </c>
      <c r="BG75" s="108">
        <f t="shared" si="12"/>
        <v>2.5296656553616542E-2</v>
      </c>
      <c r="BH75" s="108" t="s">
        <v>30</v>
      </c>
      <c r="BI75" s="109" t="s">
        <v>83</v>
      </c>
      <c r="BM75" s="108" t="s">
        <v>134</v>
      </c>
      <c r="BN75" s="109" t="str">
        <f t="shared" si="8"/>
        <v>INDCONS</v>
      </c>
      <c r="BO75" s="108" t="str">
        <f t="shared" si="9"/>
        <v>WH14_15</v>
      </c>
      <c r="BP75" s="108">
        <f>attached_energy_demand_summariz!J50</f>
        <v>2.8663230035719474E-2</v>
      </c>
      <c r="BQ75" s="108" t="s">
        <v>30</v>
      </c>
      <c r="BR75" s="109" t="s">
        <v>80</v>
      </c>
    </row>
    <row r="76" spans="2:70">
      <c r="B76" s="92" t="s">
        <v>134</v>
      </c>
      <c r="C76" t="s">
        <v>35</v>
      </c>
      <c r="D76" s="97" t="s">
        <v>143</v>
      </c>
      <c r="E76" s="97">
        <v>9.0182648401826507E-3</v>
      </c>
      <c r="F76" s="92" t="s">
        <v>30</v>
      </c>
      <c r="K76" s="108" t="s">
        <v>134</v>
      </c>
      <c r="L76" s="109" t="str">
        <f t="shared" si="14"/>
        <v>INDCONS</v>
      </c>
      <c r="M76" s="108" t="s">
        <v>281</v>
      </c>
      <c r="N76" s="109">
        <f>attached_energy_demand_split!D22</f>
        <v>2.2805879354489168E-2</v>
      </c>
      <c r="O76" s="108" t="s">
        <v>30</v>
      </c>
      <c r="P76" s="109" t="s">
        <v>84</v>
      </c>
      <c r="T76" s="108" t="s">
        <v>134</v>
      </c>
      <c r="U76" s="109" t="str">
        <f t="shared" si="10"/>
        <v>INDCONS</v>
      </c>
      <c r="V76" s="108" t="str">
        <f t="shared" si="11"/>
        <v>WH16_17</v>
      </c>
      <c r="W76" s="109">
        <f>attached_energy_demand_split!D84</f>
        <v>2.7022500142114415E-2</v>
      </c>
      <c r="X76" s="108" t="s">
        <v>30</v>
      </c>
      <c r="Y76" s="109" t="s">
        <v>79</v>
      </c>
      <c r="AC76" s="108" t="s">
        <v>134</v>
      </c>
      <c r="AD76" s="109" t="str">
        <f t="shared" si="0"/>
        <v>INDCONS</v>
      </c>
      <c r="AE76" s="108" t="str">
        <f t="shared" si="1"/>
        <v>WH16_17</v>
      </c>
      <c r="AF76" s="109">
        <f>attached_energy_demand_split!D55</f>
        <v>2.5705527690156708E-2</v>
      </c>
      <c r="AG76" s="108" t="s">
        <v>30</v>
      </c>
      <c r="AH76" s="109" t="s">
        <v>85</v>
      </c>
      <c r="AL76" s="108" t="s">
        <v>134</v>
      </c>
      <c r="AM76" s="109" t="str">
        <f t="shared" si="2"/>
        <v>INDCONS</v>
      </c>
      <c r="AN76" s="108" t="str">
        <f t="shared" si="3"/>
        <v>WH16_17</v>
      </c>
      <c r="AO76" s="108">
        <f>attached_energy_demand_summariz!B51</f>
        <v>2.5303534826348534E-2</v>
      </c>
      <c r="AP76" s="108" t="s">
        <v>30</v>
      </c>
      <c r="AQ76" s="109" t="s">
        <v>82</v>
      </c>
      <c r="AU76" s="108" t="s">
        <v>134</v>
      </c>
      <c r="AV76" s="109" t="str">
        <f t="shared" si="4"/>
        <v>INDCONS</v>
      </c>
      <c r="AW76" s="108" t="str">
        <f t="shared" si="5"/>
        <v>WH16_17</v>
      </c>
      <c r="AX76" s="108">
        <f>attached_energy_demand_summariz!F51</f>
        <v>2.335857026371211E-2</v>
      </c>
      <c r="AY76" s="108" t="s">
        <v>30</v>
      </c>
      <c r="AZ76" s="109" t="s">
        <v>81</v>
      </c>
      <c r="BD76" s="108" t="s">
        <v>134</v>
      </c>
      <c r="BE76" s="109" t="str">
        <f t="shared" si="6"/>
        <v>INDCONS</v>
      </c>
      <c r="BF76" s="108" t="str">
        <f t="shared" si="7"/>
        <v>WH16_17</v>
      </c>
      <c r="BG76" s="108">
        <f t="shared" si="12"/>
        <v>2.5303534826348534E-2</v>
      </c>
      <c r="BH76" s="108" t="s">
        <v>30</v>
      </c>
      <c r="BI76" s="109" t="s">
        <v>83</v>
      </c>
      <c r="BM76" s="108" t="s">
        <v>134</v>
      </c>
      <c r="BN76" s="109" t="str">
        <f t="shared" si="8"/>
        <v>INDCONS</v>
      </c>
      <c r="BO76" s="108" t="str">
        <f t="shared" si="9"/>
        <v>WH16_17</v>
      </c>
      <c r="BP76" s="108">
        <f>attached_energy_demand_summariz!J51</f>
        <v>2.7625196681270267E-2</v>
      </c>
      <c r="BQ76" s="108" t="s">
        <v>30</v>
      </c>
      <c r="BR76" s="109" t="s">
        <v>80</v>
      </c>
    </row>
    <row r="77" spans="2:70">
      <c r="B77" s="92" t="s">
        <v>134</v>
      </c>
      <c r="C77" t="s">
        <v>35</v>
      </c>
      <c r="D77" s="97" t="s">
        <v>144</v>
      </c>
      <c r="E77" s="97">
        <v>0.13812785388127899</v>
      </c>
      <c r="F77" s="92" t="s">
        <v>30</v>
      </c>
      <c r="K77" s="108" t="s">
        <v>134</v>
      </c>
      <c r="L77" s="109" t="str">
        <f t="shared" si="14"/>
        <v>INDCONS</v>
      </c>
      <c r="M77" s="108" t="s">
        <v>282</v>
      </c>
      <c r="N77" s="109">
        <f>attached_energy_demand_split!D24</f>
        <v>2.2833551053567526E-2</v>
      </c>
      <c r="O77" s="108" t="s">
        <v>30</v>
      </c>
      <c r="P77" s="109" t="s">
        <v>84</v>
      </c>
      <c r="T77" s="108" t="s">
        <v>134</v>
      </c>
      <c r="U77" s="109" t="str">
        <f t="shared" si="10"/>
        <v>INDCONS</v>
      </c>
      <c r="V77" s="108" t="str">
        <f t="shared" si="11"/>
        <v>WH18_19</v>
      </c>
      <c r="W77" s="109">
        <f>attached_energy_demand_split!D86</f>
        <v>2.6751794466061383E-2</v>
      </c>
      <c r="X77" s="108" t="s">
        <v>30</v>
      </c>
      <c r="Y77" s="109" t="s">
        <v>79</v>
      </c>
      <c r="AC77" s="108" t="s">
        <v>134</v>
      </c>
      <c r="AD77" s="109" t="str">
        <f t="shared" si="0"/>
        <v>INDCONS</v>
      </c>
      <c r="AE77" s="108" t="str">
        <f t="shared" si="1"/>
        <v>WH18_19</v>
      </c>
      <c r="AF77" s="109">
        <f>attached_energy_demand_split!D57</f>
        <v>2.5592794365341641E-2</v>
      </c>
      <c r="AG77" s="108" t="s">
        <v>30</v>
      </c>
      <c r="AH77" s="109" t="s">
        <v>85</v>
      </c>
      <c r="AL77" s="108" t="s">
        <v>134</v>
      </c>
      <c r="AM77" s="109" t="str">
        <f t="shared" si="2"/>
        <v>INDCONS</v>
      </c>
      <c r="AN77" s="108" t="str">
        <f t="shared" si="3"/>
        <v>WH18_19</v>
      </c>
      <c r="AO77" s="108">
        <f>attached_energy_demand_summariz!B52</f>
        <v>2.4969586031286229E-2</v>
      </c>
      <c r="AP77" s="108" t="s">
        <v>30</v>
      </c>
      <c r="AQ77" s="109" t="s">
        <v>82</v>
      </c>
      <c r="AU77" s="108" t="s">
        <v>134</v>
      </c>
      <c r="AV77" s="109" t="str">
        <f t="shared" si="4"/>
        <v>INDCONS</v>
      </c>
      <c r="AW77" s="108" t="str">
        <f t="shared" si="5"/>
        <v>WH18_19</v>
      </c>
      <c r="AX77" s="108">
        <f>attached_energy_demand_summariz!F52</f>
        <v>2.3127630615324031E-2</v>
      </c>
      <c r="AY77" s="108" t="s">
        <v>30</v>
      </c>
      <c r="AZ77" s="109" t="s">
        <v>81</v>
      </c>
      <c r="BD77" s="108" t="s">
        <v>134</v>
      </c>
      <c r="BE77" s="109" t="str">
        <f t="shared" si="6"/>
        <v>INDCONS</v>
      </c>
      <c r="BF77" s="108" t="str">
        <f t="shared" si="7"/>
        <v>WH18_19</v>
      </c>
      <c r="BG77" s="108">
        <f t="shared" si="12"/>
        <v>2.4969586031286229E-2</v>
      </c>
      <c r="BH77" s="108" t="s">
        <v>30</v>
      </c>
      <c r="BI77" s="109" t="s">
        <v>83</v>
      </c>
      <c r="BM77" s="108" t="s">
        <v>134</v>
      </c>
      <c r="BN77" s="109" t="str">
        <f t="shared" si="8"/>
        <v>INDCONS</v>
      </c>
      <c r="BO77" s="108" t="str">
        <f t="shared" si="9"/>
        <v>WH18_19</v>
      </c>
      <c r="BP77" s="108">
        <f>attached_energy_demand_summariz!J52</f>
        <v>2.6542159656136554E-2</v>
      </c>
      <c r="BQ77" s="108" t="s">
        <v>30</v>
      </c>
      <c r="BR77" s="109" t="s">
        <v>80</v>
      </c>
    </row>
    <row r="78" spans="2:70">
      <c r="B78" s="92" t="s">
        <v>134</v>
      </c>
      <c r="C78" t="s">
        <v>35</v>
      </c>
      <c r="D78" s="97" t="s">
        <v>145</v>
      </c>
      <c r="E78" s="97">
        <v>0.150684931506849</v>
      </c>
      <c r="F78" s="92" t="s">
        <v>30</v>
      </c>
      <c r="K78" s="108" t="s">
        <v>134</v>
      </c>
      <c r="L78" s="109" t="str">
        <f t="shared" si="14"/>
        <v>INDCONS</v>
      </c>
      <c r="M78" s="108" t="s">
        <v>283</v>
      </c>
      <c r="N78" s="109">
        <f>attached_energy_demand_split!D26</f>
        <v>2.2715455782190419E-2</v>
      </c>
      <c r="O78" s="108" t="s">
        <v>30</v>
      </c>
      <c r="P78" s="109" t="s">
        <v>84</v>
      </c>
      <c r="T78" s="108" t="s">
        <v>134</v>
      </c>
      <c r="U78" s="109" t="str">
        <f t="shared" si="10"/>
        <v>INDCONS</v>
      </c>
      <c r="V78" s="108" t="str">
        <f t="shared" si="11"/>
        <v>WH20_21</v>
      </c>
      <c r="W78" s="109">
        <f>attached_energy_demand_split!D88</f>
        <v>2.8393351379152599E-2</v>
      </c>
      <c r="X78" s="108" t="s">
        <v>30</v>
      </c>
      <c r="Y78" s="109" t="s">
        <v>79</v>
      </c>
      <c r="AC78" s="108" t="s">
        <v>134</v>
      </c>
      <c r="AD78" s="109" t="str">
        <f t="shared" si="0"/>
        <v>INDCONS</v>
      </c>
      <c r="AE78" s="108" t="str">
        <f t="shared" si="1"/>
        <v>WH20_21</v>
      </c>
      <c r="AF78" s="109">
        <f>attached_energy_demand_split!D59</f>
        <v>2.5128096357010504E-2</v>
      </c>
      <c r="AG78" s="108" t="s">
        <v>30</v>
      </c>
      <c r="AH78" s="109" t="s">
        <v>85</v>
      </c>
      <c r="AL78" s="108" t="s">
        <v>134</v>
      </c>
      <c r="AM78" s="109" t="str">
        <f t="shared" si="2"/>
        <v>INDCONS</v>
      </c>
      <c r="AN78" s="108" t="str">
        <f t="shared" si="3"/>
        <v>WH20_21</v>
      </c>
      <c r="AO78" s="108">
        <f>attached_energy_demand_summariz!B53</f>
        <v>2.5193666776947114E-2</v>
      </c>
      <c r="AP78" s="108" t="s">
        <v>30</v>
      </c>
      <c r="AQ78" s="109" t="s">
        <v>82</v>
      </c>
      <c r="AU78" s="108" t="s">
        <v>134</v>
      </c>
      <c r="AV78" s="109" t="str">
        <f t="shared" si="4"/>
        <v>INDCONS</v>
      </c>
      <c r="AW78" s="108" t="str">
        <f t="shared" si="5"/>
        <v>WH20_21</v>
      </c>
      <c r="AX78" s="108">
        <f>attached_energy_demand_summariz!F53</f>
        <v>2.3066922677741498E-2</v>
      </c>
      <c r="AY78" s="108" t="s">
        <v>30</v>
      </c>
      <c r="AZ78" s="109" t="s">
        <v>81</v>
      </c>
      <c r="BD78" s="108" t="s">
        <v>134</v>
      </c>
      <c r="BE78" s="109" t="str">
        <f t="shared" si="6"/>
        <v>INDCONS</v>
      </c>
      <c r="BF78" s="108" t="str">
        <f t="shared" si="7"/>
        <v>WH20_21</v>
      </c>
      <c r="BG78" s="108">
        <f t="shared" si="12"/>
        <v>2.5193666776947114E-2</v>
      </c>
      <c r="BH78" s="108" t="s">
        <v>30</v>
      </c>
      <c r="BI78" s="109" t="s">
        <v>83</v>
      </c>
      <c r="BM78" s="108" t="s">
        <v>134</v>
      </c>
      <c r="BN78" s="109" t="str">
        <f t="shared" si="8"/>
        <v>INDCONS</v>
      </c>
      <c r="BO78" s="108" t="str">
        <f t="shared" si="9"/>
        <v>WH20_21</v>
      </c>
      <c r="BP78" s="108">
        <f>attached_energy_demand_summariz!J53</f>
        <v>2.6664507688640544E-2</v>
      </c>
      <c r="BQ78" s="108" t="s">
        <v>30</v>
      </c>
      <c r="BR78" s="109" t="s">
        <v>80</v>
      </c>
    </row>
    <row r="79" spans="2:70">
      <c r="B79" s="100" t="s">
        <v>134</v>
      </c>
      <c r="C79" t="s">
        <v>35</v>
      </c>
      <c r="D79" s="101" t="s">
        <v>146</v>
      </c>
      <c r="E79" s="101">
        <v>1.25570776255708E-2</v>
      </c>
      <c r="F79" s="102" t="s">
        <v>30</v>
      </c>
      <c r="K79" s="110" t="s">
        <v>134</v>
      </c>
      <c r="L79" s="109" t="str">
        <f t="shared" si="14"/>
        <v>INDCONS</v>
      </c>
      <c r="M79" s="108" t="s">
        <v>284</v>
      </c>
      <c r="N79" s="109">
        <f>attached_energy_demand_split!D28</f>
        <v>2.2889826289936879E-2</v>
      </c>
      <c r="O79" s="108" t="s">
        <v>30</v>
      </c>
      <c r="P79" s="109" t="s">
        <v>84</v>
      </c>
      <c r="T79" s="108" t="s">
        <v>134</v>
      </c>
      <c r="U79" s="109" t="str">
        <f t="shared" si="10"/>
        <v>INDCONS</v>
      </c>
      <c r="V79" s="108" t="str">
        <f t="shared" si="11"/>
        <v>WH22_23</v>
      </c>
      <c r="W79" s="109">
        <f>attached_energy_demand_split!D90</f>
        <v>2.8309781661700797E-2</v>
      </c>
      <c r="X79" s="108" t="s">
        <v>30</v>
      </c>
      <c r="Y79" s="109" t="s">
        <v>79</v>
      </c>
      <c r="AC79" s="108" t="s">
        <v>134</v>
      </c>
      <c r="AD79" s="109" t="str">
        <f t="shared" si="0"/>
        <v>INDCONS</v>
      </c>
      <c r="AE79" s="108" t="str">
        <f t="shared" si="1"/>
        <v>WH22_23</v>
      </c>
      <c r="AF79" s="109">
        <f>attached_energy_demand_split!D61</f>
        <v>2.5492073877533841E-2</v>
      </c>
      <c r="AG79" s="108" t="s">
        <v>30</v>
      </c>
      <c r="AH79" s="109" t="s">
        <v>85</v>
      </c>
      <c r="AL79" s="108" t="s">
        <v>134</v>
      </c>
      <c r="AM79" s="109" t="str">
        <f t="shared" si="2"/>
        <v>INDCONS</v>
      </c>
      <c r="AN79" s="108" t="str">
        <f t="shared" si="3"/>
        <v>WH22_23</v>
      </c>
      <c r="AO79" s="108">
        <f>attached_energy_demand_summariz!B54</f>
        <v>2.5793097568826008E-2</v>
      </c>
      <c r="AP79" s="108" t="s">
        <v>30</v>
      </c>
      <c r="AQ79" s="109" t="s">
        <v>82</v>
      </c>
      <c r="AU79" s="108" t="s">
        <v>134</v>
      </c>
      <c r="AV79" s="109" t="str">
        <f t="shared" si="4"/>
        <v>INDCONS</v>
      </c>
      <c r="AW79" s="108" t="str">
        <f t="shared" si="5"/>
        <v>WH22_23</v>
      </c>
      <c r="AX79" s="108">
        <f>attached_energy_demand_summariz!F54</f>
        <v>2.4658149421792279E-2</v>
      </c>
      <c r="AY79" s="108" t="s">
        <v>30</v>
      </c>
      <c r="AZ79" s="109" t="s">
        <v>81</v>
      </c>
      <c r="BD79" s="108" t="s">
        <v>134</v>
      </c>
      <c r="BE79" s="109" t="str">
        <f t="shared" si="6"/>
        <v>INDCONS</v>
      </c>
      <c r="BF79" s="108" t="str">
        <f t="shared" si="7"/>
        <v>WH22_23</v>
      </c>
      <c r="BG79" s="108">
        <f t="shared" si="12"/>
        <v>2.5793097568826008E-2</v>
      </c>
      <c r="BH79" s="108" t="s">
        <v>30</v>
      </c>
      <c r="BI79" s="109" t="s">
        <v>83</v>
      </c>
      <c r="BM79" s="108" t="s">
        <v>134</v>
      </c>
      <c r="BN79" s="109" t="str">
        <f t="shared" si="8"/>
        <v>INDCONS</v>
      </c>
      <c r="BO79" s="108" t="str">
        <f t="shared" si="9"/>
        <v>WH22_23</v>
      </c>
      <c r="BP79" s="108">
        <f>attached_energy_demand_summariz!J54</f>
        <v>2.7615656593166251E-2</v>
      </c>
      <c r="BQ79" s="108" t="s">
        <v>30</v>
      </c>
      <c r="BR79" s="109" t="s">
        <v>80</v>
      </c>
    </row>
    <row r="80" spans="2:70">
      <c r="B80" s="92" t="s">
        <v>134</v>
      </c>
      <c r="C80" t="s">
        <v>40</v>
      </c>
      <c r="D80" s="97" t="s">
        <v>135</v>
      </c>
      <c r="E80" s="97">
        <v>9.4178082191780796E-2</v>
      </c>
      <c r="F80" s="92" t="s">
        <v>30</v>
      </c>
      <c r="K80" s="108" t="s">
        <v>134</v>
      </c>
      <c r="L80" s="109" t="str">
        <f>C10</f>
        <v>INDIPP</v>
      </c>
      <c r="M80" s="108" t="s">
        <v>237</v>
      </c>
      <c r="N80" s="108">
        <f>N32</f>
        <v>2.0724659037165537E-2</v>
      </c>
      <c r="O80" s="108" t="s">
        <v>30</v>
      </c>
      <c r="P80" s="109" t="s">
        <v>84</v>
      </c>
      <c r="T80" s="108" t="s">
        <v>134</v>
      </c>
      <c r="U80" s="109" t="str">
        <f t="shared" ref="U80:U112" si="15">L80</f>
        <v>INDIPP</v>
      </c>
      <c r="V80" s="108" t="str">
        <f t="shared" ref="V80:V112" si="16">M80</f>
        <v>RH0_1</v>
      </c>
      <c r="W80" s="108">
        <f>W32</f>
        <v>2.1114941725154532E-2</v>
      </c>
      <c r="X80" s="108" t="s">
        <v>30</v>
      </c>
      <c r="Y80" s="109" t="s">
        <v>79</v>
      </c>
      <c r="AC80" s="108" t="s">
        <v>134</v>
      </c>
      <c r="AD80" s="109" t="str">
        <f t="shared" ref="AD80:AD111" si="17">U80</f>
        <v>INDIPP</v>
      </c>
      <c r="AE80" s="108" t="str">
        <f t="shared" ref="AE80:AE111" si="18">V80</f>
        <v>RH0_1</v>
      </c>
      <c r="AF80" s="108">
        <f>AF32</f>
        <v>2.1558860771218834E-2</v>
      </c>
      <c r="AG80" s="108" t="s">
        <v>30</v>
      </c>
      <c r="AH80" s="109" t="s">
        <v>85</v>
      </c>
      <c r="AL80" s="108" t="s">
        <v>134</v>
      </c>
      <c r="AM80" s="109" t="str">
        <f t="shared" ref="AM80:AM111" si="19">AD80</f>
        <v>INDIPP</v>
      </c>
      <c r="AN80" s="108" t="str">
        <f t="shared" ref="AN80:AN111" si="20">AE80</f>
        <v>RH0_1</v>
      </c>
      <c r="AO80" s="108">
        <f>AO32</f>
        <v>2.1100281615679766E-2</v>
      </c>
      <c r="AP80" s="108" t="s">
        <v>30</v>
      </c>
      <c r="AQ80" s="109" t="s">
        <v>82</v>
      </c>
      <c r="AU80" s="108" t="s">
        <v>134</v>
      </c>
      <c r="AV80" s="109" t="str">
        <f t="shared" ref="AV80:AV111" si="21">AM80</f>
        <v>INDIPP</v>
      </c>
      <c r="AW80" s="108" t="str">
        <f t="shared" ref="AW80:AW111" si="22">AN80</f>
        <v>RH0_1</v>
      </c>
      <c r="AX80" s="108">
        <f>AX32</f>
        <v>2.1655345397811724E-2</v>
      </c>
      <c r="AY80" s="108" t="s">
        <v>30</v>
      </c>
      <c r="AZ80" s="109" t="s">
        <v>81</v>
      </c>
      <c r="BD80" s="108" t="s">
        <v>134</v>
      </c>
      <c r="BE80" s="109" t="str">
        <f t="shared" ref="BE80:BE111" si="23">AV80</f>
        <v>INDIPP</v>
      </c>
      <c r="BF80" s="108" t="str">
        <f t="shared" ref="BF80:BF111" si="24">AW80</f>
        <v>RH0_1</v>
      </c>
      <c r="BG80" s="108">
        <f t="shared" ref="BG80:BG112" si="25">AO80</f>
        <v>2.1100281615679766E-2</v>
      </c>
      <c r="BH80" s="108" t="s">
        <v>30</v>
      </c>
      <c r="BI80" s="109" t="s">
        <v>83</v>
      </c>
      <c r="BM80" s="108" t="s">
        <v>134</v>
      </c>
      <c r="BN80" s="109" t="str">
        <f t="shared" ref="BN80:BN111" si="26">BE80</f>
        <v>INDIPP</v>
      </c>
      <c r="BO80" s="108" t="str">
        <f t="shared" ref="BO80:BO111" si="27">BF80</f>
        <v>RH0_1</v>
      </c>
      <c r="BP80" s="108">
        <f t="shared" ref="BP80:BP111" si="28">AX80</f>
        <v>2.1655345397811724E-2</v>
      </c>
      <c r="BQ80" s="108" t="s">
        <v>30</v>
      </c>
      <c r="BR80" s="109" t="s">
        <v>80</v>
      </c>
    </row>
    <row r="81" spans="2:70">
      <c r="B81" s="92" t="s">
        <v>134</v>
      </c>
      <c r="C81" t="s">
        <v>40</v>
      </c>
      <c r="D81" s="97" t="s">
        <v>136</v>
      </c>
      <c r="E81" s="97">
        <v>0.102739726027397</v>
      </c>
      <c r="F81" s="92" t="s">
        <v>30</v>
      </c>
      <c r="K81" s="108" t="s">
        <v>134</v>
      </c>
      <c r="L81" s="109" t="str">
        <f t="shared" ref="L81:L127" si="29">L80</f>
        <v>INDIPP</v>
      </c>
      <c r="M81" s="108" t="s">
        <v>238</v>
      </c>
      <c r="N81" s="108">
        <f>N33</f>
        <v>2.0606913950845532E-2</v>
      </c>
      <c r="O81" s="108" t="s">
        <v>30</v>
      </c>
      <c r="P81" s="109" t="s">
        <v>84</v>
      </c>
      <c r="T81" s="108" t="s">
        <v>134</v>
      </c>
      <c r="U81" s="109" t="str">
        <f t="shared" si="15"/>
        <v>INDIPP</v>
      </c>
      <c r="V81" s="108" t="str">
        <f t="shared" si="16"/>
        <v>RH2_3</v>
      </c>
      <c r="W81" s="108">
        <f>W33</f>
        <v>1.9269377650938974E-2</v>
      </c>
      <c r="X81" s="108" t="s">
        <v>30</v>
      </c>
      <c r="Y81" s="109" t="s">
        <v>79</v>
      </c>
      <c r="AC81" s="108" t="s">
        <v>134</v>
      </c>
      <c r="AD81" s="109" t="str">
        <f t="shared" si="17"/>
        <v>INDIPP</v>
      </c>
      <c r="AE81" s="108" t="str">
        <f t="shared" si="18"/>
        <v>RH2_3</v>
      </c>
      <c r="AF81" s="108">
        <f>AF33</f>
        <v>2.1716461727874961E-2</v>
      </c>
      <c r="AG81" s="108" t="s">
        <v>30</v>
      </c>
      <c r="AH81" s="109" t="s">
        <v>85</v>
      </c>
      <c r="AL81" s="108" t="s">
        <v>134</v>
      </c>
      <c r="AM81" s="109" t="str">
        <f t="shared" si="19"/>
        <v>INDIPP</v>
      </c>
      <c r="AN81" s="108" t="str">
        <f t="shared" si="20"/>
        <v>RH2_3</v>
      </c>
      <c r="AO81" s="108">
        <f>AO33</f>
        <v>2.0204463474633838E-2</v>
      </c>
      <c r="AP81" s="108" t="s">
        <v>30</v>
      </c>
      <c r="AQ81" s="109" t="s">
        <v>82</v>
      </c>
      <c r="AU81" s="108" t="s">
        <v>134</v>
      </c>
      <c r="AV81" s="109" t="str">
        <f t="shared" si="21"/>
        <v>INDIPP</v>
      </c>
      <c r="AW81" s="108" t="str">
        <f t="shared" si="22"/>
        <v>RH2_3</v>
      </c>
      <c r="AX81" s="108">
        <f>AX33</f>
        <v>1.9761792817229871E-2</v>
      </c>
      <c r="AY81" s="108" t="s">
        <v>30</v>
      </c>
      <c r="AZ81" s="109" t="s">
        <v>81</v>
      </c>
      <c r="BD81" s="108" t="s">
        <v>134</v>
      </c>
      <c r="BE81" s="109" t="str">
        <f t="shared" si="23"/>
        <v>INDIPP</v>
      </c>
      <c r="BF81" s="108" t="str">
        <f t="shared" si="24"/>
        <v>RH2_3</v>
      </c>
      <c r="BG81" s="108">
        <f t="shared" si="25"/>
        <v>2.0204463474633838E-2</v>
      </c>
      <c r="BH81" s="108" t="s">
        <v>30</v>
      </c>
      <c r="BI81" s="109" t="s">
        <v>83</v>
      </c>
      <c r="BM81" s="108" t="s">
        <v>134</v>
      </c>
      <c r="BN81" s="109" t="str">
        <f t="shared" si="26"/>
        <v>INDIPP</v>
      </c>
      <c r="BO81" s="108" t="str">
        <f t="shared" si="27"/>
        <v>RH2_3</v>
      </c>
      <c r="BP81" s="108">
        <f t="shared" si="28"/>
        <v>1.9761792817229871E-2</v>
      </c>
      <c r="BQ81" s="108" t="s">
        <v>30</v>
      </c>
      <c r="BR81" s="109" t="s">
        <v>80</v>
      </c>
    </row>
    <row r="82" spans="2:70">
      <c r="B82" s="92" t="s">
        <v>134</v>
      </c>
      <c r="C82" t="s">
        <v>40</v>
      </c>
      <c r="D82" s="97" t="s">
        <v>137</v>
      </c>
      <c r="E82" s="97">
        <v>8.5616438356164396E-3</v>
      </c>
      <c r="F82" s="92" t="s">
        <v>30</v>
      </c>
      <c r="K82" s="108" t="s">
        <v>134</v>
      </c>
      <c r="L82" s="109" t="str">
        <f t="shared" si="29"/>
        <v>INDIPP</v>
      </c>
      <c r="M82" s="108" t="s">
        <v>239</v>
      </c>
      <c r="N82" s="108">
        <f>N34</f>
        <v>1.9908743871061466E-2</v>
      </c>
      <c r="O82" s="108" t="s">
        <v>30</v>
      </c>
      <c r="P82" s="109" t="s">
        <v>84</v>
      </c>
      <c r="T82" s="108" t="s">
        <v>134</v>
      </c>
      <c r="U82" s="109" t="str">
        <f t="shared" si="15"/>
        <v>INDIPP</v>
      </c>
      <c r="V82" s="108" t="str">
        <f t="shared" si="16"/>
        <v>RH4_5</v>
      </c>
      <c r="W82" s="108">
        <f>W34</f>
        <v>1.8553891573515724E-2</v>
      </c>
      <c r="X82" s="108" t="s">
        <v>30</v>
      </c>
      <c r="Y82" s="109" t="s">
        <v>79</v>
      </c>
      <c r="AC82" s="108" t="s">
        <v>134</v>
      </c>
      <c r="AD82" s="109" t="str">
        <f t="shared" si="17"/>
        <v>INDIPP</v>
      </c>
      <c r="AE82" s="108" t="str">
        <f t="shared" si="18"/>
        <v>RH4_5</v>
      </c>
      <c r="AF82" s="108">
        <f>AF34</f>
        <v>2.1041033024000365E-2</v>
      </c>
      <c r="AG82" s="108" t="s">
        <v>30</v>
      </c>
      <c r="AH82" s="109" t="s">
        <v>85</v>
      </c>
      <c r="AL82" s="108" t="s">
        <v>134</v>
      </c>
      <c r="AM82" s="109" t="str">
        <f t="shared" si="19"/>
        <v>INDIPP</v>
      </c>
      <c r="AN82" s="108" t="str">
        <f t="shared" si="20"/>
        <v>RH4_5</v>
      </c>
      <c r="AO82" s="108">
        <f>AO34</f>
        <v>1.9159866676335777E-2</v>
      </c>
      <c r="AP82" s="108" t="s">
        <v>30</v>
      </c>
      <c r="AQ82" s="109" t="s">
        <v>82</v>
      </c>
      <c r="AU82" s="108" t="s">
        <v>134</v>
      </c>
      <c r="AV82" s="109" t="str">
        <f t="shared" si="21"/>
        <v>INDIPP</v>
      </c>
      <c r="AW82" s="108" t="str">
        <f t="shared" si="22"/>
        <v>RH4_5</v>
      </c>
      <c r="AX82" s="108">
        <f>AX34</f>
        <v>1.7601494690120366E-2</v>
      </c>
      <c r="AY82" s="108" t="s">
        <v>30</v>
      </c>
      <c r="AZ82" s="109" t="s">
        <v>81</v>
      </c>
      <c r="BD82" s="108" t="s">
        <v>134</v>
      </c>
      <c r="BE82" s="109" t="str">
        <f t="shared" si="23"/>
        <v>INDIPP</v>
      </c>
      <c r="BF82" s="108" t="str">
        <f t="shared" si="24"/>
        <v>RH4_5</v>
      </c>
      <c r="BG82" s="108">
        <f t="shared" si="25"/>
        <v>1.9159866676335777E-2</v>
      </c>
      <c r="BH82" s="108" t="s">
        <v>30</v>
      </c>
      <c r="BI82" s="109" t="s">
        <v>83</v>
      </c>
      <c r="BM82" s="108" t="s">
        <v>134</v>
      </c>
      <c r="BN82" s="109" t="str">
        <f t="shared" si="26"/>
        <v>INDIPP</v>
      </c>
      <c r="BO82" s="108" t="str">
        <f t="shared" si="27"/>
        <v>RH4_5</v>
      </c>
      <c r="BP82" s="108">
        <f t="shared" si="28"/>
        <v>1.7601494690120366E-2</v>
      </c>
      <c r="BQ82" s="108" t="s">
        <v>30</v>
      </c>
      <c r="BR82" s="109" t="s">
        <v>80</v>
      </c>
    </row>
    <row r="83" spans="2:70">
      <c r="B83" s="99" t="s">
        <v>134</v>
      </c>
      <c r="C83" t="s">
        <v>40</v>
      </c>
      <c r="D83" s="97" t="s">
        <v>138</v>
      </c>
      <c r="E83" s="97">
        <v>0.12682648401826499</v>
      </c>
      <c r="F83" s="92" t="s">
        <v>30</v>
      </c>
      <c r="K83" s="110" t="s">
        <v>134</v>
      </c>
      <c r="L83" s="109" t="str">
        <f t="shared" si="29"/>
        <v>INDIPP</v>
      </c>
      <c r="M83" s="108" t="s">
        <v>240</v>
      </c>
      <c r="N83" s="108">
        <f>N35</f>
        <v>1.9131142691048007E-2</v>
      </c>
      <c r="O83" s="108" t="s">
        <v>30</v>
      </c>
      <c r="P83" s="109" t="s">
        <v>84</v>
      </c>
      <c r="T83" s="108" t="s">
        <v>134</v>
      </c>
      <c r="U83" s="109" t="str">
        <f t="shared" si="15"/>
        <v>INDIPP</v>
      </c>
      <c r="V83" s="108" t="str">
        <f t="shared" si="16"/>
        <v>RH6_7</v>
      </c>
      <c r="W83" s="108">
        <f>W35</f>
        <v>1.8803352118699587E-2</v>
      </c>
      <c r="X83" s="108" t="s">
        <v>30</v>
      </c>
      <c r="Y83" s="109" t="s">
        <v>79</v>
      </c>
      <c r="AC83" s="108" t="s">
        <v>134</v>
      </c>
      <c r="AD83" s="109" t="str">
        <f t="shared" si="17"/>
        <v>INDIPP</v>
      </c>
      <c r="AE83" s="108" t="str">
        <f t="shared" si="18"/>
        <v>RH6_7</v>
      </c>
      <c r="AF83" s="108">
        <f>AF35</f>
        <v>1.8623642385664267E-2</v>
      </c>
      <c r="AG83" s="108" t="s">
        <v>30</v>
      </c>
      <c r="AH83" s="109" t="s">
        <v>85</v>
      </c>
      <c r="AL83" s="108" t="s">
        <v>134</v>
      </c>
      <c r="AM83" s="109" t="str">
        <f t="shared" si="19"/>
        <v>INDIPP</v>
      </c>
      <c r="AN83" s="108" t="str">
        <f t="shared" si="20"/>
        <v>RH6_7</v>
      </c>
      <c r="AO83" s="108">
        <f>AO35</f>
        <v>1.8319027581294868E-2</v>
      </c>
      <c r="AP83" s="108" t="s">
        <v>30</v>
      </c>
      <c r="AQ83" s="109" t="s">
        <v>82</v>
      </c>
      <c r="AU83" s="108" t="s">
        <v>134</v>
      </c>
      <c r="AV83" s="109" t="str">
        <f t="shared" si="21"/>
        <v>INDIPP</v>
      </c>
      <c r="AW83" s="108" t="str">
        <f t="shared" si="22"/>
        <v>RH6_7</v>
      </c>
      <c r="AX83" s="108">
        <f>AX35</f>
        <v>1.6744293447780733E-2</v>
      </c>
      <c r="AY83" s="108" t="s">
        <v>30</v>
      </c>
      <c r="AZ83" s="109" t="s">
        <v>81</v>
      </c>
      <c r="BD83" s="108" t="s">
        <v>134</v>
      </c>
      <c r="BE83" s="109" t="str">
        <f t="shared" si="23"/>
        <v>INDIPP</v>
      </c>
      <c r="BF83" s="108" t="str">
        <f t="shared" si="24"/>
        <v>RH6_7</v>
      </c>
      <c r="BG83" s="108">
        <f t="shared" si="25"/>
        <v>1.8319027581294868E-2</v>
      </c>
      <c r="BH83" s="108" t="s">
        <v>30</v>
      </c>
      <c r="BI83" s="109" t="s">
        <v>83</v>
      </c>
      <c r="BM83" s="108" t="s">
        <v>134</v>
      </c>
      <c r="BN83" s="109" t="str">
        <f t="shared" si="26"/>
        <v>INDIPP</v>
      </c>
      <c r="BO83" s="108" t="str">
        <f t="shared" si="27"/>
        <v>RH6_7</v>
      </c>
      <c r="BP83" s="108">
        <f t="shared" si="28"/>
        <v>1.6744293447780733E-2</v>
      </c>
      <c r="BQ83" s="108" t="s">
        <v>30</v>
      </c>
      <c r="BR83" s="109" t="s">
        <v>80</v>
      </c>
    </row>
    <row r="84" spans="2:70">
      <c r="B84" s="92" t="s">
        <v>134</v>
      </c>
      <c r="C84" t="s">
        <v>40</v>
      </c>
      <c r="D84" s="97" t="s">
        <v>139</v>
      </c>
      <c r="E84" s="97">
        <v>0.13835616438356199</v>
      </c>
      <c r="F84" s="92" t="s">
        <v>30</v>
      </c>
      <c r="K84" s="108" t="s">
        <v>134</v>
      </c>
      <c r="L84" s="109" t="str">
        <f t="shared" si="29"/>
        <v>INDIPP</v>
      </c>
      <c r="M84" s="108" t="s">
        <v>241</v>
      </c>
      <c r="N84" s="108">
        <f>N36</f>
        <v>1.8830899452683077E-2</v>
      </c>
      <c r="O84" s="108" t="s">
        <v>30</v>
      </c>
      <c r="P84" s="109" t="s">
        <v>84</v>
      </c>
      <c r="T84" s="108" t="s">
        <v>134</v>
      </c>
      <c r="U84" s="109" t="str">
        <f t="shared" si="15"/>
        <v>INDIPP</v>
      </c>
      <c r="V84" s="108" t="str">
        <f t="shared" si="16"/>
        <v>RH8_9</v>
      </c>
      <c r="W84" s="108">
        <f>W36</f>
        <v>2.0275784295644878E-2</v>
      </c>
      <c r="X84" s="108" t="s">
        <v>30</v>
      </c>
      <c r="Y84" s="109" t="s">
        <v>79</v>
      </c>
      <c r="AC84" s="108" t="s">
        <v>134</v>
      </c>
      <c r="AD84" s="109" t="str">
        <f t="shared" si="17"/>
        <v>INDIPP</v>
      </c>
      <c r="AE84" s="108" t="str">
        <f t="shared" si="18"/>
        <v>RH8_9</v>
      </c>
      <c r="AF84" s="108">
        <f>AF36</f>
        <v>1.7156934758240105E-2</v>
      </c>
      <c r="AG84" s="108" t="s">
        <v>30</v>
      </c>
      <c r="AH84" s="109" t="s">
        <v>85</v>
      </c>
      <c r="AL84" s="108" t="s">
        <v>134</v>
      </c>
      <c r="AM84" s="109" t="str">
        <f t="shared" si="19"/>
        <v>INDIPP</v>
      </c>
      <c r="AN84" s="108" t="str">
        <f t="shared" si="20"/>
        <v>RH8_9</v>
      </c>
      <c r="AO84" s="108">
        <f>AO36</f>
        <v>1.8367232972075154E-2</v>
      </c>
      <c r="AP84" s="108" t="s">
        <v>30</v>
      </c>
      <c r="AQ84" s="109" t="s">
        <v>82</v>
      </c>
      <c r="AU84" s="108" t="s">
        <v>134</v>
      </c>
      <c r="AV84" s="109" t="str">
        <f t="shared" si="21"/>
        <v>INDIPP</v>
      </c>
      <c r="AW84" s="108" t="str">
        <f t="shared" si="22"/>
        <v>RH8_9</v>
      </c>
      <c r="AX84" s="108">
        <f>AX36</f>
        <v>1.6887841722384569E-2</v>
      </c>
      <c r="AY84" s="108" t="s">
        <v>30</v>
      </c>
      <c r="AZ84" s="109" t="s">
        <v>81</v>
      </c>
      <c r="BD84" s="108" t="s">
        <v>134</v>
      </c>
      <c r="BE84" s="109" t="str">
        <f t="shared" si="23"/>
        <v>INDIPP</v>
      </c>
      <c r="BF84" s="108" t="str">
        <f t="shared" si="24"/>
        <v>RH8_9</v>
      </c>
      <c r="BG84" s="108">
        <f t="shared" si="25"/>
        <v>1.8367232972075154E-2</v>
      </c>
      <c r="BH84" s="108" t="s">
        <v>30</v>
      </c>
      <c r="BI84" s="109" t="s">
        <v>83</v>
      </c>
      <c r="BM84" s="108" t="s">
        <v>134</v>
      </c>
      <c r="BN84" s="109" t="str">
        <f t="shared" si="26"/>
        <v>INDIPP</v>
      </c>
      <c r="BO84" s="108" t="str">
        <f t="shared" si="27"/>
        <v>RH8_9</v>
      </c>
      <c r="BP84" s="108">
        <f t="shared" si="28"/>
        <v>1.6887841722384569E-2</v>
      </c>
      <c r="BQ84" s="108" t="s">
        <v>30</v>
      </c>
      <c r="BR84" s="109" t="s">
        <v>80</v>
      </c>
    </row>
    <row r="85" spans="2:70">
      <c r="B85" s="92" t="s">
        <v>134</v>
      </c>
      <c r="C85" t="s">
        <v>40</v>
      </c>
      <c r="D85" s="97" t="s">
        <v>140</v>
      </c>
      <c r="E85" s="97">
        <v>1.15296803652968E-2</v>
      </c>
      <c r="F85" s="92" t="s">
        <v>30</v>
      </c>
      <c r="K85" s="108" t="s">
        <v>134</v>
      </c>
      <c r="L85" s="109" t="str">
        <f t="shared" si="29"/>
        <v>INDIPP</v>
      </c>
      <c r="M85" s="108" t="s">
        <v>242</v>
      </c>
      <c r="N85" s="108">
        <f>N37</f>
        <v>1.8892209620715375E-2</v>
      </c>
      <c r="O85" s="108" t="s">
        <v>30</v>
      </c>
      <c r="P85" s="109" t="s">
        <v>84</v>
      </c>
      <c r="T85" s="108" t="s">
        <v>134</v>
      </c>
      <c r="U85" s="109" t="str">
        <f t="shared" si="15"/>
        <v>INDIPP</v>
      </c>
      <c r="V85" s="108" t="str">
        <f t="shared" si="16"/>
        <v>RH10_11</v>
      </c>
      <c r="W85" s="108">
        <f>W37</f>
        <v>2.2672709406807174E-2</v>
      </c>
      <c r="X85" s="108" t="s">
        <v>30</v>
      </c>
      <c r="Y85" s="109" t="s">
        <v>79</v>
      </c>
      <c r="AC85" s="108" t="s">
        <v>134</v>
      </c>
      <c r="AD85" s="109" t="str">
        <f t="shared" si="17"/>
        <v>INDIPP</v>
      </c>
      <c r="AE85" s="108" t="str">
        <f t="shared" si="18"/>
        <v>RH10_11</v>
      </c>
      <c r="AF85" s="108">
        <f>AF37</f>
        <v>1.6996069788382029E-2</v>
      </c>
      <c r="AG85" s="108" t="s">
        <v>30</v>
      </c>
      <c r="AH85" s="109" t="s">
        <v>85</v>
      </c>
      <c r="AL85" s="108" t="s">
        <v>134</v>
      </c>
      <c r="AM85" s="109" t="str">
        <f t="shared" si="19"/>
        <v>INDIPP</v>
      </c>
      <c r="AN85" s="108" t="str">
        <f t="shared" si="20"/>
        <v>RH10_11</v>
      </c>
      <c r="AO85" s="108">
        <f>AO37</f>
        <v>1.9516123374229442E-2</v>
      </c>
      <c r="AP85" s="108" t="s">
        <v>30</v>
      </c>
      <c r="AQ85" s="109" t="s">
        <v>82</v>
      </c>
      <c r="AU85" s="108" t="s">
        <v>134</v>
      </c>
      <c r="AV85" s="109" t="str">
        <f t="shared" si="21"/>
        <v>INDIPP</v>
      </c>
      <c r="AW85" s="108" t="str">
        <f t="shared" si="22"/>
        <v>RH10_11</v>
      </c>
      <c r="AX85" s="108">
        <f>AX37</f>
        <v>1.8742267418083269E-2</v>
      </c>
      <c r="AY85" s="108" t="s">
        <v>30</v>
      </c>
      <c r="AZ85" s="109" t="s">
        <v>81</v>
      </c>
      <c r="BD85" s="108" t="s">
        <v>134</v>
      </c>
      <c r="BE85" s="109" t="str">
        <f t="shared" si="23"/>
        <v>INDIPP</v>
      </c>
      <c r="BF85" s="108" t="str">
        <f t="shared" si="24"/>
        <v>RH10_11</v>
      </c>
      <c r="BG85" s="108">
        <f t="shared" si="25"/>
        <v>1.9516123374229442E-2</v>
      </c>
      <c r="BH85" s="108" t="s">
        <v>30</v>
      </c>
      <c r="BI85" s="109" t="s">
        <v>83</v>
      </c>
      <c r="BM85" s="108" t="s">
        <v>134</v>
      </c>
      <c r="BN85" s="109" t="str">
        <f t="shared" si="26"/>
        <v>INDIPP</v>
      </c>
      <c r="BO85" s="108" t="str">
        <f t="shared" si="27"/>
        <v>RH10_11</v>
      </c>
      <c r="BP85" s="108">
        <f t="shared" si="28"/>
        <v>1.8742267418083269E-2</v>
      </c>
      <c r="BQ85" s="108" t="s">
        <v>30</v>
      </c>
      <c r="BR85" s="109" t="s">
        <v>80</v>
      </c>
    </row>
    <row r="86" spans="2:70">
      <c r="B86" s="92" t="s">
        <v>134</v>
      </c>
      <c r="C86" t="s">
        <v>40</v>
      </c>
      <c r="D86" s="97" t="s">
        <v>141</v>
      </c>
      <c r="E86" s="97">
        <v>9.9200913242009095E-2</v>
      </c>
      <c r="F86" s="92" t="s">
        <v>30</v>
      </c>
      <c r="K86" s="108" t="s">
        <v>134</v>
      </c>
      <c r="L86" s="109" t="str">
        <f t="shared" si="29"/>
        <v>INDIPP</v>
      </c>
      <c r="M86" s="108" t="s">
        <v>243</v>
      </c>
      <c r="N86" s="108">
        <f>N38</f>
        <v>1.9735672875253105E-2</v>
      </c>
      <c r="O86" s="108" t="s">
        <v>30</v>
      </c>
      <c r="P86" s="109" t="s">
        <v>84</v>
      </c>
      <c r="T86" s="108" t="s">
        <v>134</v>
      </c>
      <c r="U86" s="109" t="str">
        <f t="shared" si="15"/>
        <v>INDIPP</v>
      </c>
      <c r="V86" s="108" t="str">
        <f t="shared" si="16"/>
        <v>RH12_13</v>
      </c>
      <c r="W86" s="108">
        <f>W38</f>
        <v>2.2708461324058286E-2</v>
      </c>
      <c r="X86" s="108" t="s">
        <v>30</v>
      </c>
      <c r="Y86" s="109" t="s">
        <v>79</v>
      </c>
      <c r="AC86" s="108" t="s">
        <v>134</v>
      </c>
      <c r="AD86" s="109" t="str">
        <f t="shared" si="17"/>
        <v>INDIPP</v>
      </c>
      <c r="AE86" s="108" t="str">
        <f t="shared" si="18"/>
        <v>RH12_13</v>
      </c>
      <c r="AF86" s="108">
        <f>AF38</f>
        <v>1.819002194214913E-2</v>
      </c>
      <c r="AG86" s="108" t="s">
        <v>30</v>
      </c>
      <c r="AH86" s="109" t="s">
        <v>85</v>
      </c>
      <c r="AL86" s="108" t="s">
        <v>134</v>
      </c>
      <c r="AM86" s="109" t="str">
        <f t="shared" si="19"/>
        <v>INDIPP</v>
      </c>
      <c r="AN86" s="108" t="str">
        <f t="shared" si="20"/>
        <v>RH12_13</v>
      </c>
      <c r="AO86" s="108">
        <f>AO38</f>
        <v>2.0392977411634552E-2</v>
      </c>
      <c r="AP86" s="108" t="s">
        <v>30</v>
      </c>
      <c r="AQ86" s="109" t="s">
        <v>82</v>
      </c>
      <c r="AU86" s="108" t="s">
        <v>134</v>
      </c>
      <c r="AV86" s="109" t="str">
        <f t="shared" si="21"/>
        <v>INDIPP</v>
      </c>
      <c r="AW86" s="108" t="str">
        <f t="shared" si="22"/>
        <v>RH12_13</v>
      </c>
      <c r="AX86" s="108">
        <f>AX38</f>
        <v>2.0376651224340393E-2</v>
      </c>
      <c r="AY86" s="108" t="s">
        <v>30</v>
      </c>
      <c r="AZ86" s="109" t="s">
        <v>81</v>
      </c>
      <c r="BD86" s="108" t="s">
        <v>134</v>
      </c>
      <c r="BE86" s="109" t="str">
        <f t="shared" si="23"/>
        <v>INDIPP</v>
      </c>
      <c r="BF86" s="108" t="str">
        <f t="shared" si="24"/>
        <v>RH12_13</v>
      </c>
      <c r="BG86" s="108">
        <f t="shared" si="25"/>
        <v>2.0392977411634552E-2</v>
      </c>
      <c r="BH86" s="108" t="s">
        <v>30</v>
      </c>
      <c r="BI86" s="109" t="s">
        <v>83</v>
      </c>
      <c r="BM86" s="108" t="s">
        <v>134</v>
      </c>
      <c r="BN86" s="109" t="str">
        <f t="shared" si="26"/>
        <v>INDIPP</v>
      </c>
      <c r="BO86" s="108" t="str">
        <f t="shared" si="27"/>
        <v>RH12_13</v>
      </c>
      <c r="BP86" s="108">
        <f t="shared" si="28"/>
        <v>2.0376651224340393E-2</v>
      </c>
      <c r="BQ86" s="108" t="s">
        <v>30</v>
      </c>
      <c r="BR86" s="109" t="s">
        <v>80</v>
      </c>
    </row>
    <row r="87" spans="2:70">
      <c r="B87" s="99" t="s">
        <v>134</v>
      </c>
      <c r="C87" t="s">
        <v>40</v>
      </c>
      <c r="D87" s="97" t="s">
        <v>142</v>
      </c>
      <c r="E87" s="97">
        <v>0.108219178082192</v>
      </c>
      <c r="F87" s="92" t="s">
        <v>30</v>
      </c>
      <c r="K87" s="110" t="s">
        <v>134</v>
      </c>
      <c r="L87" s="109" t="str">
        <f t="shared" si="29"/>
        <v>INDIPP</v>
      </c>
      <c r="M87" s="108" t="s">
        <v>244</v>
      </c>
      <c r="N87" s="108">
        <f>N39</f>
        <v>2.0535190266484385E-2</v>
      </c>
      <c r="O87" s="108" t="s">
        <v>30</v>
      </c>
      <c r="P87" s="109" t="s">
        <v>84</v>
      </c>
      <c r="T87" s="108" t="s">
        <v>134</v>
      </c>
      <c r="U87" s="109" t="str">
        <f t="shared" si="15"/>
        <v>INDIPP</v>
      </c>
      <c r="V87" s="108" t="str">
        <f t="shared" si="16"/>
        <v>RH14_15</v>
      </c>
      <c r="W87" s="108">
        <f>W39</f>
        <v>2.2052829918983639E-2</v>
      </c>
      <c r="X87" s="108" t="s">
        <v>30</v>
      </c>
      <c r="Y87" s="109" t="s">
        <v>79</v>
      </c>
      <c r="AC87" s="108" t="s">
        <v>134</v>
      </c>
      <c r="AD87" s="109" t="str">
        <f t="shared" si="17"/>
        <v>INDIPP</v>
      </c>
      <c r="AE87" s="108" t="str">
        <f t="shared" si="18"/>
        <v>RH14_15</v>
      </c>
      <c r="AF87" s="108">
        <f>AF39</f>
        <v>2.0967491974570172E-2</v>
      </c>
      <c r="AG87" s="108" t="s">
        <v>30</v>
      </c>
      <c r="AH87" s="109" t="s">
        <v>85</v>
      </c>
      <c r="AL87" s="108" t="s">
        <v>134</v>
      </c>
      <c r="AM87" s="109" t="str">
        <f t="shared" si="19"/>
        <v>INDIPP</v>
      </c>
      <c r="AN87" s="108" t="str">
        <f t="shared" si="20"/>
        <v>RH14_15</v>
      </c>
      <c r="AO87" s="108">
        <f>AO39</f>
        <v>2.1041702332658754E-2</v>
      </c>
      <c r="AP87" s="108" t="s">
        <v>30</v>
      </c>
      <c r="AQ87" s="109" t="s">
        <v>82</v>
      </c>
      <c r="AU87" s="108" t="s">
        <v>134</v>
      </c>
      <c r="AV87" s="109" t="str">
        <f t="shared" si="21"/>
        <v>INDIPP</v>
      </c>
      <c r="AW87" s="108" t="str">
        <f t="shared" si="22"/>
        <v>RH14_15</v>
      </c>
      <c r="AX87" s="108">
        <f>AX39</f>
        <v>2.0778238730769082E-2</v>
      </c>
      <c r="AY87" s="108" t="s">
        <v>30</v>
      </c>
      <c r="AZ87" s="109" t="s">
        <v>81</v>
      </c>
      <c r="BD87" s="108" t="s">
        <v>134</v>
      </c>
      <c r="BE87" s="109" t="str">
        <f t="shared" si="23"/>
        <v>INDIPP</v>
      </c>
      <c r="BF87" s="108" t="str">
        <f t="shared" si="24"/>
        <v>RH14_15</v>
      </c>
      <c r="BG87" s="108">
        <f t="shared" si="25"/>
        <v>2.1041702332658754E-2</v>
      </c>
      <c r="BH87" s="108" t="s">
        <v>30</v>
      </c>
      <c r="BI87" s="109" t="s">
        <v>83</v>
      </c>
      <c r="BM87" s="108" t="s">
        <v>134</v>
      </c>
      <c r="BN87" s="109" t="str">
        <f t="shared" si="26"/>
        <v>INDIPP</v>
      </c>
      <c r="BO87" s="108" t="str">
        <f t="shared" si="27"/>
        <v>RH14_15</v>
      </c>
      <c r="BP87" s="108">
        <f t="shared" si="28"/>
        <v>2.0778238730769082E-2</v>
      </c>
      <c r="BQ87" s="108" t="s">
        <v>30</v>
      </c>
      <c r="BR87" s="109" t="s">
        <v>80</v>
      </c>
    </row>
    <row r="88" spans="2:70">
      <c r="B88" s="92" t="s">
        <v>134</v>
      </c>
      <c r="C88" t="s">
        <v>40</v>
      </c>
      <c r="D88" s="97" t="s">
        <v>143</v>
      </c>
      <c r="E88" s="97">
        <v>9.0182648401826507E-3</v>
      </c>
      <c r="F88" s="92" t="s">
        <v>30</v>
      </c>
      <c r="K88" s="108" t="s">
        <v>134</v>
      </c>
      <c r="L88" s="109" t="str">
        <f t="shared" si="29"/>
        <v>INDIPP</v>
      </c>
      <c r="M88" s="108" t="s">
        <v>245</v>
      </c>
      <c r="N88" s="108">
        <f>N40</f>
        <v>2.0896719862378399E-2</v>
      </c>
      <c r="O88" s="108" t="s">
        <v>30</v>
      </c>
      <c r="P88" s="109" t="s">
        <v>84</v>
      </c>
      <c r="T88" s="108" t="s">
        <v>134</v>
      </c>
      <c r="U88" s="109" t="str">
        <f t="shared" si="15"/>
        <v>INDIPP</v>
      </c>
      <c r="V88" s="108" t="str">
        <f t="shared" si="16"/>
        <v>RH16_17</v>
      </c>
      <c r="W88" s="108">
        <f>W40</f>
        <v>2.1192518819202082E-2</v>
      </c>
      <c r="X88" s="108" t="s">
        <v>30</v>
      </c>
      <c r="Y88" s="109" t="s">
        <v>79</v>
      </c>
      <c r="AC88" s="108" t="s">
        <v>134</v>
      </c>
      <c r="AD88" s="109" t="str">
        <f t="shared" si="17"/>
        <v>INDIPP</v>
      </c>
      <c r="AE88" s="108" t="str">
        <f t="shared" si="18"/>
        <v>RH16_17</v>
      </c>
      <c r="AF88" s="108">
        <f>AF40</f>
        <v>2.1896382103851374E-2</v>
      </c>
      <c r="AG88" s="108" t="s">
        <v>30</v>
      </c>
      <c r="AH88" s="109" t="s">
        <v>85</v>
      </c>
      <c r="AL88" s="108" t="s">
        <v>134</v>
      </c>
      <c r="AM88" s="109" t="str">
        <f t="shared" si="19"/>
        <v>INDIPP</v>
      </c>
      <c r="AN88" s="108" t="str">
        <f t="shared" si="20"/>
        <v>RH16_17</v>
      </c>
      <c r="AO88" s="108">
        <f>AO40</f>
        <v>2.1031470252881344E-2</v>
      </c>
      <c r="AP88" s="108" t="s">
        <v>30</v>
      </c>
      <c r="AQ88" s="109" t="s">
        <v>82</v>
      </c>
      <c r="AU88" s="108" t="s">
        <v>134</v>
      </c>
      <c r="AV88" s="109" t="str">
        <f t="shared" si="21"/>
        <v>INDIPP</v>
      </c>
      <c r="AW88" s="108" t="str">
        <f t="shared" si="22"/>
        <v>RH16_17</v>
      </c>
      <c r="AX88" s="108">
        <f>AX40</f>
        <v>2.069190075933651E-2</v>
      </c>
      <c r="AY88" s="108" t="s">
        <v>30</v>
      </c>
      <c r="AZ88" s="109" t="s">
        <v>81</v>
      </c>
      <c r="BD88" s="108" t="s">
        <v>134</v>
      </c>
      <c r="BE88" s="109" t="str">
        <f t="shared" si="23"/>
        <v>INDIPP</v>
      </c>
      <c r="BF88" s="108" t="str">
        <f t="shared" si="24"/>
        <v>RH16_17</v>
      </c>
      <c r="BG88" s="108">
        <f t="shared" si="25"/>
        <v>2.1031470252881344E-2</v>
      </c>
      <c r="BH88" s="108" t="s">
        <v>30</v>
      </c>
      <c r="BI88" s="109" t="s">
        <v>83</v>
      </c>
      <c r="BM88" s="108" t="s">
        <v>134</v>
      </c>
      <c r="BN88" s="109" t="str">
        <f t="shared" si="26"/>
        <v>INDIPP</v>
      </c>
      <c r="BO88" s="108" t="str">
        <f t="shared" si="27"/>
        <v>RH16_17</v>
      </c>
      <c r="BP88" s="108">
        <f t="shared" si="28"/>
        <v>2.069190075933651E-2</v>
      </c>
      <c r="BQ88" s="108" t="s">
        <v>30</v>
      </c>
      <c r="BR88" s="109" t="s">
        <v>80</v>
      </c>
    </row>
    <row r="89" spans="2:70">
      <c r="B89" s="92" t="s">
        <v>134</v>
      </c>
      <c r="C89" t="s">
        <v>40</v>
      </c>
      <c r="D89" s="97" t="s">
        <v>144</v>
      </c>
      <c r="E89" s="97">
        <v>0.13812785388127899</v>
      </c>
      <c r="F89" s="92" t="s">
        <v>30</v>
      </c>
      <c r="K89" s="108" t="s">
        <v>134</v>
      </c>
      <c r="L89" s="109" t="str">
        <f t="shared" si="29"/>
        <v>INDIPP</v>
      </c>
      <c r="M89" s="108" t="s">
        <v>246</v>
      </c>
      <c r="N89" s="108">
        <f>N41</f>
        <v>2.0865770170115663E-2</v>
      </c>
      <c r="O89" s="108" t="s">
        <v>30</v>
      </c>
      <c r="P89" s="109" t="s">
        <v>84</v>
      </c>
      <c r="T89" s="108" t="s">
        <v>134</v>
      </c>
      <c r="U89" s="109" t="str">
        <f t="shared" si="15"/>
        <v>INDIPP</v>
      </c>
      <c r="V89" s="108" t="str">
        <f t="shared" si="16"/>
        <v>RH18_19</v>
      </c>
      <c r="W89" s="108">
        <f>W41</f>
        <v>2.113446835673238E-2</v>
      </c>
      <c r="X89" s="108" t="s">
        <v>30</v>
      </c>
      <c r="Y89" s="109" t="s">
        <v>79</v>
      </c>
      <c r="AC89" s="108" t="s">
        <v>134</v>
      </c>
      <c r="AD89" s="109" t="str">
        <f t="shared" si="17"/>
        <v>INDIPP</v>
      </c>
      <c r="AE89" s="108" t="str">
        <f t="shared" si="18"/>
        <v>RH18_19</v>
      </c>
      <c r="AF89" s="108">
        <f>AF41</f>
        <v>2.17155355129377E-2</v>
      </c>
      <c r="AG89" s="108" t="s">
        <v>30</v>
      </c>
      <c r="AH89" s="109" t="s">
        <v>85</v>
      </c>
      <c r="AL89" s="108" t="s">
        <v>134</v>
      </c>
      <c r="AM89" s="109" t="str">
        <f t="shared" si="19"/>
        <v>INDIPP</v>
      </c>
      <c r="AN89" s="108" t="str">
        <f t="shared" si="20"/>
        <v>RH18_19</v>
      </c>
      <c r="AO89" s="108">
        <f>AO41</f>
        <v>2.0772466684862177E-2</v>
      </c>
      <c r="AP89" s="108" t="s">
        <v>30</v>
      </c>
      <c r="AQ89" s="109" t="s">
        <v>82</v>
      </c>
      <c r="AU89" s="108" t="s">
        <v>134</v>
      </c>
      <c r="AV89" s="109" t="str">
        <f t="shared" si="21"/>
        <v>INDIPP</v>
      </c>
      <c r="AW89" s="108" t="str">
        <f t="shared" si="22"/>
        <v>RH18_19</v>
      </c>
      <c r="AX89" s="108">
        <f>AX41</f>
        <v>2.0434688956400562E-2</v>
      </c>
      <c r="AY89" s="108" t="s">
        <v>30</v>
      </c>
      <c r="AZ89" s="109" t="s">
        <v>81</v>
      </c>
      <c r="BD89" s="108" t="s">
        <v>134</v>
      </c>
      <c r="BE89" s="109" t="str">
        <f t="shared" si="23"/>
        <v>INDIPP</v>
      </c>
      <c r="BF89" s="108" t="str">
        <f t="shared" si="24"/>
        <v>RH18_19</v>
      </c>
      <c r="BG89" s="108">
        <f t="shared" si="25"/>
        <v>2.0772466684862177E-2</v>
      </c>
      <c r="BH89" s="108" t="s">
        <v>30</v>
      </c>
      <c r="BI89" s="109" t="s">
        <v>83</v>
      </c>
      <c r="BM89" s="108" t="s">
        <v>134</v>
      </c>
      <c r="BN89" s="109" t="str">
        <f t="shared" si="26"/>
        <v>INDIPP</v>
      </c>
      <c r="BO89" s="108" t="str">
        <f t="shared" si="27"/>
        <v>RH18_19</v>
      </c>
      <c r="BP89" s="108">
        <f t="shared" si="28"/>
        <v>2.0434688956400562E-2</v>
      </c>
      <c r="BQ89" s="108" t="s">
        <v>30</v>
      </c>
      <c r="BR89" s="109" t="s">
        <v>80</v>
      </c>
    </row>
    <row r="90" spans="2:70">
      <c r="B90" s="92" t="s">
        <v>134</v>
      </c>
      <c r="C90" t="s">
        <v>40</v>
      </c>
      <c r="D90" s="97" t="s">
        <v>145</v>
      </c>
      <c r="E90" s="97">
        <v>0.150684931506849</v>
      </c>
      <c r="F90" s="92" t="s">
        <v>30</v>
      </c>
      <c r="K90" s="108" t="s">
        <v>134</v>
      </c>
      <c r="L90" s="109" t="str">
        <f t="shared" si="29"/>
        <v>INDIPP</v>
      </c>
      <c r="M90" s="108" t="s">
        <v>247</v>
      </c>
      <c r="N90" s="108">
        <f>N42</f>
        <v>2.0818280069585193E-2</v>
      </c>
      <c r="O90" s="108" t="s">
        <v>30</v>
      </c>
      <c r="P90" s="109" t="s">
        <v>84</v>
      </c>
      <c r="T90" s="108" t="s">
        <v>134</v>
      </c>
      <c r="U90" s="109" t="str">
        <f t="shared" si="15"/>
        <v>INDIPP</v>
      </c>
      <c r="V90" s="108" t="str">
        <f t="shared" si="16"/>
        <v>RH20_21</v>
      </c>
      <c r="W90" s="108">
        <f>W42</f>
        <v>2.1601590955728663E-2</v>
      </c>
      <c r="X90" s="108" t="s">
        <v>30</v>
      </c>
      <c r="Y90" s="109" t="s">
        <v>79</v>
      </c>
      <c r="AC90" s="108" t="s">
        <v>134</v>
      </c>
      <c r="AD90" s="109" t="str">
        <f t="shared" si="17"/>
        <v>INDIPP</v>
      </c>
      <c r="AE90" s="108" t="str">
        <f t="shared" si="18"/>
        <v>RH20_21</v>
      </c>
      <c r="AF90" s="108">
        <f>AF42</f>
        <v>2.125351672873059E-2</v>
      </c>
      <c r="AG90" s="108" t="s">
        <v>30</v>
      </c>
      <c r="AH90" s="109" t="s">
        <v>85</v>
      </c>
      <c r="AL90" s="108" t="s">
        <v>134</v>
      </c>
      <c r="AM90" s="109" t="str">
        <f t="shared" si="19"/>
        <v>INDIPP</v>
      </c>
      <c r="AN90" s="108" t="str">
        <f t="shared" si="20"/>
        <v>RH20_21</v>
      </c>
      <c r="AO90" s="108">
        <f>AO42</f>
        <v>2.0871709048996441E-2</v>
      </c>
      <c r="AP90" s="108" t="s">
        <v>30</v>
      </c>
      <c r="AQ90" s="109" t="s">
        <v>82</v>
      </c>
      <c r="AU90" s="108" t="s">
        <v>134</v>
      </c>
      <c r="AV90" s="109" t="str">
        <f t="shared" si="21"/>
        <v>INDIPP</v>
      </c>
      <c r="AW90" s="108" t="str">
        <f t="shared" si="22"/>
        <v>RH20_21</v>
      </c>
      <c r="AX90" s="108">
        <f>AX42</f>
        <v>2.0802231271115697E-2</v>
      </c>
      <c r="AY90" s="108" t="s">
        <v>30</v>
      </c>
      <c r="AZ90" s="109" t="s">
        <v>81</v>
      </c>
      <c r="BD90" s="108" t="s">
        <v>134</v>
      </c>
      <c r="BE90" s="109" t="str">
        <f t="shared" si="23"/>
        <v>INDIPP</v>
      </c>
      <c r="BF90" s="108" t="str">
        <f t="shared" si="24"/>
        <v>RH20_21</v>
      </c>
      <c r="BG90" s="108">
        <f t="shared" si="25"/>
        <v>2.0871709048996441E-2</v>
      </c>
      <c r="BH90" s="108" t="s">
        <v>30</v>
      </c>
      <c r="BI90" s="109" t="s">
        <v>83</v>
      </c>
      <c r="BM90" s="108" t="s">
        <v>134</v>
      </c>
      <c r="BN90" s="109" t="str">
        <f t="shared" si="26"/>
        <v>INDIPP</v>
      </c>
      <c r="BO90" s="108" t="str">
        <f t="shared" si="27"/>
        <v>RH20_21</v>
      </c>
      <c r="BP90" s="108">
        <f t="shared" si="28"/>
        <v>2.0802231271115697E-2</v>
      </c>
      <c r="BQ90" s="108" t="s">
        <v>30</v>
      </c>
      <c r="BR90" s="109" t="s">
        <v>80</v>
      </c>
    </row>
    <row r="91" spans="2:70">
      <c r="B91" s="100" t="s">
        <v>134</v>
      </c>
      <c r="C91" t="s">
        <v>40</v>
      </c>
      <c r="D91" s="101" t="s">
        <v>146</v>
      </c>
      <c r="E91" s="101">
        <v>1.25570776255708E-2</v>
      </c>
      <c r="F91" s="102" t="s">
        <v>30</v>
      </c>
      <c r="K91" s="110" t="s">
        <v>134</v>
      </c>
      <c r="L91" s="109" t="str">
        <f t="shared" si="29"/>
        <v>INDIPP</v>
      </c>
      <c r="M91" s="108" t="s">
        <v>248</v>
      </c>
      <c r="N91" s="108">
        <f>N43</f>
        <v>2.0930934511467787E-2</v>
      </c>
      <c r="O91" s="108" t="s">
        <v>30</v>
      </c>
      <c r="P91" s="109" t="s">
        <v>84</v>
      </c>
      <c r="T91" s="108" t="s">
        <v>134</v>
      </c>
      <c r="U91" s="109" t="str">
        <f t="shared" si="15"/>
        <v>INDIPP</v>
      </c>
      <c r="V91" s="108" t="str">
        <f t="shared" si="16"/>
        <v>RH22_23</v>
      </c>
      <c r="W91" s="108">
        <f>W43</f>
        <v>2.1772678636596807E-2</v>
      </c>
      <c r="X91" s="108" t="s">
        <v>30</v>
      </c>
      <c r="Y91" s="109" t="s">
        <v>79</v>
      </c>
      <c r="AC91" s="108" t="s">
        <v>134</v>
      </c>
      <c r="AD91" s="109" t="str">
        <f t="shared" si="17"/>
        <v>INDIPP</v>
      </c>
      <c r="AE91" s="108" t="str">
        <f t="shared" si="18"/>
        <v>RH22_23</v>
      </c>
      <c r="AF91" s="108">
        <f>AF43</f>
        <v>2.1019278776313481E-2</v>
      </c>
      <c r="AG91" s="108" t="s">
        <v>30</v>
      </c>
      <c r="AH91" s="109" t="s">
        <v>85</v>
      </c>
      <c r="AL91" s="108" t="s">
        <v>134</v>
      </c>
      <c r="AM91" s="109" t="str">
        <f t="shared" si="19"/>
        <v>INDIPP</v>
      </c>
      <c r="AN91" s="108" t="str">
        <f t="shared" si="20"/>
        <v>RH22_23</v>
      </c>
      <c r="AO91" s="108">
        <f>AO43</f>
        <v>2.1048829860768167E-2</v>
      </c>
      <c r="AP91" s="108" t="s">
        <v>30</v>
      </c>
      <c r="AQ91" s="109" t="s">
        <v>82</v>
      </c>
      <c r="AU91" s="108" t="s">
        <v>134</v>
      </c>
      <c r="AV91" s="109" t="str">
        <f t="shared" si="21"/>
        <v>INDIPP</v>
      </c>
      <c r="AW91" s="108" t="str">
        <f t="shared" si="22"/>
        <v>RH22_23</v>
      </c>
      <c r="AX91" s="108">
        <f>AX43</f>
        <v>2.1165643317772861E-2</v>
      </c>
      <c r="AY91" s="108" t="s">
        <v>30</v>
      </c>
      <c r="AZ91" s="109" t="s">
        <v>81</v>
      </c>
      <c r="BD91" s="108" t="s">
        <v>134</v>
      </c>
      <c r="BE91" s="109" t="str">
        <f t="shared" si="23"/>
        <v>INDIPP</v>
      </c>
      <c r="BF91" s="108" t="str">
        <f t="shared" si="24"/>
        <v>RH22_23</v>
      </c>
      <c r="BG91" s="108">
        <f t="shared" si="25"/>
        <v>2.1048829860768167E-2</v>
      </c>
      <c r="BH91" s="108" t="s">
        <v>30</v>
      </c>
      <c r="BI91" s="109" t="s">
        <v>83</v>
      </c>
      <c r="BM91" s="108" t="s">
        <v>134</v>
      </c>
      <c r="BN91" s="109" t="str">
        <f t="shared" si="26"/>
        <v>INDIPP</v>
      </c>
      <c r="BO91" s="108" t="str">
        <f t="shared" si="27"/>
        <v>RH22_23</v>
      </c>
      <c r="BP91" s="108">
        <f t="shared" si="28"/>
        <v>2.1165643317772861E-2</v>
      </c>
      <c r="BQ91" s="108" t="s">
        <v>30</v>
      </c>
      <c r="BR91" s="109" t="s">
        <v>80</v>
      </c>
    </row>
    <row r="92" spans="2:70">
      <c r="B92" s="92" t="s">
        <v>134</v>
      </c>
      <c r="C92" t="s">
        <v>41</v>
      </c>
      <c r="D92" s="97" t="s">
        <v>135</v>
      </c>
      <c r="E92" s="97">
        <v>9.4178082191780796E-2</v>
      </c>
      <c r="F92" s="92" t="s">
        <v>30</v>
      </c>
      <c r="K92" s="108" t="s">
        <v>134</v>
      </c>
      <c r="L92" s="109" t="str">
        <f t="shared" si="29"/>
        <v>INDIPP</v>
      </c>
      <c r="M92" s="108" t="s">
        <v>249</v>
      </c>
      <c r="N92" s="108">
        <f>N44</f>
        <v>2.1693465806133724E-2</v>
      </c>
      <c r="O92" s="108" t="s">
        <v>30</v>
      </c>
      <c r="P92" s="109" t="s">
        <v>84</v>
      </c>
      <c r="T92" s="108" t="s">
        <v>134</v>
      </c>
      <c r="U92" s="109" t="str">
        <f t="shared" si="15"/>
        <v>INDIPP</v>
      </c>
      <c r="V92" s="108" t="str">
        <f t="shared" si="16"/>
        <v>SH0_1</v>
      </c>
      <c r="W92" s="108">
        <f>W44</f>
        <v>1.7447761885412263E-2</v>
      </c>
      <c r="X92" s="108" t="s">
        <v>30</v>
      </c>
      <c r="Y92" s="109" t="s">
        <v>79</v>
      </c>
      <c r="AC92" s="108" t="s">
        <v>134</v>
      </c>
      <c r="AD92" s="109" t="str">
        <f t="shared" si="17"/>
        <v>INDIPP</v>
      </c>
      <c r="AE92" s="108" t="str">
        <f t="shared" si="18"/>
        <v>SH0_1</v>
      </c>
      <c r="AF92" s="108">
        <f>AF44</f>
        <v>2.0811553801596969E-2</v>
      </c>
      <c r="AG92" s="108" t="s">
        <v>30</v>
      </c>
      <c r="AH92" s="109" t="s">
        <v>85</v>
      </c>
      <c r="AL92" s="108" t="s">
        <v>134</v>
      </c>
      <c r="AM92" s="109" t="str">
        <f t="shared" si="19"/>
        <v>INDIPP</v>
      </c>
      <c r="AN92" s="108" t="str">
        <f t="shared" si="20"/>
        <v>SH0_1</v>
      </c>
      <c r="AO92" s="108">
        <f>AO44</f>
        <v>2.0289589930703667E-2</v>
      </c>
      <c r="AP92" s="108" t="s">
        <v>30</v>
      </c>
      <c r="AQ92" s="109" t="s">
        <v>82</v>
      </c>
      <c r="AU92" s="108" t="s">
        <v>134</v>
      </c>
      <c r="AV92" s="109" t="str">
        <f t="shared" si="21"/>
        <v>INDIPP</v>
      </c>
      <c r="AW92" s="108" t="str">
        <f t="shared" si="22"/>
        <v>SH0_1</v>
      </c>
      <c r="AX92" s="108">
        <f>AX44</f>
        <v>2.3539997538016236E-2</v>
      </c>
      <c r="AY92" s="108" t="s">
        <v>30</v>
      </c>
      <c r="AZ92" s="109" t="s">
        <v>81</v>
      </c>
      <c r="BD92" s="108" t="s">
        <v>134</v>
      </c>
      <c r="BE92" s="109" t="str">
        <f t="shared" si="23"/>
        <v>INDIPP</v>
      </c>
      <c r="BF92" s="108" t="str">
        <f t="shared" si="24"/>
        <v>SH0_1</v>
      </c>
      <c r="BG92" s="108">
        <f t="shared" si="25"/>
        <v>2.0289589930703667E-2</v>
      </c>
      <c r="BH92" s="108" t="s">
        <v>30</v>
      </c>
      <c r="BI92" s="109" t="s">
        <v>83</v>
      </c>
      <c r="BM92" s="108" t="s">
        <v>134</v>
      </c>
      <c r="BN92" s="109" t="str">
        <f t="shared" si="26"/>
        <v>INDIPP</v>
      </c>
      <c r="BO92" s="108" t="str">
        <f t="shared" si="27"/>
        <v>SH0_1</v>
      </c>
      <c r="BP92" s="108">
        <f t="shared" si="28"/>
        <v>2.3539997538016236E-2</v>
      </c>
      <c r="BQ92" s="108" t="s">
        <v>30</v>
      </c>
      <c r="BR92" s="109" t="s">
        <v>80</v>
      </c>
    </row>
    <row r="93" spans="2:70">
      <c r="B93" s="92" t="s">
        <v>134</v>
      </c>
      <c r="C93" t="s">
        <v>41</v>
      </c>
      <c r="D93" s="97" t="s">
        <v>136</v>
      </c>
      <c r="E93" s="97">
        <v>0.102739726027397</v>
      </c>
      <c r="F93" s="92" t="s">
        <v>30</v>
      </c>
      <c r="K93" s="108" t="s">
        <v>134</v>
      </c>
      <c r="L93" s="109" t="str">
        <f t="shared" si="29"/>
        <v>INDIPP</v>
      </c>
      <c r="M93" s="108" t="s">
        <v>250</v>
      </c>
      <c r="N93" s="108">
        <f>N45</f>
        <v>2.1091629448540879E-2</v>
      </c>
      <c r="O93" s="108" t="s">
        <v>30</v>
      </c>
      <c r="P93" s="109" t="s">
        <v>84</v>
      </c>
      <c r="T93" s="108" t="s">
        <v>134</v>
      </c>
      <c r="U93" s="109" t="str">
        <f t="shared" si="15"/>
        <v>INDIPP</v>
      </c>
      <c r="V93" s="108" t="str">
        <f t="shared" si="16"/>
        <v>SH2_3</v>
      </c>
      <c r="W93" s="108">
        <f>W45</f>
        <v>1.5245791875989748E-2</v>
      </c>
      <c r="X93" s="108" t="s">
        <v>30</v>
      </c>
      <c r="Y93" s="109" t="s">
        <v>79</v>
      </c>
      <c r="AC93" s="108" t="s">
        <v>134</v>
      </c>
      <c r="AD93" s="109" t="str">
        <f t="shared" si="17"/>
        <v>INDIPP</v>
      </c>
      <c r="AE93" s="108" t="str">
        <f t="shared" si="18"/>
        <v>SH2_3</v>
      </c>
      <c r="AF93" s="108">
        <f>AF45</f>
        <v>2.0179629923972452E-2</v>
      </c>
      <c r="AG93" s="108" t="s">
        <v>30</v>
      </c>
      <c r="AH93" s="109" t="s">
        <v>85</v>
      </c>
      <c r="AL93" s="108" t="s">
        <v>134</v>
      </c>
      <c r="AM93" s="109" t="str">
        <f t="shared" si="19"/>
        <v>INDIPP</v>
      </c>
      <c r="AN93" s="108" t="str">
        <f t="shared" si="20"/>
        <v>SH2_3</v>
      </c>
      <c r="AO93" s="108">
        <f>AO45</f>
        <v>1.8870656882657717E-2</v>
      </c>
      <c r="AP93" s="108" t="s">
        <v>30</v>
      </c>
      <c r="AQ93" s="109" t="s">
        <v>82</v>
      </c>
      <c r="AU93" s="108" t="s">
        <v>134</v>
      </c>
      <c r="AV93" s="109" t="str">
        <f t="shared" si="21"/>
        <v>INDIPP</v>
      </c>
      <c r="AW93" s="108" t="str">
        <f t="shared" si="22"/>
        <v>SH2_3</v>
      </c>
      <c r="AX93" s="108">
        <f>AX45</f>
        <v>2.1308543326801641E-2</v>
      </c>
      <c r="AY93" s="108" t="s">
        <v>30</v>
      </c>
      <c r="AZ93" s="109" t="s">
        <v>81</v>
      </c>
      <c r="BD93" s="108" t="s">
        <v>134</v>
      </c>
      <c r="BE93" s="109" t="str">
        <f t="shared" si="23"/>
        <v>INDIPP</v>
      </c>
      <c r="BF93" s="108" t="str">
        <f t="shared" si="24"/>
        <v>SH2_3</v>
      </c>
      <c r="BG93" s="108">
        <f t="shared" si="25"/>
        <v>1.8870656882657717E-2</v>
      </c>
      <c r="BH93" s="108" t="s">
        <v>30</v>
      </c>
      <c r="BI93" s="109" t="s">
        <v>83</v>
      </c>
      <c r="BM93" s="108" t="s">
        <v>134</v>
      </c>
      <c r="BN93" s="109" t="str">
        <f t="shared" si="26"/>
        <v>INDIPP</v>
      </c>
      <c r="BO93" s="108" t="str">
        <f t="shared" si="27"/>
        <v>SH2_3</v>
      </c>
      <c r="BP93" s="108">
        <f t="shared" si="28"/>
        <v>2.1308543326801641E-2</v>
      </c>
      <c r="BQ93" s="108" t="s">
        <v>30</v>
      </c>
      <c r="BR93" s="109" t="s">
        <v>80</v>
      </c>
    </row>
    <row r="94" spans="2:70">
      <c r="B94" s="92" t="s">
        <v>134</v>
      </c>
      <c r="C94" t="s">
        <v>41</v>
      </c>
      <c r="D94" s="97" t="s">
        <v>137</v>
      </c>
      <c r="E94" s="97">
        <v>8.5616438356164396E-3</v>
      </c>
      <c r="F94" s="92" t="s">
        <v>30</v>
      </c>
      <c r="K94" s="108" t="s">
        <v>134</v>
      </c>
      <c r="L94" s="109" t="str">
        <f t="shared" si="29"/>
        <v>INDIPP</v>
      </c>
      <c r="M94" s="108" t="s">
        <v>251</v>
      </c>
      <c r="N94" s="108">
        <f>N46</f>
        <v>2.0288554911757406E-2</v>
      </c>
      <c r="O94" s="108" t="s">
        <v>30</v>
      </c>
      <c r="P94" s="109" t="s">
        <v>84</v>
      </c>
      <c r="T94" s="108" t="s">
        <v>134</v>
      </c>
      <c r="U94" s="109" t="str">
        <f t="shared" si="15"/>
        <v>INDIPP</v>
      </c>
      <c r="V94" s="108" t="str">
        <f t="shared" si="16"/>
        <v>SH4_5</v>
      </c>
      <c r="W94" s="108">
        <f>W46</f>
        <v>1.4014785059643245E-2</v>
      </c>
      <c r="X94" s="108" t="s">
        <v>30</v>
      </c>
      <c r="Y94" s="109" t="s">
        <v>79</v>
      </c>
      <c r="AC94" s="108" t="s">
        <v>134</v>
      </c>
      <c r="AD94" s="109" t="str">
        <f t="shared" si="17"/>
        <v>INDIPP</v>
      </c>
      <c r="AE94" s="108" t="str">
        <f t="shared" si="18"/>
        <v>SH4_5</v>
      </c>
      <c r="AF94" s="108">
        <f>AF46</f>
        <v>1.9614839522066274E-2</v>
      </c>
      <c r="AG94" s="108" t="s">
        <v>30</v>
      </c>
      <c r="AH94" s="109" t="s">
        <v>85</v>
      </c>
      <c r="AL94" s="108" t="s">
        <v>134</v>
      </c>
      <c r="AM94" s="109" t="str">
        <f t="shared" si="19"/>
        <v>INDIPP</v>
      </c>
      <c r="AN94" s="108" t="str">
        <f t="shared" si="20"/>
        <v>SH4_5</v>
      </c>
      <c r="AO94" s="108">
        <f>AO46</f>
        <v>1.7500502969475973E-2</v>
      </c>
      <c r="AP94" s="108" t="s">
        <v>30</v>
      </c>
      <c r="AQ94" s="109" t="s">
        <v>82</v>
      </c>
      <c r="AU94" s="108" t="s">
        <v>134</v>
      </c>
      <c r="AV94" s="109" t="str">
        <f t="shared" si="21"/>
        <v>INDIPP</v>
      </c>
      <c r="AW94" s="108" t="str">
        <f t="shared" si="22"/>
        <v>SH4_5</v>
      </c>
      <c r="AX94" s="108">
        <f>AX46</f>
        <v>1.8479363931276277E-2</v>
      </c>
      <c r="AY94" s="108" t="s">
        <v>30</v>
      </c>
      <c r="AZ94" s="109" t="s">
        <v>81</v>
      </c>
      <c r="BD94" s="108" t="s">
        <v>134</v>
      </c>
      <c r="BE94" s="109" t="str">
        <f t="shared" si="23"/>
        <v>INDIPP</v>
      </c>
      <c r="BF94" s="108" t="str">
        <f t="shared" si="24"/>
        <v>SH4_5</v>
      </c>
      <c r="BG94" s="108">
        <f t="shared" si="25"/>
        <v>1.7500502969475973E-2</v>
      </c>
      <c r="BH94" s="108" t="s">
        <v>30</v>
      </c>
      <c r="BI94" s="109" t="s">
        <v>83</v>
      </c>
      <c r="BM94" s="108" t="s">
        <v>134</v>
      </c>
      <c r="BN94" s="109" t="str">
        <f t="shared" si="26"/>
        <v>INDIPP</v>
      </c>
      <c r="BO94" s="108" t="str">
        <f t="shared" si="27"/>
        <v>SH4_5</v>
      </c>
      <c r="BP94" s="108">
        <f t="shared" si="28"/>
        <v>1.8479363931276277E-2</v>
      </c>
      <c r="BQ94" s="108" t="s">
        <v>30</v>
      </c>
      <c r="BR94" s="109" t="s">
        <v>80</v>
      </c>
    </row>
    <row r="95" spans="2:70">
      <c r="B95" s="99" t="s">
        <v>134</v>
      </c>
      <c r="C95" t="s">
        <v>41</v>
      </c>
      <c r="D95" s="97" t="s">
        <v>138</v>
      </c>
      <c r="E95" s="97">
        <v>0.12682648401826499</v>
      </c>
      <c r="F95" s="92" t="s">
        <v>30</v>
      </c>
      <c r="K95" s="110" t="s">
        <v>134</v>
      </c>
      <c r="L95" s="109" t="str">
        <f t="shared" si="29"/>
        <v>INDIPP</v>
      </c>
      <c r="M95" s="108" t="s">
        <v>252</v>
      </c>
      <c r="N95" s="108">
        <f>N47</f>
        <v>1.9232236416978313E-2</v>
      </c>
      <c r="O95" s="108" t="s">
        <v>30</v>
      </c>
      <c r="P95" s="109" t="s">
        <v>84</v>
      </c>
      <c r="T95" s="108" t="s">
        <v>134</v>
      </c>
      <c r="U95" s="109" t="str">
        <f t="shared" si="15"/>
        <v>INDIPP</v>
      </c>
      <c r="V95" s="108" t="str">
        <f t="shared" si="16"/>
        <v>SH6_7</v>
      </c>
      <c r="W95" s="108">
        <f>W47</f>
        <v>1.3860443209600209E-2</v>
      </c>
      <c r="X95" s="108" t="s">
        <v>30</v>
      </c>
      <c r="Y95" s="109" t="s">
        <v>79</v>
      </c>
      <c r="AC95" s="108" t="s">
        <v>134</v>
      </c>
      <c r="AD95" s="109" t="str">
        <f t="shared" si="17"/>
        <v>INDIPP</v>
      </c>
      <c r="AE95" s="108" t="str">
        <f t="shared" si="18"/>
        <v>SH6_7</v>
      </c>
      <c r="AF95" s="108">
        <f>AF47</f>
        <v>1.7278998108464394E-2</v>
      </c>
      <c r="AG95" s="108" t="s">
        <v>30</v>
      </c>
      <c r="AH95" s="109" t="s">
        <v>85</v>
      </c>
      <c r="AL95" s="108" t="s">
        <v>134</v>
      </c>
      <c r="AM95" s="109" t="str">
        <f t="shared" si="19"/>
        <v>INDIPP</v>
      </c>
      <c r="AN95" s="108" t="str">
        <f t="shared" si="20"/>
        <v>SH6_7</v>
      </c>
      <c r="AO95" s="108">
        <f>AO47</f>
        <v>1.6421193779789026E-2</v>
      </c>
      <c r="AP95" s="108" t="s">
        <v>30</v>
      </c>
      <c r="AQ95" s="109" t="s">
        <v>82</v>
      </c>
      <c r="AU95" s="108" t="s">
        <v>134</v>
      </c>
      <c r="AV95" s="109" t="str">
        <f t="shared" si="21"/>
        <v>INDIPP</v>
      </c>
      <c r="AW95" s="108" t="str">
        <f t="shared" si="22"/>
        <v>SH6_7</v>
      </c>
      <c r="AX95" s="108">
        <f>AX47</f>
        <v>1.7199621712887928E-2</v>
      </c>
      <c r="AY95" s="108" t="s">
        <v>30</v>
      </c>
      <c r="AZ95" s="109" t="s">
        <v>81</v>
      </c>
      <c r="BD95" s="108" t="s">
        <v>134</v>
      </c>
      <c r="BE95" s="109" t="str">
        <f t="shared" si="23"/>
        <v>INDIPP</v>
      </c>
      <c r="BF95" s="108" t="str">
        <f t="shared" si="24"/>
        <v>SH6_7</v>
      </c>
      <c r="BG95" s="108">
        <f t="shared" si="25"/>
        <v>1.6421193779789026E-2</v>
      </c>
      <c r="BH95" s="108" t="s">
        <v>30</v>
      </c>
      <c r="BI95" s="109" t="s">
        <v>83</v>
      </c>
      <c r="BM95" s="108" t="s">
        <v>134</v>
      </c>
      <c r="BN95" s="109" t="str">
        <f t="shared" si="26"/>
        <v>INDIPP</v>
      </c>
      <c r="BO95" s="108" t="str">
        <f t="shared" si="27"/>
        <v>SH6_7</v>
      </c>
      <c r="BP95" s="108">
        <f t="shared" si="28"/>
        <v>1.7199621712887928E-2</v>
      </c>
      <c r="BQ95" s="108" t="s">
        <v>30</v>
      </c>
      <c r="BR95" s="109" t="s">
        <v>80</v>
      </c>
    </row>
    <row r="96" spans="2:70">
      <c r="B96" s="92" t="s">
        <v>134</v>
      </c>
      <c r="C96" t="s">
        <v>41</v>
      </c>
      <c r="D96" s="97" t="s">
        <v>139</v>
      </c>
      <c r="E96" s="97">
        <v>0.13835616438356199</v>
      </c>
      <c r="F96" s="92" t="s">
        <v>30</v>
      </c>
      <c r="K96" s="108" t="s">
        <v>134</v>
      </c>
      <c r="L96" s="109" t="str">
        <f t="shared" si="29"/>
        <v>INDIPP</v>
      </c>
      <c r="M96" s="108" t="s">
        <v>253</v>
      </c>
      <c r="N96" s="108">
        <f>N48</f>
        <v>1.8748507011425081E-2</v>
      </c>
      <c r="O96" s="108" t="s">
        <v>30</v>
      </c>
      <c r="P96" s="109" t="s">
        <v>84</v>
      </c>
      <c r="T96" s="108" t="s">
        <v>134</v>
      </c>
      <c r="U96" s="109" t="str">
        <f t="shared" si="15"/>
        <v>INDIPP</v>
      </c>
      <c r="V96" s="108" t="str">
        <f t="shared" si="16"/>
        <v>SH8_9</v>
      </c>
      <c r="W96" s="108">
        <f>W48</f>
        <v>1.4755107179350496E-2</v>
      </c>
      <c r="X96" s="108" t="s">
        <v>30</v>
      </c>
      <c r="Y96" s="109" t="s">
        <v>79</v>
      </c>
      <c r="AC96" s="108" t="s">
        <v>134</v>
      </c>
      <c r="AD96" s="109" t="str">
        <f t="shared" si="17"/>
        <v>INDIPP</v>
      </c>
      <c r="AE96" s="108" t="str">
        <f t="shared" si="18"/>
        <v>SH8_9</v>
      </c>
      <c r="AF96" s="108">
        <f>AF48</f>
        <v>1.5588699261442313E-2</v>
      </c>
      <c r="AG96" s="108" t="s">
        <v>30</v>
      </c>
      <c r="AH96" s="109" t="s">
        <v>85</v>
      </c>
      <c r="AL96" s="108" t="s">
        <v>134</v>
      </c>
      <c r="AM96" s="109" t="str">
        <f t="shared" si="19"/>
        <v>INDIPP</v>
      </c>
      <c r="AN96" s="108" t="str">
        <f t="shared" si="20"/>
        <v>SH8_9</v>
      </c>
      <c r="AO96" s="108">
        <f>AO48</f>
        <v>1.6139842957734477E-2</v>
      </c>
      <c r="AP96" s="108" t="s">
        <v>30</v>
      </c>
      <c r="AQ96" s="109" t="s">
        <v>82</v>
      </c>
      <c r="AU96" s="108" t="s">
        <v>134</v>
      </c>
      <c r="AV96" s="109" t="str">
        <f t="shared" si="21"/>
        <v>INDIPP</v>
      </c>
      <c r="AW96" s="108" t="str">
        <f t="shared" si="22"/>
        <v>SH8_9</v>
      </c>
      <c r="AX96" s="108">
        <f>AX48</f>
        <v>1.7030245273226989E-2</v>
      </c>
      <c r="AY96" s="108" t="s">
        <v>30</v>
      </c>
      <c r="AZ96" s="109" t="s">
        <v>81</v>
      </c>
      <c r="BD96" s="108" t="s">
        <v>134</v>
      </c>
      <c r="BE96" s="109" t="str">
        <f t="shared" si="23"/>
        <v>INDIPP</v>
      </c>
      <c r="BF96" s="108" t="str">
        <f t="shared" si="24"/>
        <v>SH8_9</v>
      </c>
      <c r="BG96" s="108">
        <f t="shared" si="25"/>
        <v>1.6139842957734477E-2</v>
      </c>
      <c r="BH96" s="108" t="s">
        <v>30</v>
      </c>
      <c r="BI96" s="109" t="s">
        <v>83</v>
      </c>
      <c r="BM96" s="108" t="s">
        <v>134</v>
      </c>
      <c r="BN96" s="109" t="str">
        <f t="shared" si="26"/>
        <v>INDIPP</v>
      </c>
      <c r="BO96" s="108" t="str">
        <f t="shared" si="27"/>
        <v>SH8_9</v>
      </c>
      <c r="BP96" s="108">
        <f t="shared" si="28"/>
        <v>1.7030245273226989E-2</v>
      </c>
      <c r="BQ96" s="108" t="s">
        <v>30</v>
      </c>
      <c r="BR96" s="109" t="s">
        <v>80</v>
      </c>
    </row>
    <row r="97" spans="2:70">
      <c r="B97" s="92" t="s">
        <v>134</v>
      </c>
      <c r="C97" t="s">
        <v>41</v>
      </c>
      <c r="D97" s="97" t="s">
        <v>140</v>
      </c>
      <c r="E97" s="97">
        <v>1.15296803652968E-2</v>
      </c>
      <c r="F97" s="92" t="s">
        <v>30</v>
      </c>
      <c r="K97" s="108" t="s">
        <v>134</v>
      </c>
      <c r="L97" s="109" t="str">
        <f t="shared" si="29"/>
        <v>INDIPP</v>
      </c>
      <c r="M97" s="108" t="s">
        <v>254</v>
      </c>
      <c r="N97" s="108">
        <f>N49</f>
        <v>1.8678047240008381E-2</v>
      </c>
      <c r="O97" s="108" t="s">
        <v>30</v>
      </c>
      <c r="P97" s="109" t="s">
        <v>84</v>
      </c>
      <c r="T97" s="108" t="s">
        <v>134</v>
      </c>
      <c r="U97" s="109" t="str">
        <f t="shared" si="15"/>
        <v>INDIPP</v>
      </c>
      <c r="V97" s="108" t="str">
        <f t="shared" si="16"/>
        <v>SH10_11</v>
      </c>
      <c r="W97" s="108">
        <f>W49</f>
        <v>1.7186661643030239E-2</v>
      </c>
      <c r="X97" s="108" t="s">
        <v>30</v>
      </c>
      <c r="Y97" s="109" t="s">
        <v>79</v>
      </c>
      <c r="AC97" s="108" t="s">
        <v>134</v>
      </c>
      <c r="AD97" s="109" t="str">
        <f t="shared" si="17"/>
        <v>INDIPP</v>
      </c>
      <c r="AE97" s="108" t="str">
        <f t="shared" si="18"/>
        <v>SH10_11</v>
      </c>
      <c r="AF97" s="108">
        <f>AF49</f>
        <v>1.5097315695768238E-2</v>
      </c>
      <c r="AG97" s="108" t="s">
        <v>30</v>
      </c>
      <c r="AH97" s="109" t="s">
        <v>85</v>
      </c>
      <c r="AL97" s="108" t="s">
        <v>134</v>
      </c>
      <c r="AM97" s="109" t="str">
        <f t="shared" si="19"/>
        <v>INDIPP</v>
      </c>
      <c r="AN97" s="108" t="str">
        <f t="shared" si="20"/>
        <v>SH10_11</v>
      </c>
      <c r="AO97" s="108">
        <f>AO49</f>
        <v>1.7129545746942351E-2</v>
      </c>
      <c r="AP97" s="108" t="s">
        <v>30</v>
      </c>
      <c r="AQ97" s="109" t="s">
        <v>82</v>
      </c>
      <c r="AU97" s="108" t="s">
        <v>134</v>
      </c>
      <c r="AV97" s="109" t="str">
        <f t="shared" si="21"/>
        <v>INDIPP</v>
      </c>
      <c r="AW97" s="108" t="str">
        <f t="shared" si="22"/>
        <v>SH10_11</v>
      </c>
      <c r="AX97" s="108">
        <f>AX49</f>
        <v>1.8714885138756153E-2</v>
      </c>
      <c r="AY97" s="108" t="s">
        <v>30</v>
      </c>
      <c r="AZ97" s="109" t="s">
        <v>81</v>
      </c>
      <c r="BD97" s="108" t="s">
        <v>134</v>
      </c>
      <c r="BE97" s="109" t="str">
        <f t="shared" si="23"/>
        <v>INDIPP</v>
      </c>
      <c r="BF97" s="108" t="str">
        <f t="shared" si="24"/>
        <v>SH10_11</v>
      </c>
      <c r="BG97" s="108">
        <f t="shared" si="25"/>
        <v>1.7129545746942351E-2</v>
      </c>
      <c r="BH97" s="108" t="s">
        <v>30</v>
      </c>
      <c r="BI97" s="109" t="s">
        <v>83</v>
      </c>
      <c r="BM97" s="108" t="s">
        <v>134</v>
      </c>
      <c r="BN97" s="109" t="str">
        <f t="shared" si="26"/>
        <v>INDIPP</v>
      </c>
      <c r="BO97" s="108" t="str">
        <f t="shared" si="27"/>
        <v>SH10_11</v>
      </c>
      <c r="BP97" s="108">
        <f t="shared" si="28"/>
        <v>1.8714885138756153E-2</v>
      </c>
      <c r="BQ97" s="108" t="s">
        <v>30</v>
      </c>
      <c r="BR97" s="109" t="s">
        <v>80</v>
      </c>
    </row>
    <row r="98" spans="2:70">
      <c r="B98" s="92" t="s">
        <v>134</v>
      </c>
      <c r="C98" t="s">
        <v>41</v>
      </c>
      <c r="D98" s="97" t="s">
        <v>141</v>
      </c>
      <c r="E98" s="97">
        <v>9.9200913242009095E-2</v>
      </c>
      <c r="F98" s="92" t="s">
        <v>30</v>
      </c>
      <c r="K98" s="108" t="s">
        <v>134</v>
      </c>
      <c r="L98" s="109" t="str">
        <f t="shared" si="29"/>
        <v>INDIPP</v>
      </c>
      <c r="M98" s="108" t="s">
        <v>255</v>
      </c>
      <c r="N98" s="108">
        <f>N50</f>
        <v>1.9354324184005747E-2</v>
      </c>
      <c r="O98" s="108" t="s">
        <v>30</v>
      </c>
      <c r="P98" s="109" t="s">
        <v>84</v>
      </c>
      <c r="T98" s="108" t="s">
        <v>134</v>
      </c>
      <c r="U98" s="109" t="str">
        <f t="shared" si="15"/>
        <v>INDIPP</v>
      </c>
      <c r="V98" s="108" t="str">
        <f t="shared" si="16"/>
        <v>SH12_13</v>
      </c>
      <c r="W98" s="108">
        <f>W50</f>
        <v>1.8532966353609626E-2</v>
      </c>
      <c r="X98" s="108" t="s">
        <v>30</v>
      </c>
      <c r="Y98" s="109" t="s">
        <v>79</v>
      </c>
      <c r="AC98" s="108" t="s">
        <v>134</v>
      </c>
      <c r="AD98" s="109" t="str">
        <f t="shared" si="17"/>
        <v>INDIPP</v>
      </c>
      <c r="AE98" s="108" t="str">
        <f t="shared" si="18"/>
        <v>SH12_13</v>
      </c>
      <c r="AF98" s="108">
        <f>AF50</f>
        <v>1.571627190629124E-2</v>
      </c>
      <c r="AG98" s="108" t="s">
        <v>30</v>
      </c>
      <c r="AH98" s="109" t="s">
        <v>85</v>
      </c>
      <c r="AL98" s="108" t="s">
        <v>134</v>
      </c>
      <c r="AM98" s="109" t="str">
        <f t="shared" si="19"/>
        <v>INDIPP</v>
      </c>
      <c r="AN98" s="108" t="str">
        <f t="shared" si="20"/>
        <v>SH12_13</v>
      </c>
      <c r="AO98" s="108">
        <f>AO50</f>
        <v>1.8490958581669839E-2</v>
      </c>
      <c r="AP98" s="108" t="s">
        <v>30</v>
      </c>
      <c r="AQ98" s="109" t="s">
        <v>82</v>
      </c>
      <c r="AU98" s="108" t="s">
        <v>134</v>
      </c>
      <c r="AV98" s="109" t="str">
        <f t="shared" si="21"/>
        <v>INDIPP</v>
      </c>
      <c r="AW98" s="108" t="str">
        <f t="shared" si="22"/>
        <v>SH12_13</v>
      </c>
      <c r="AX98" s="108">
        <f>AX50</f>
        <v>2.1343557408040538E-2</v>
      </c>
      <c r="AY98" s="108" t="s">
        <v>30</v>
      </c>
      <c r="AZ98" s="109" t="s">
        <v>81</v>
      </c>
      <c r="BD98" s="108" t="s">
        <v>134</v>
      </c>
      <c r="BE98" s="109" t="str">
        <f t="shared" si="23"/>
        <v>INDIPP</v>
      </c>
      <c r="BF98" s="108" t="str">
        <f t="shared" si="24"/>
        <v>SH12_13</v>
      </c>
      <c r="BG98" s="108">
        <f t="shared" si="25"/>
        <v>1.8490958581669839E-2</v>
      </c>
      <c r="BH98" s="108" t="s">
        <v>30</v>
      </c>
      <c r="BI98" s="109" t="s">
        <v>83</v>
      </c>
      <c r="BM98" s="108" t="s">
        <v>134</v>
      </c>
      <c r="BN98" s="109" t="str">
        <f t="shared" si="26"/>
        <v>INDIPP</v>
      </c>
      <c r="BO98" s="108" t="str">
        <f t="shared" si="27"/>
        <v>SH12_13</v>
      </c>
      <c r="BP98" s="108">
        <f t="shared" si="28"/>
        <v>2.1343557408040538E-2</v>
      </c>
      <c r="BQ98" s="108" t="s">
        <v>30</v>
      </c>
      <c r="BR98" s="109" t="s">
        <v>80</v>
      </c>
    </row>
    <row r="99" spans="2:70">
      <c r="B99" s="99" t="s">
        <v>134</v>
      </c>
      <c r="C99" t="s">
        <v>41</v>
      </c>
      <c r="D99" s="97" t="s">
        <v>142</v>
      </c>
      <c r="E99" s="97">
        <v>0.108219178082192</v>
      </c>
      <c r="F99" s="92" t="s">
        <v>30</v>
      </c>
      <c r="K99" s="110" t="s">
        <v>134</v>
      </c>
      <c r="L99" s="109" t="str">
        <f t="shared" si="29"/>
        <v>INDIPP</v>
      </c>
      <c r="M99" s="108" t="s">
        <v>256</v>
      </c>
      <c r="N99" s="108">
        <f>N51</f>
        <v>2.04723701496402E-2</v>
      </c>
      <c r="O99" s="108" t="s">
        <v>30</v>
      </c>
      <c r="P99" s="109" t="s">
        <v>84</v>
      </c>
      <c r="T99" s="108" t="s">
        <v>134</v>
      </c>
      <c r="U99" s="109" t="str">
        <f t="shared" si="15"/>
        <v>INDIPP</v>
      </c>
      <c r="V99" s="108" t="str">
        <f t="shared" si="16"/>
        <v>SH14_15</v>
      </c>
      <c r="W99" s="108">
        <f>W51</f>
        <v>1.8944606533826285E-2</v>
      </c>
      <c r="X99" s="108" t="s">
        <v>30</v>
      </c>
      <c r="Y99" s="109" t="s">
        <v>79</v>
      </c>
      <c r="AC99" s="108" t="s">
        <v>134</v>
      </c>
      <c r="AD99" s="109" t="str">
        <f t="shared" si="17"/>
        <v>INDIPP</v>
      </c>
      <c r="AE99" s="108" t="str">
        <f t="shared" si="18"/>
        <v>SH14_15</v>
      </c>
      <c r="AF99" s="108">
        <f>AF51</f>
        <v>1.8169486482091383E-2</v>
      </c>
      <c r="AG99" s="108" t="s">
        <v>30</v>
      </c>
      <c r="AH99" s="109" t="s">
        <v>85</v>
      </c>
      <c r="AL99" s="108" t="s">
        <v>134</v>
      </c>
      <c r="AM99" s="109" t="str">
        <f t="shared" si="19"/>
        <v>INDIPP</v>
      </c>
      <c r="AN99" s="108" t="str">
        <f t="shared" si="20"/>
        <v>SH14_15</v>
      </c>
      <c r="AO99" s="108">
        <f>AO51</f>
        <v>1.9740368004096027E-2</v>
      </c>
      <c r="AP99" s="108" t="s">
        <v>30</v>
      </c>
      <c r="AQ99" s="109" t="s">
        <v>82</v>
      </c>
      <c r="AU99" s="108" t="s">
        <v>134</v>
      </c>
      <c r="AV99" s="109" t="str">
        <f t="shared" si="21"/>
        <v>INDIPP</v>
      </c>
      <c r="AW99" s="108" t="str">
        <f t="shared" si="22"/>
        <v>SH14_15</v>
      </c>
      <c r="AX99" s="108">
        <f>AX51</f>
        <v>2.2952067498314008E-2</v>
      </c>
      <c r="AY99" s="108" t="s">
        <v>30</v>
      </c>
      <c r="AZ99" s="109" t="s">
        <v>81</v>
      </c>
      <c r="BD99" s="108" t="s">
        <v>134</v>
      </c>
      <c r="BE99" s="109" t="str">
        <f t="shared" si="23"/>
        <v>INDIPP</v>
      </c>
      <c r="BF99" s="108" t="str">
        <f t="shared" si="24"/>
        <v>SH14_15</v>
      </c>
      <c r="BG99" s="108">
        <f t="shared" si="25"/>
        <v>1.9740368004096027E-2</v>
      </c>
      <c r="BH99" s="108" t="s">
        <v>30</v>
      </c>
      <c r="BI99" s="109" t="s">
        <v>83</v>
      </c>
      <c r="BM99" s="108" t="s">
        <v>134</v>
      </c>
      <c r="BN99" s="109" t="str">
        <f t="shared" si="26"/>
        <v>INDIPP</v>
      </c>
      <c r="BO99" s="108" t="str">
        <f t="shared" si="27"/>
        <v>SH14_15</v>
      </c>
      <c r="BP99" s="108">
        <f t="shared" si="28"/>
        <v>2.2952067498314008E-2</v>
      </c>
      <c r="BQ99" s="108" t="s">
        <v>30</v>
      </c>
      <c r="BR99" s="109" t="s">
        <v>80</v>
      </c>
    </row>
    <row r="100" spans="2:70">
      <c r="B100" s="92" t="s">
        <v>134</v>
      </c>
      <c r="C100" t="s">
        <v>41</v>
      </c>
      <c r="D100" s="97" t="s">
        <v>143</v>
      </c>
      <c r="E100" s="97">
        <v>9.0182648401826507E-3</v>
      </c>
      <c r="F100" s="92" t="s">
        <v>30</v>
      </c>
      <c r="K100" s="108" t="s">
        <v>134</v>
      </c>
      <c r="L100" s="109" t="str">
        <f t="shared" si="29"/>
        <v>INDIPP</v>
      </c>
      <c r="M100" s="108" t="s">
        <v>257</v>
      </c>
      <c r="N100" s="108">
        <f>N52</f>
        <v>2.1278922422278038E-2</v>
      </c>
      <c r="O100" s="108" t="s">
        <v>30</v>
      </c>
      <c r="P100" s="109" t="s">
        <v>84</v>
      </c>
      <c r="T100" s="108" t="s">
        <v>134</v>
      </c>
      <c r="U100" s="109" t="str">
        <f t="shared" si="15"/>
        <v>INDIPP</v>
      </c>
      <c r="V100" s="108" t="str">
        <f t="shared" si="16"/>
        <v>SH16_17</v>
      </c>
      <c r="W100" s="108">
        <f>W52</f>
        <v>1.8793864020136643E-2</v>
      </c>
      <c r="X100" s="108" t="s">
        <v>30</v>
      </c>
      <c r="Y100" s="109" t="s">
        <v>79</v>
      </c>
      <c r="AC100" s="108" t="s">
        <v>134</v>
      </c>
      <c r="AD100" s="109" t="str">
        <f t="shared" si="17"/>
        <v>INDIPP</v>
      </c>
      <c r="AE100" s="108" t="str">
        <f t="shared" si="18"/>
        <v>SH16_17</v>
      </c>
      <c r="AF100" s="108">
        <f>AF52</f>
        <v>1.9938803009038802E-2</v>
      </c>
      <c r="AG100" s="108" t="s">
        <v>30</v>
      </c>
      <c r="AH100" s="109" t="s">
        <v>85</v>
      </c>
      <c r="AL100" s="108" t="s">
        <v>134</v>
      </c>
      <c r="AM100" s="109" t="str">
        <f t="shared" si="19"/>
        <v>INDIPP</v>
      </c>
      <c r="AN100" s="108" t="str">
        <f t="shared" si="20"/>
        <v>SH16_17</v>
      </c>
      <c r="AO100" s="108">
        <f>AO52</f>
        <v>2.0420539746597716E-2</v>
      </c>
      <c r="AP100" s="108" t="s">
        <v>30</v>
      </c>
      <c r="AQ100" s="109" t="s">
        <v>82</v>
      </c>
      <c r="AU100" s="108" t="s">
        <v>134</v>
      </c>
      <c r="AV100" s="109" t="str">
        <f t="shared" si="21"/>
        <v>INDIPP</v>
      </c>
      <c r="AW100" s="108" t="str">
        <f t="shared" si="22"/>
        <v>SH16_17</v>
      </c>
      <c r="AX100" s="108">
        <f>AX52</f>
        <v>2.3710445910745781E-2</v>
      </c>
      <c r="AY100" s="108" t="s">
        <v>30</v>
      </c>
      <c r="AZ100" s="109" t="s">
        <v>81</v>
      </c>
      <c r="BD100" s="108" t="s">
        <v>134</v>
      </c>
      <c r="BE100" s="109" t="str">
        <f t="shared" si="23"/>
        <v>INDIPP</v>
      </c>
      <c r="BF100" s="108" t="str">
        <f t="shared" si="24"/>
        <v>SH16_17</v>
      </c>
      <c r="BG100" s="108">
        <f t="shared" si="25"/>
        <v>2.0420539746597716E-2</v>
      </c>
      <c r="BH100" s="108" t="s">
        <v>30</v>
      </c>
      <c r="BI100" s="109" t="s">
        <v>83</v>
      </c>
      <c r="BM100" s="108" t="s">
        <v>134</v>
      </c>
      <c r="BN100" s="109" t="str">
        <f t="shared" si="26"/>
        <v>INDIPP</v>
      </c>
      <c r="BO100" s="108" t="str">
        <f t="shared" si="27"/>
        <v>SH16_17</v>
      </c>
      <c r="BP100" s="108">
        <f t="shared" si="28"/>
        <v>2.3710445910745781E-2</v>
      </c>
      <c r="BQ100" s="108" t="s">
        <v>30</v>
      </c>
      <c r="BR100" s="109" t="s">
        <v>80</v>
      </c>
    </row>
    <row r="101" spans="2:70">
      <c r="B101" s="92" t="s">
        <v>134</v>
      </c>
      <c r="C101" t="s">
        <v>41</v>
      </c>
      <c r="D101" s="97" t="s">
        <v>144</v>
      </c>
      <c r="E101" s="97">
        <v>0.13812785388127899</v>
      </c>
      <c r="F101" s="92" t="s">
        <v>30</v>
      </c>
      <c r="K101" s="108" t="s">
        <v>134</v>
      </c>
      <c r="L101" s="109" t="str">
        <f t="shared" si="29"/>
        <v>INDIPP</v>
      </c>
      <c r="M101" s="108" t="s">
        <v>258</v>
      </c>
      <c r="N101" s="108">
        <f>N53</f>
        <v>2.1738834728832659E-2</v>
      </c>
      <c r="O101" s="108" t="s">
        <v>30</v>
      </c>
      <c r="P101" s="109" t="s">
        <v>84</v>
      </c>
      <c r="T101" s="108" t="s">
        <v>134</v>
      </c>
      <c r="U101" s="109" t="str">
        <f t="shared" si="15"/>
        <v>INDIPP</v>
      </c>
      <c r="V101" s="108" t="str">
        <f t="shared" si="16"/>
        <v>SH18_19</v>
      </c>
      <c r="W101" s="108">
        <f>W53</f>
        <v>1.8929321241404354E-2</v>
      </c>
      <c r="X101" s="108" t="s">
        <v>30</v>
      </c>
      <c r="Y101" s="109" t="s">
        <v>79</v>
      </c>
      <c r="AC101" s="108" t="s">
        <v>134</v>
      </c>
      <c r="AD101" s="109" t="str">
        <f t="shared" si="17"/>
        <v>INDIPP</v>
      </c>
      <c r="AE101" s="108" t="str">
        <f t="shared" si="18"/>
        <v>SH18_19</v>
      </c>
      <c r="AF101" s="108">
        <f>AF53</f>
        <v>2.0595183179265363E-2</v>
      </c>
      <c r="AG101" s="108" t="s">
        <v>30</v>
      </c>
      <c r="AH101" s="109" t="s">
        <v>85</v>
      </c>
      <c r="AL101" s="108" t="s">
        <v>134</v>
      </c>
      <c r="AM101" s="109" t="str">
        <f t="shared" si="19"/>
        <v>INDIPP</v>
      </c>
      <c r="AN101" s="108" t="str">
        <f t="shared" si="20"/>
        <v>SH18_19</v>
      </c>
      <c r="AO101" s="108">
        <f>AO53</f>
        <v>2.0691065361099072E-2</v>
      </c>
      <c r="AP101" s="108" t="s">
        <v>30</v>
      </c>
      <c r="AQ101" s="109" t="s">
        <v>82</v>
      </c>
      <c r="AU101" s="108" t="s">
        <v>134</v>
      </c>
      <c r="AV101" s="109" t="str">
        <f t="shared" si="21"/>
        <v>INDIPP</v>
      </c>
      <c r="AW101" s="108" t="str">
        <f t="shared" si="22"/>
        <v>SH18_19</v>
      </c>
      <c r="AX101" s="108">
        <f>AX53</f>
        <v>2.3993761170789621E-2</v>
      </c>
      <c r="AY101" s="108" t="s">
        <v>30</v>
      </c>
      <c r="AZ101" s="109" t="s">
        <v>81</v>
      </c>
      <c r="BD101" s="108" t="s">
        <v>134</v>
      </c>
      <c r="BE101" s="109" t="str">
        <f t="shared" si="23"/>
        <v>INDIPP</v>
      </c>
      <c r="BF101" s="108" t="str">
        <f t="shared" si="24"/>
        <v>SH18_19</v>
      </c>
      <c r="BG101" s="108">
        <f t="shared" si="25"/>
        <v>2.0691065361099072E-2</v>
      </c>
      <c r="BH101" s="108" t="s">
        <v>30</v>
      </c>
      <c r="BI101" s="109" t="s">
        <v>83</v>
      </c>
      <c r="BM101" s="108" t="s">
        <v>134</v>
      </c>
      <c r="BN101" s="109" t="str">
        <f t="shared" si="26"/>
        <v>INDIPP</v>
      </c>
      <c r="BO101" s="108" t="str">
        <f t="shared" si="27"/>
        <v>SH18_19</v>
      </c>
      <c r="BP101" s="108">
        <f t="shared" si="28"/>
        <v>2.3993761170789621E-2</v>
      </c>
      <c r="BQ101" s="108" t="s">
        <v>30</v>
      </c>
      <c r="BR101" s="109" t="s">
        <v>80</v>
      </c>
    </row>
    <row r="102" spans="2:70">
      <c r="B102" s="92" t="s">
        <v>134</v>
      </c>
      <c r="C102" t="s">
        <v>41</v>
      </c>
      <c r="D102" s="97" t="s">
        <v>145</v>
      </c>
      <c r="E102" s="97">
        <v>0.150684931506849</v>
      </c>
      <c r="F102" s="92" t="s">
        <v>30</v>
      </c>
      <c r="K102" s="108" t="s">
        <v>134</v>
      </c>
      <c r="L102" s="109" t="str">
        <f t="shared" si="29"/>
        <v>INDIPP</v>
      </c>
      <c r="M102" s="108" t="s">
        <v>259</v>
      </c>
      <c r="N102" s="108">
        <f>N54</f>
        <v>2.1955425621837409E-2</v>
      </c>
      <c r="O102" s="108" t="s">
        <v>30</v>
      </c>
      <c r="P102" s="109" t="s">
        <v>84</v>
      </c>
      <c r="T102" s="108" t="s">
        <v>134</v>
      </c>
      <c r="U102" s="109" t="str">
        <f t="shared" si="15"/>
        <v>INDIPP</v>
      </c>
      <c r="V102" s="108" t="str">
        <f t="shared" si="16"/>
        <v>SH20_21</v>
      </c>
      <c r="W102" s="108">
        <f>W54</f>
        <v>1.9094689273807391E-2</v>
      </c>
      <c r="X102" s="108" t="s">
        <v>30</v>
      </c>
      <c r="Y102" s="109" t="s">
        <v>79</v>
      </c>
      <c r="AC102" s="108" t="s">
        <v>134</v>
      </c>
      <c r="AD102" s="109" t="str">
        <f t="shared" si="17"/>
        <v>INDIPP</v>
      </c>
      <c r="AE102" s="108" t="str">
        <f t="shared" si="18"/>
        <v>SH20_21</v>
      </c>
      <c r="AF102" s="108">
        <f>AF54</f>
        <v>2.072737788773538E-2</v>
      </c>
      <c r="AG102" s="108" t="s">
        <v>30</v>
      </c>
      <c r="AH102" s="109" t="s">
        <v>85</v>
      </c>
      <c r="AL102" s="108" t="s">
        <v>134</v>
      </c>
      <c r="AM102" s="109" t="str">
        <f t="shared" si="19"/>
        <v>INDIPP</v>
      </c>
      <c r="AN102" s="108" t="str">
        <f t="shared" si="20"/>
        <v>SH20_21</v>
      </c>
      <c r="AO102" s="108">
        <f>AO54</f>
        <v>2.0963163706567377E-2</v>
      </c>
      <c r="AP102" s="108" t="s">
        <v>30</v>
      </c>
      <c r="AQ102" s="109" t="s">
        <v>82</v>
      </c>
      <c r="AU102" s="108" t="s">
        <v>134</v>
      </c>
      <c r="AV102" s="109" t="str">
        <f t="shared" si="21"/>
        <v>INDIPP</v>
      </c>
      <c r="AW102" s="108" t="str">
        <f t="shared" si="22"/>
        <v>SH20_21</v>
      </c>
      <c r="AX102" s="108">
        <f>AX54</f>
        <v>2.4474825275343066E-2</v>
      </c>
      <c r="AY102" s="108" t="s">
        <v>30</v>
      </c>
      <c r="AZ102" s="109" t="s">
        <v>81</v>
      </c>
      <c r="BD102" s="108" t="s">
        <v>134</v>
      </c>
      <c r="BE102" s="109" t="str">
        <f t="shared" si="23"/>
        <v>INDIPP</v>
      </c>
      <c r="BF102" s="108" t="str">
        <f t="shared" si="24"/>
        <v>SH20_21</v>
      </c>
      <c r="BG102" s="108">
        <f t="shared" si="25"/>
        <v>2.0963163706567377E-2</v>
      </c>
      <c r="BH102" s="108" t="s">
        <v>30</v>
      </c>
      <c r="BI102" s="109" t="s">
        <v>83</v>
      </c>
      <c r="BM102" s="108" t="s">
        <v>134</v>
      </c>
      <c r="BN102" s="109" t="str">
        <f t="shared" si="26"/>
        <v>INDIPP</v>
      </c>
      <c r="BO102" s="108" t="str">
        <f t="shared" si="27"/>
        <v>SH20_21</v>
      </c>
      <c r="BP102" s="108">
        <f t="shared" si="28"/>
        <v>2.4474825275343066E-2</v>
      </c>
      <c r="BQ102" s="108" t="s">
        <v>30</v>
      </c>
      <c r="BR102" s="109" t="s">
        <v>80</v>
      </c>
    </row>
    <row r="103" spans="2:70">
      <c r="B103" s="100" t="s">
        <v>134</v>
      </c>
      <c r="C103" t="s">
        <v>41</v>
      </c>
      <c r="D103" s="101" t="s">
        <v>146</v>
      </c>
      <c r="E103" s="101">
        <v>1.25570776255708E-2</v>
      </c>
      <c r="F103" s="102" t="s">
        <v>30</v>
      </c>
      <c r="K103" s="110" t="s">
        <v>134</v>
      </c>
      <c r="L103" s="109" t="str">
        <f t="shared" si="29"/>
        <v>INDIPP</v>
      </c>
      <c r="M103" s="108" t="s">
        <v>260</v>
      </c>
      <c r="N103" s="108">
        <f>N55</f>
        <v>2.2121564224819278E-2</v>
      </c>
      <c r="O103" s="108" t="s">
        <v>30</v>
      </c>
      <c r="P103" s="109" t="s">
        <v>84</v>
      </c>
      <c r="T103" s="108" t="s">
        <v>134</v>
      </c>
      <c r="U103" s="109" t="str">
        <f t="shared" si="15"/>
        <v>INDIPP</v>
      </c>
      <c r="V103" s="108" t="str">
        <f t="shared" si="16"/>
        <v>SH22_23</v>
      </c>
      <c r="W103" s="108">
        <f>W55</f>
        <v>1.8346618081740273E-2</v>
      </c>
      <c r="X103" s="108" t="s">
        <v>30</v>
      </c>
      <c r="Y103" s="109" t="s">
        <v>79</v>
      </c>
      <c r="AC103" s="108" t="s">
        <v>134</v>
      </c>
      <c r="AD103" s="109" t="str">
        <f t="shared" si="17"/>
        <v>INDIPP</v>
      </c>
      <c r="AE103" s="108" t="str">
        <f t="shared" si="18"/>
        <v>SH22_23</v>
      </c>
      <c r="AF103" s="108">
        <f>AF55</f>
        <v>2.0715755098724264E-2</v>
      </c>
      <c r="AG103" s="108" t="s">
        <v>30</v>
      </c>
      <c r="AH103" s="109" t="s">
        <v>85</v>
      </c>
      <c r="AL103" s="108" t="s">
        <v>134</v>
      </c>
      <c r="AM103" s="109" t="str">
        <f t="shared" si="19"/>
        <v>INDIPP</v>
      </c>
      <c r="AN103" s="108" t="str">
        <f t="shared" si="20"/>
        <v>SH22_23</v>
      </c>
      <c r="AO103" s="108">
        <f>AO55</f>
        <v>2.0777824886439967E-2</v>
      </c>
      <c r="AP103" s="108" t="s">
        <v>30</v>
      </c>
      <c r="AQ103" s="109" t="s">
        <v>82</v>
      </c>
      <c r="AU103" s="108" t="s">
        <v>134</v>
      </c>
      <c r="AV103" s="109" t="str">
        <f t="shared" si="21"/>
        <v>INDIPP</v>
      </c>
      <c r="AW103" s="108" t="str">
        <f t="shared" si="22"/>
        <v>SH22_23</v>
      </c>
      <c r="AX103" s="108">
        <f>AX55</f>
        <v>2.4137396684056157E-2</v>
      </c>
      <c r="AY103" s="108" t="s">
        <v>30</v>
      </c>
      <c r="AZ103" s="109" t="s">
        <v>81</v>
      </c>
      <c r="BD103" s="108" t="s">
        <v>134</v>
      </c>
      <c r="BE103" s="109" t="str">
        <f t="shared" si="23"/>
        <v>INDIPP</v>
      </c>
      <c r="BF103" s="108" t="str">
        <f t="shared" si="24"/>
        <v>SH22_23</v>
      </c>
      <c r="BG103" s="108">
        <f t="shared" si="25"/>
        <v>2.0777824886439967E-2</v>
      </c>
      <c r="BH103" s="108" t="s">
        <v>30</v>
      </c>
      <c r="BI103" s="109" t="s">
        <v>83</v>
      </c>
      <c r="BM103" s="108" t="s">
        <v>134</v>
      </c>
      <c r="BN103" s="109" t="str">
        <f t="shared" si="26"/>
        <v>INDIPP</v>
      </c>
      <c r="BO103" s="108" t="str">
        <f t="shared" si="27"/>
        <v>SH22_23</v>
      </c>
      <c r="BP103" s="108">
        <f t="shared" si="28"/>
        <v>2.4137396684056157E-2</v>
      </c>
      <c r="BQ103" s="108" t="s">
        <v>30</v>
      </c>
      <c r="BR103" s="109" t="s">
        <v>80</v>
      </c>
    </row>
    <row r="104" spans="2:70">
      <c r="K104" s="108" t="s">
        <v>134</v>
      </c>
      <c r="L104" s="109" t="str">
        <f t="shared" si="29"/>
        <v>INDIPP</v>
      </c>
      <c r="M104" s="108" t="s">
        <v>261</v>
      </c>
      <c r="N104" s="108">
        <f>N56</f>
        <v>2.1393493175585778E-2</v>
      </c>
      <c r="O104" s="108" t="s">
        <v>30</v>
      </c>
      <c r="P104" s="109" t="s">
        <v>84</v>
      </c>
      <c r="T104" s="108" t="s">
        <v>134</v>
      </c>
      <c r="U104" s="109" t="str">
        <f t="shared" si="15"/>
        <v>INDIPP</v>
      </c>
      <c r="V104" s="108" t="str">
        <f t="shared" si="16"/>
        <v>FH0_1</v>
      </c>
      <c r="W104" s="108">
        <f>W56</f>
        <v>1.8990015108719439E-2</v>
      </c>
      <c r="X104" s="108" t="s">
        <v>30</v>
      </c>
      <c r="Y104" s="109" t="s">
        <v>79</v>
      </c>
      <c r="AC104" s="108" t="s">
        <v>134</v>
      </c>
      <c r="AD104" s="109" t="str">
        <f t="shared" si="17"/>
        <v>INDIPP</v>
      </c>
      <c r="AE104" s="108" t="str">
        <f t="shared" si="18"/>
        <v>FH0_1</v>
      </c>
      <c r="AF104" s="108">
        <f>AF56</f>
        <v>2.2537708837248212E-2</v>
      </c>
      <c r="AG104" s="108" t="s">
        <v>30</v>
      </c>
      <c r="AH104" s="109" t="s">
        <v>85</v>
      </c>
      <c r="AL104" s="108" t="s">
        <v>134</v>
      </c>
      <c r="AM104" s="109" t="str">
        <f t="shared" si="19"/>
        <v>INDIPP</v>
      </c>
      <c r="AN104" s="108" t="str">
        <f t="shared" si="20"/>
        <v>FH0_1</v>
      </c>
      <c r="AO104" s="108">
        <f>AO56</f>
        <v>2.0828129338260011E-2</v>
      </c>
      <c r="AP104" s="108" t="s">
        <v>30</v>
      </c>
      <c r="AQ104" s="109" t="s">
        <v>82</v>
      </c>
      <c r="AU104" s="108" t="s">
        <v>134</v>
      </c>
      <c r="AV104" s="109" t="str">
        <f t="shared" si="21"/>
        <v>INDIPP</v>
      </c>
      <c r="AW104" s="108" t="str">
        <f t="shared" si="22"/>
        <v>FH0_1</v>
      </c>
      <c r="AX104" s="108">
        <f>AX56</f>
        <v>2.2215848571404177E-2</v>
      </c>
      <c r="AY104" s="108" t="s">
        <v>30</v>
      </c>
      <c r="AZ104" s="109" t="s">
        <v>81</v>
      </c>
      <c r="BD104" s="108" t="s">
        <v>134</v>
      </c>
      <c r="BE104" s="109" t="str">
        <f t="shared" si="23"/>
        <v>INDIPP</v>
      </c>
      <c r="BF104" s="108" t="str">
        <f t="shared" si="24"/>
        <v>FH0_1</v>
      </c>
      <c r="BG104" s="108">
        <f t="shared" si="25"/>
        <v>2.0828129338260011E-2</v>
      </c>
      <c r="BH104" s="108" t="s">
        <v>30</v>
      </c>
      <c r="BI104" s="109" t="s">
        <v>83</v>
      </c>
      <c r="BM104" s="108" t="s">
        <v>134</v>
      </c>
      <c r="BN104" s="109" t="str">
        <f t="shared" si="26"/>
        <v>INDIPP</v>
      </c>
      <c r="BO104" s="108" t="str">
        <f t="shared" si="27"/>
        <v>FH0_1</v>
      </c>
      <c r="BP104" s="108">
        <f t="shared" si="28"/>
        <v>2.2215848571404177E-2</v>
      </c>
      <c r="BQ104" s="108" t="s">
        <v>30</v>
      </c>
      <c r="BR104" s="109" t="s">
        <v>80</v>
      </c>
    </row>
    <row r="105" spans="2:70">
      <c r="K105" s="108" t="s">
        <v>134</v>
      </c>
      <c r="L105" s="109" t="str">
        <f t="shared" si="29"/>
        <v>INDIPP</v>
      </c>
      <c r="M105" s="108" t="s">
        <v>262</v>
      </c>
      <c r="N105" s="108">
        <f>N57</f>
        <v>2.1029674486330027E-2</v>
      </c>
      <c r="O105" s="108" t="s">
        <v>30</v>
      </c>
      <c r="P105" s="109" t="s">
        <v>84</v>
      </c>
      <c r="T105" s="108" t="s">
        <v>134</v>
      </c>
      <c r="U105" s="109" t="str">
        <f t="shared" si="15"/>
        <v>INDIPP</v>
      </c>
      <c r="V105" s="108" t="str">
        <f t="shared" si="16"/>
        <v>FH2_3</v>
      </c>
      <c r="W105" s="108">
        <f>W57</f>
        <v>1.6657232708453359E-2</v>
      </c>
      <c r="X105" s="108" t="s">
        <v>30</v>
      </c>
      <c r="Y105" s="109" t="s">
        <v>79</v>
      </c>
      <c r="AC105" s="108" t="s">
        <v>134</v>
      </c>
      <c r="AD105" s="109" t="str">
        <f t="shared" si="17"/>
        <v>INDIPP</v>
      </c>
      <c r="AE105" s="108" t="str">
        <f t="shared" si="18"/>
        <v>FH2_3</v>
      </c>
      <c r="AF105" s="108">
        <f>AF57</f>
        <v>2.2471121655479022E-2</v>
      </c>
      <c r="AG105" s="108" t="s">
        <v>30</v>
      </c>
      <c r="AH105" s="109" t="s">
        <v>85</v>
      </c>
      <c r="AL105" s="108" t="s">
        <v>134</v>
      </c>
      <c r="AM105" s="109" t="str">
        <f t="shared" si="19"/>
        <v>INDIPP</v>
      </c>
      <c r="AN105" s="108" t="str">
        <f t="shared" si="20"/>
        <v>FH2_3</v>
      </c>
      <c r="AO105" s="108">
        <f>AO57</f>
        <v>1.9692259466378176E-2</v>
      </c>
      <c r="AP105" s="108" t="s">
        <v>30</v>
      </c>
      <c r="AQ105" s="109" t="s">
        <v>82</v>
      </c>
      <c r="AU105" s="108" t="s">
        <v>134</v>
      </c>
      <c r="AV105" s="109" t="str">
        <f t="shared" si="21"/>
        <v>INDIPP</v>
      </c>
      <c r="AW105" s="108" t="str">
        <f t="shared" si="22"/>
        <v>FH2_3</v>
      </c>
      <c r="AX105" s="108">
        <f>AX57</f>
        <v>2.0067201648247365E-2</v>
      </c>
      <c r="AY105" s="108" t="s">
        <v>30</v>
      </c>
      <c r="AZ105" s="109" t="s">
        <v>81</v>
      </c>
      <c r="BD105" s="108" t="s">
        <v>134</v>
      </c>
      <c r="BE105" s="109" t="str">
        <f t="shared" si="23"/>
        <v>INDIPP</v>
      </c>
      <c r="BF105" s="108" t="str">
        <f t="shared" si="24"/>
        <v>FH2_3</v>
      </c>
      <c r="BG105" s="108">
        <f t="shared" si="25"/>
        <v>1.9692259466378176E-2</v>
      </c>
      <c r="BH105" s="108" t="s">
        <v>30</v>
      </c>
      <c r="BI105" s="109" t="s">
        <v>83</v>
      </c>
      <c r="BM105" s="108" t="s">
        <v>134</v>
      </c>
      <c r="BN105" s="109" t="str">
        <f t="shared" si="26"/>
        <v>INDIPP</v>
      </c>
      <c r="BO105" s="108" t="str">
        <f t="shared" si="27"/>
        <v>FH2_3</v>
      </c>
      <c r="BP105" s="108">
        <f t="shared" si="28"/>
        <v>2.0067201648247365E-2</v>
      </c>
      <c r="BQ105" s="108" t="s">
        <v>30</v>
      </c>
      <c r="BR105" s="109" t="s">
        <v>80</v>
      </c>
    </row>
    <row r="106" spans="2:70">
      <c r="K106" s="108" t="s">
        <v>134</v>
      </c>
      <c r="L106" s="109" t="str">
        <f t="shared" si="29"/>
        <v>INDIPP</v>
      </c>
      <c r="M106" s="108" t="s">
        <v>263</v>
      </c>
      <c r="N106" s="108">
        <f>N58</f>
        <v>2.0111670111358421E-2</v>
      </c>
      <c r="O106" s="108" t="s">
        <v>30</v>
      </c>
      <c r="P106" s="109" t="s">
        <v>84</v>
      </c>
      <c r="T106" s="108" t="s">
        <v>134</v>
      </c>
      <c r="U106" s="109" t="str">
        <f t="shared" si="15"/>
        <v>INDIPP</v>
      </c>
      <c r="V106" s="108" t="str">
        <f t="shared" si="16"/>
        <v>FH4_5</v>
      </c>
      <c r="W106" s="108">
        <f>W58</f>
        <v>1.5829045235448858E-2</v>
      </c>
      <c r="X106" s="108" t="s">
        <v>30</v>
      </c>
      <c r="Y106" s="109" t="s">
        <v>79</v>
      </c>
      <c r="AC106" s="108" t="s">
        <v>134</v>
      </c>
      <c r="AD106" s="109" t="str">
        <f t="shared" si="17"/>
        <v>INDIPP</v>
      </c>
      <c r="AE106" s="108" t="str">
        <f t="shared" si="18"/>
        <v>FH4_5</v>
      </c>
      <c r="AF106" s="108">
        <f>AF58</f>
        <v>2.0924688349934103E-2</v>
      </c>
      <c r="AG106" s="108" t="s">
        <v>30</v>
      </c>
      <c r="AH106" s="109" t="s">
        <v>85</v>
      </c>
      <c r="AL106" s="108" t="s">
        <v>134</v>
      </c>
      <c r="AM106" s="109" t="str">
        <f t="shared" si="19"/>
        <v>INDIPP</v>
      </c>
      <c r="AN106" s="108" t="str">
        <f t="shared" si="20"/>
        <v>FH4_5</v>
      </c>
      <c r="AO106" s="108">
        <f>AO58</f>
        <v>1.8540401370121914E-2</v>
      </c>
      <c r="AP106" s="108" t="s">
        <v>30</v>
      </c>
      <c r="AQ106" s="109" t="s">
        <v>82</v>
      </c>
      <c r="AU106" s="108" t="s">
        <v>134</v>
      </c>
      <c r="AV106" s="109" t="str">
        <f t="shared" si="21"/>
        <v>INDIPP</v>
      </c>
      <c r="AW106" s="108" t="str">
        <f t="shared" si="22"/>
        <v>FH4_5</v>
      </c>
      <c r="AX106" s="108">
        <f>AX58</f>
        <v>1.7787724329452501E-2</v>
      </c>
      <c r="AY106" s="108" t="s">
        <v>30</v>
      </c>
      <c r="AZ106" s="109" t="s">
        <v>81</v>
      </c>
      <c r="BD106" s="108" t="s">
        <v>134</v>
      </c>
      <c r="BE106" s="109" t="str">
        <f t="shared" si="23"/>
        <v>INDIPP</v>
      </c>
      <c r="BF106" s="108" t="str">
        <f t="shared" si="24"/>
        <v>FH4_5</v>
      </c>
      <c r="BG106" s="108">
        <f t="shared" si="25"/>
        <v>1.8540401370121914E-2</v>
      </c>
      <c r="BH106" s="108" t="s">
        <v>30</v>
      </c>
      <c r="BI106" s="109" t="s">
        <v>83</v>
      </c>
      <c r="BM106" s="108" t="s">
        <v>134</v>
      </c>
      <c r="BN106" s="109" t="str">
        <f t="shared" si="26"/>
        <v>INDIPP</v>
      </c>
      <c r="BO106" s="108" t="str">
        <f t="shared" si="27"/>
        <v>FH4_5</v>
      </c>
      <c r="BP106" s="108">
        <f t="shared" si="28"/>
        <v>1.7787724329452501E-2</v>
      </c>
      <c r="BQ106" s="108" t="s">
        <v>30</v>
      </c>
      <c r="BR106" s="109" t="s">
        <v>80</v>
      </c>
    </row>
    <row r="107" spans="2:70">
      <c r="K107" s="110" t="s">
        <v>134</v>
      </c>
      <c r="L107" s="109" t="str">
        <f t="shared" si="29"/>
        <v>INDIPP</v>
      </c>
      <c r="M107" s="108" t="s">
        <v>264</v>
      </c>
      <c r="N107" s="108">
        <f>N59</f>
        <v>1.9209922204757826E-2</v>
      </c>
      <c r="O107" s="108" t="s">
        <v>30</v>
      </c>
      <c r="P107" s="109" t="s">
        <v>84</v>
      </c>
      <c r="T107" s="108" t="s">
        <v>134</v>
      </c>
      <c r="U107" s="109" t="str">
        <f t="shared" si="15"/>
        <v>INDIPP</v>
      </c>
      <c r="V107" s="108" t="str">
        <f t="shared" si="16"/>
        <v>FH6_7</v>
      </c>
      <c r="W107" s="108">
        <f>W59</f>
        <v>1.590246212487445E-2</v>
      </c>
      <c r="X107" s="108" t="s">
        <v>30</v>
      </c>
      <c r="Y107" s="109" t="s">
        <v>79</v>
      </c>
      <c r="AC107" s="108" t="s">
        <v>134</v>
      </c>
      <c r="AD107" s="109" t="str">
        <f t="shared" si="17"/>
        <v>INDIPP</v>
      </c>
      <c r="AE107" s="108" t="str">
        <f t="shared" si="18"/>
        <v>FH6_7</v>
      </c>
      <c r="AF107" s="108">
        <f>AF59</f>
        <v>1.8408075869719209E-2</v>
      </c>
      <c r="AG107" s="108" t="s">
        <v>30</v>
      </c>
      <c r="AH107" s="109" t="s">
        <v>85</v>
      </c>
      <c r="AL107" s="108" t="s">
        <v>134</v>
      </c>
      <c r="AM107" s="109" t="str">
        <f t="shared" si="19"/>
        <v>INDIPP</v>
      </c>
      <c r="AN107" s="108" t="str">
        <f t="shared" si="20"/>
        <v>FH6_7</v>
      </c>
      <c r="AO107" s="108">
        <f>AO59</f>
        <v>1.7590353092763786E-2</v>
      </c>
      <c r="AP107" s="108" t="s">
        <v>30</v>
      </c>
      <c r="AQ107" s="109" t="s">
        <v>82</v>
      </c>
      <c r="AU107" s="108" t="s">
        <v>134</v>
      </c>
      <c r="AV107" s="109" t="str">
        <f t="shared" si="21"/>
        <v>INDIPP</v>
      </c>
      <c r="AW107" s="108" t="str">
        <f t="shared" si="22"/>
        <v>FH6_7</v>
      </c>
      <c r="AX107" s="108">
        <f>AX59</f>
        <v>1.6594507840248664E-2</v>
      </c>
      <c r="AY107" s="108" t="s">
        <v>30</v>
      </c>
      <c r="AZ107" s="109" t="s">
        <v>81</v>
      </c>
      <c r="BD107" s="108" t="s">
        <v>134</v>
      </c>
      <c r="BE107" s="109" t="str">
        <f t="shared" si="23"/>
        <v>INDIPP</v>
      </c>
      <c r="BF107" s="108" t="str">
        <f t="shared" si="24"/>
        <v>FH6_7</v>
      </c>
      <c r="BG107" s="108">
        <f t="shared" si="25"/>
        <v>1.7590353092763786E-2</v>
      </c>
      <c r="BH107" s="108" t="s">
        <v>30</v>
      </c>
      <c r="BI107" s="109" t="s">
        <v>83</v>
      </c>
      <c r="BM107" s="108" t="s">
        <v>134</v>
      </c>
      <c r="BN107" s="109" t="str">
        <f t="shared" si="26"/>
        <v>INDIPP</v>
      </c>
      <c r="BO107" s="108" t="str">
        <f t="shared" si="27"/>
        <v>FH6_7</v>
      </c>
      <c r="BP107" s="108">
        <f t="shared" si="28"/>
        <v>1.6594507840248664E-2</v>
      </c>
      <c r="BQ107" s="108" t="s">
        <v>30</v>
      </c>
      <c r="BR107" s="109" t="s">
        <v>80</v>
      </c>
    </row>
    <row r="108" spans="2:70">
      <c r="K108" s="108" t="s">
        <v>134</v>
      </c>
      <c r="L108" s="109" t="str">
        <f t="shared" si="29"/>
        <v>INDIPP</v>
      </c>
      <c r="M108" s="108" t="s">
        <v>265</v>
      </c>
      <c r="N108" s="108">
        <f>N60</f>
        <v>1.8841834190357041E-2</v>
      </c>
      <c r="O108" s="108" t="s">
        <v>30</v>
      </c>
      <c r="P108" s="109" t="s">
        <v>84</v>
      </c>
      <c r="T108" s="108" t="s">
        <v>134</v>
      </c>
      <c r="U108" s="109" t="str">
        <f t="shared" si="15"/>
        <v>INDIPP</v>
      </c>
      <c r="V108" s="108" t="str">
        <f t="shared" si="16"/>
        <v>FH8_9</v>
      </c>
      <c r="W108" s="108">
        <f>W60</f>
        <v>1.7105236665912595E-2</v>
      </c>
      <c r="X108" s="108" t="s">
        <v>30</v>
      </c>
      <c r="Y108" s="109" t="s">
        <v>79</v>
      </c>
      <c r="AC108" s="108" t="s">
        <v>134</v>
      </c>
      <c r="AD108" s="109" t="str">
        <f t="shared" si="17"/>
        <v>INDIPP</v>
      </c>
      <c r="AE108" s="108" t="str">
        <f t="shared" si="18"/>
        <v>FH8_9</v>
      </c>
      <c r="AF108" s="108">
        <f>AF60</f>
        <v>1.6970320419525779E-2</v>
      </c>
      <c r="AG108" s="108" t="s">
        <v>30</v>
      </c>
      <c r="AH108" s="109" t="s">
        <v>85</v>
      </c>
      <c r="AL108" s="108" t="s">
        <v>134</v>
      </c>
      <c r="AM108" s="109" t="str">
        <f t="shared" si="19"/>
        <v>INDIPP</v>
      </c>
      <c r="AN108" s="108" t="str">
        <f t="shared" si="20"/>
        <v>FH8_9</v>
      </c>
      <c r="AO108" s="108">
        <f>AO60</f>
        <v>1.7469867163884722E-2</v>
      </c>
      <c r="AP108" s="108" t="s">
        <v>30</v>
      </c>
      <c r="AQ108" s="109" t="s">
        <v>82</v>
      </c>
      <c r="AU108" s="108" t="s">
        <v>134</v>
      </c>
      <c r="AV108" s="109" t="str">
        <f t="shared" si="21"/>
        <v>INDIPP</v>
      </c>
      <c r="AW108" s="108" t="str">
        <f t="shared" si="22"/>
        <v>FH8_9</v>
      </c>
      <c r="AX108" s="108">
        <f>AX60</f>
        <v>1.6512257912117322E-2</v>
      </c>
      <c r="AY108" s="108" t="s">
        <v>30</v>
      </c>
      <c r="AZ108" s="109" t="s">
        <v>81</v>
      </c>
      <c r="BD108" s="108" t="s">
        <v>134</v>
      </c>
      <c r="BE108" s="109" t="str">
        <f t="shared" si="23"/>
        <v>INDIPP</v>
      </c>
      <c r="BF108" s="108" t="str">
        <f t="shared" si="24"/>
        <v>FH8_9</v>
      </c>
      <c r="BG108" s="108">
        <f t="shared" si="25"/>
        <v>1.7469867163884722E-2</v>
      </c>
      <c r="BH108" s="108" t="s">
        <v>30</v>
      </c>
      <c r="BI108" s="109" t="s">
        <v>83</v>
      </c>
      <c r="BM108" s="108" t="s">
        <v>134</v>
      </c>
      <c r="BN108" s="109" t="str">
        <f t="shared" si="26"/>
        <v>INDIPP</v>
      </c>
      <c r="BO108" s="108" t="str">
        <f t="shared" si="27"/>
        <v>FH8_9</v>
      </c>
      <c r="BP108" s="108">
        <f t="shared" si="28"/>
        <v>1.6512257912117322E-2</v>
      </c>
      <c r="BQ108" s="108" t="s">
        <v>30</v>
      </c>
      <c r="BR108" s="109" t="s">
        <v>80</v>
      </c>
    </row>
    <row r="109" spans="2:70">
      <c r="K109" s="108" t="s">
        <v>134</v>
      </c>
      <c r="L109" s="109" t="str">
        <f t="shared" si="29"/>
        <v>INDIPP</v>
      </c>
      <c r="M109" s="108" t="s">
        <v>266</v>
      </c>
      <c r="N109" s="108">
        <f>N61</f>
        <v>1.8935669933152932E-2</v>
      </c>
      <c r="O109" s="108" t="s">
        <v>30</v>
      </c>
      <c r="P109" s="109" t="s">
        <v>84</v>
      </c>
      <c r="T109" s="108" t="s">
        <v>134</v>
      </c>
      <c r="U109" s="109" t="str">
        <f t="shared" si="15"/>
        <v>INDIPP</v>
      </c>
      <c r="V109" s="108" t="str">
        <f t="shared" si="16"/>
        <v>FH10_11</v>
      </c>
      <c r="W109" s="108">
        <f>W61</f>
        <v>1.9822516118854855E-2</v>
      </c>
      <c r="X109" s="108" t="s">
        <v>30</v>
      </c>
      <c r="Y109" s="109" t="s">
        <v>79</v>
      </c>
      <c r="AC109" s="108" t="s">
        <v>134</v>
      </c>
      <c r="AD109" s="109" t="str">
        <f t="shared" si="17"/>
        <v>INDIPP</v>
      </c>
      <c r="AE109" s="108" t="str">
        <f t="shared" si="18"/>
        <v>FH10_11</v>
      </c>
      <c r="AF109" s="108">
        <f>AF61</f>
        <v>1.6672348011768142E-2</v>
      </c>
      <c r="AG109" s="108" t="s">
        <v>30</v>
      </c>
      <c r="AH109" s="109" t="s">
        <v>85</v>
      </c>
      <c r="AL109" s="108" t="s">
        <v>134</v>
      </c>
      <c r="AM109" s="109" t="str">
        <f t="shared" si="19"/>
        <v>INDIPP</v>
      </c>
      <c r="AN109" s="108" t="str">
        <f t="shared" si="20"/>
        <v>FH10_11</v>
      </c>
      <c r="AO109" s="108">
        <f>AO61</f>
        <v>1.8548115811417278E-2</v>
      </c>
      <c r="AP109" s="108" t="s">
        <v>30</v>
      </c>
      <c r="AQ109" s="109" t="s">
        <v>82</v>
      </c>
      <c r="AU109" s="108" t="s">
        <v>134</v>
      </c>
      <c r="AV109" s="109" t="str">
        <f t="shared" si="21"/>
        <v>INDIPP</v>
      </c>
      <c r="AW109" s="108" t="str">
        <f t="shared" si="22"/>
        <v>FH10_11</v>
      </c>
      <c r="AX109" s="108">
        <f>AX61</f>
        <v>1.8253662687717338E-2</v>
      </c>
      <c r="AY109" s="108" t="s">
        <v>30</v>
      </c>
      <c r="AZ109" s="109" t="s">
        <v>81</v>
      </c>
      <c r="BD109" s="108" t="s">
        <v>134</v>
      </c>
      <c r="BE109" s="109" t="str">
        <f t="shared" si="23"/>
        <v>INDIPP</v>
      </c>
      <c r="BF109" s="108" t="str">
        <f t="shared" si="24"/>
        <v>FH10_11</v>
      </c>
      <c r="BG109" s="108">
        <f t="shared" si="25"/>
        <v>1.8548115811417278E-2</v>
      </c>
      <c r="BH109" s="108" t="s">
        <v>30</v>
      </c>
      <c r="BI109" s="109" t="s">
        <v>83</v>
      </c>
      <c r="BM109" s="108" t="s">
        <v>134</v>
      </c>
      <c r="BN109" s="109" t="str">
        <f t="shared" si="26"/>
        <v>INDIPP</v>
      </c>
      <c r="BO109" s="108" t="str">
        <f t="shared" si="27"/>
        <v>FH10_11</v>
      </c>
      <c r="BP109" s="108">
        <f t="shared" si="28"/>
        <v>1.8253662687717338E-2</v>
      </c>
      <c r="BQ109" s="108" t="s">
        <v>30</v>
      </c>
      <c r="BR109" s="109" t="s">
        <v>80</v>
      </c>
    </row>
    <row r="110" spans="2:70">
      <c r="K110" s="108" t="s">
        <v>134</v>
      </c>
      <c r="L110" s="109" t="str">
        <f t="shared" si="29"/>
        <v>INDIPP</v>
      </c>
      <c r="M110" s="108" t="s">
        <v>267</v>
      </c>
      <c r="N110" s="108">
        <f>N62</f>
        <v>1.9884706900704735E-2</v>
      </c>
      <c r="O110" s="108" t="s">
        <v>30</v>
      </c>
      <c r="P110" s="109" t="s">
        <v>84</v>
      </c>
      <c r="T110" s="108" t="s">
        <v>134</v>
      </c>
      <c r="U110" s="109" t="str">
        <f t="shared" si="15"/>
        <v>INDIPP</v>
      </c>
      <c r="V110" s="108" t="str">
        <f t="shared" si="16"/>
        <v>FH12_13</v>
      </c>
      <c r="W110" s="108">
        <f>W62</f>
        <v>2.0576715213032504E-2</v>
      </c>
      <c r="X110" s="108" t="s">
        <v>30</v>
      </c>
      <c r="Y110" s="109" t="s">
        <v>79</v>
      </c>
      <c r="AC110" s="108" t="s">
        <v>134</v>
      </c>
      <c r="AD110" s="109" t="str">
        <f t="shared" si="17"/>
        <v>INDIPP</v>
      </c>
      <c r="AE110" s="108" t="str">
        <f t="shared" si="18"/>
        <v>FH12_13</v>
      </c>
      <c r="AF110" s="108">
        <f>AF62</f>
        <v>1.7899394766943112E-2</v>
      </c>
      <c r="AG110" s="108" t="s">
        <v>30</v>
      </c>
      <c r="AH110" s="109" t="s">
        <v>85</v>
      </c>
      <c r="AL110" s="108" t="s">
        <v>134</v>
      </c>
      <c r="AM110" s="109" t="str">
        <f t="shared" si="19"/>
        <v>INDIPP</v>
      </c>
      <c r="AN110" s="108" t="str">
        <f t="shared" si="20"/>
        <v>FH12_13</v>
      </c>
      <c r="AO110" s="108">
        <f>AO62</f>
        <v>1.9734637777557382E-2</v>
      </c>
      <c r="AP110" s="108" t="s">
        <v>30</v>
      </c>
      <c r="AQ110" s="109" t="s">
        <v>82</v>
      </c>
      <c r="AU110" s="108" t="s">
        <v>134</v>
      </c>
      <c r="AV110" s="109" t="str">
        <f t="shared" si="21"/>
        <v>INDIPP</v>
      </c>
      <c r="AW110" s="108" t="str">
        <f t="shared" si="22"/>
        <v>FH12_13</v>
      </c>
      <c r="AX110" s="108">
        <f>AX62</f>
        <v>2.0262699404647935E-2</v>
      </c>
      <c r="AY110" s="108" t="s">
        <v>30</v>
      </c>
      <c r="AZ110" s="109" t="s">
        <v>81</v>
      </c>
      <c r="BD110" s="108" t="s">
        <v>134</v>
      </c>
      <c r="BE110" s="109" t="str">
        <f t="shared" si="23"/>
        <v>INDIPP</v>
      </c>
      <c r="BF110" s="108" t="str">
        <f t="shared" si="24"/>
        <v>FH12_13</v>
      </c>
      <c r="BG110" s="108">
        <f t="shared" si="25"/>
        <v>1.9734637777557382E-2</v>
      </c>
      <c r="BH110" s="108" t="s">
        <v>30</v>
      </c>
      <c r="BI110" s="109" t="s">
        <v>83</v>
      </c>
      <c r="BM110" s="108" t="s">
        <v>134</v>
      </c>
      <c r="BN110" s="109" t="str">
        <f t="shared" si="26"/>
        <v>INDIPP</v>
      </c>
      <c r="BO110" s="108" t="str">
        <f t="shared" si="27"/>
        <v>FH12_13</v>
      </c>
      <c r="BP110" s="108">
        <f t="shared" si="28"/>
        <v>2.0262699404647935E-2</v>
      </c>
      <c r="BQ110" s="108" t="s">
        <v>30</v>
      </c>
      <c r="BR110" s="109" t="s">
        <v>80</v>
      </c>
    </row>
    <row r="111" spans="2:70">
      <c r="K111" s="110" t="s">
        <v>134</v>
      </c>
      <c r="L111" s="109" t="str">
        <f t="shared" si="29"/>
        <v>INDIPP</v>
      </c>
      <c r="M111" s="108" t="s">
        <v>268</v>
      </c>
      <c r="N111" s="108">
        <f>N63</f>
        <v>2.0838990619720756E-2</v>
      </c>
      <c r="O111" s="108" t="s">
        <v>30</v>
      </c>
      <c r="P111" s="109" t="s">
        <v>84</v>
      </c>
      <c r="T111" s="108" t="s">
        <v>134</v>
      </c>
      <c r="U111" s="109" t="str">
        <f t="shared" si="15"/>
        <v>INDIPP</v>
      </c>
      <c r="V111" s="108" t="str">
        <f t="shared" si="16"/>
        <v>FH14_15</v>
      </c>
      <c r="W111" s="108">
        <f>W63</f>
        <v>2.0134412075970921E-2</v>
      </c>
      <c r="X111" s="108" t="s">
        <v>30</v>
      </c>
      <c r="Y111" s="109" t="s">
        <v>79</v>
      </c>
      <c r="AC111" s="108" t="s">
        <v>134</v>
      </c>
      <c r="AD111" s="109" t="str">
        <f t="shared" si="17"/>
        <v>INDIPP</v>
      </c>
      <c r="AE111" s="108" t="str">
        <f t="shared" si="18"/>
        <v>FH14_15</v>
      </c>
      <c r="AF111" s="108">
        <f>AF63</f>
        <v>2.0753023425021548E-2</v>
      </c>
      <c r="AG111" s="108" t="s">
        <v>30</v>
      </c>
      <c r="AH111" s="109" t="s">
        <v>85</v>
      </c>
      <c r="AL111" s="108" t="s">
        <v>134</v>
      </c>
      <c r="AM111" s="109" t="str">
        <f t="shared" si="19"/>
        <v>INDIPP</v>
      </c>
      <c r="AN111" s="108" t="str">
        <f t="shared" si="20"/>
        <v>FH14_15</v>
      </c>
      <c r="AO111" s="108">
        <f>AO63</f>
        <v>2.062125446774131E-2</v>
      </c>
      <c r="AP111" s="108" t="s">
        <v>30</v>
      </c>
      <c r="AQ111" s="109" t="s">
        <v>82</v>
      </c>
      <c r="AU111" s="108" t="s">
        <v>134</v>
      </c>
      <c r="AV111" s="109" t="str">
        <f t="shared" si="21"/>
        <v>INDIPP</v>
      </c>
      <c r="AW111" s="108" t="str">
        <f t="shared" si="22"/>
        <v>FH14_15</v>
      </c>
      <c r="AX111" s="108">
        <f>AX63</f>
        <v>2.1172817979268704E-2</v>
      </c>
      <c r="AY111" s="108" t="s">
        <v>30</v>
      </c>
      <c r="AZ111" s="109" t="s">
        <v>81</v>
      </c>
      <c r="BD111" s="108" t="s">
        <v>134</v>
      </c>
      <c r="BE111" s="109" t="str">
        <f t="shared" si="23"/>
        <v>INDIPP</v>
      </c>
      <c r="BF111" s="108" t="str">
        <f t="shared" si="24"/>
        <v>FH14_15</v>
      </c>
      <c r="BG111" s="108">
        <f t="shared" si="25"/>
        <v>2.062125446774131E-2</v>
      </c>
      <c r="BH111" s="108" t="s">
        <v>30</v>
      </c>
      <c r="BI111" s="109" t="s">
        <v>83</v>
      </c>
      <c r="BM111" s="108" t="s">
        <v>134</v>
      </c>
      <c r="BN111" s="109" t="str">
        <f t="shared" si="26"/>
        <v>INDIPP</v>
      </c>
      <c r="BO111" s="108" t="str">
        <f t="shared" si="27"/>
        <v>FH14_15</v>
      </c>
      <c r="BP111" s="108">
        <f t="shared" si="28"/>
        <v>2.1172817979268704E-2</v>
      </c>
      <c r="BQ111" s="108" t="s">
        <v>30</v>
      </c>
      <c r="BR111" s="109" t="s">
        <v>80</v>
      </c>
    </row>
    <row r="112" spans="2:70">
      <c r="K112" s="108" t="s">
        <v>134</v>
      </c>
      <c r="L112" s="109" t="str">
        <f t="shared" si="29"/>
        <v>INDIPP</v>
      </c>
      <c r="M112" s="108" t="s">
        <v>269</v>
      </c>
      <c r="N112" s="108">
        <f>N64</f>
        <v>2.1159581881884614E-2</v>
      </c>
      <c r="O112" s="108" t="s">
        <v>30</v>
      </c>
      <c r="P112" s="109" t="s">
        <v>84</v>
      </c>
      <c r="T112" s="108" t="s">
        <v>134</v>
      </c>
      <c r="U112" s="109" t="str">
        <f t="shared" si="15"/>
        <v>INDIPP</v>
      </c>
      <c r="V112" s="108" t="str">
        <f t="shared" si="16"/>
        <v>FH16_17</v>
      </c>
      <c r="W112" s="108">
        <f>W64</f>
        <v>1.9900470527556027E-2</v>
      </c>
      <c r="X112" s="108" t="s">
        <v>30</v>
      </c>
      <c r="Y112" s="109" t="s">
        <v>79</v>
      </c>
      <c r="AC112" s="108" t="s">
        <v>134</v>
      </c>
      <c r="AD112" s="109" t="str">
        <f t="shared" ref="AD112:AD127" si="30">U112</f>
        <v>INDIPP</v>
      </c>
      <c r="AE112" s="108" t="str">
        <f t="shared" ref="AE112:AE127" si="31">V112</f>
        <v>FH16_17</v>
      </c>
      <c r="AF112" s="108">
        <f>AF64</f>
        <v>2.1834856434323043E-2</v>
      </c>
      <c r="AG112" s="108" t="s">
        <v>30</v>
      </c>
      <c r="AH112" s="109" t="s">
        <v>85</v>
      </c>
      <c r="AL112" s="108" t="s">
        <v>134</v>
      </c>
      <c r="AM112" s="109" t="str">
        <f t="shared" ref="AM112:AM127" si="32">AD112</f>
        <v>INDIPP</v>
      </c>
      <c r="AN112" s="108" t="str">
        <f t="shared" ref="AN112:AN127" si="33">AE112</f>
        <v>FH16_17</v>
      </c>
      <c r="AO112" s="108">
        <f>AO64</f>
        <v>2.0861762903381702E-2</v>
      </c>
      <c r="AP112" s="108" t="s">
        <v>30</v>
      </c>
      <c r="AQ112" s="109" t="s">
        <v>82</v>
      </c>
      <c r="AU112" s="108" t="s">
        <v>134</v>
      </c>
      <c r="AV112" s="109" t="str">
        <f t="shared" ref="AV112:AV127" si="34">AM112</f>
        <v>INDIPP</v>
      </c>
      <c r="AW112" s="108" t="str">
        <f t="shared" ref="AW112:AW127" si="35">AN112</f>
        <v>FH16_17</v>
      </c>
      <c r="AX112" s="108">
        <f>AX64</f>
        <v>2.13427940914599E-2</v>
      </c>
      <c r="AY112" s="108" t="s">
        <v>30</v>
      </c>
      <c r="AZ112" s="109" t="s">
        <v>81</v>
      </c>
      <c r="BD112" s="108" t="s">
        <v>134</v>
      </c>
      <c r="BE112" s="109" t="str">
        <f t="shared" ref="BE112:BE127" si="36">AV112</f>
        <v>INDIPP</v>
      </c>
      <c r="BF112" s="108" t="str">
        <f t="shared" ref="BF112:BF127" si="37">AW112</f>
        <v>FH16_17</v>
      </c>
      <c r="BG112" s="108">
        <f t="shared" si="25"/>
        <v>2.0861762903381702E-2</v>
      </c>
      <c r="BH112" s="108" t="s">
        <v>30</v>
      </c>
      <c r="BI112" s="109" t="s">
        <v>83</v>
      </c>
      <c r="BM112" s="108" t="s">
        <v>134</v>
      </c>
      <c r="BN112" s="109" t="str">
        <f t="shared" ref="BN112:BN127" si="38">BE112</f>
        <v>INDIPP</v>
      </c>
      <c r="BO112" s="108" t="str">
        <f t="shared" ref="BO112:BO127" si="39">BF112</f>
        <v>FH16_17</v>
      </c>
      <c r="BP112" s="108">
        <f t="shared" ref="BP112:BP127" si="40">AX112</f>
        <v>2.13427940914599E-2</v>
      </c>
      <c r="BQ112" s="108" t="s">
        <v>30</v>
      </c>
      <c r="BR112" s="109" t="s">
        <v>80</v>
      </c>
    </row>
    <row r="113" spans="11:70">
      <c r="K113" s="108" t="s">
        <v>134</v>
      </c>
      <c r="L113" s="109" t="str">
        <f t="shared" si="29"/>
        <v>INDIPP</v>
      </c>
      <c r="M113" s="108" t="s">
        <v>270</v>
      </c>
      <c r="N113" s="108">
        <f>N65</f>
        <v>2.1224678540757162E-2</v>
      </c>
      <c r="O113" s="108" t="s">
        <v>30</v>
      </c>
      <c r="P113" s="109" t="s">
        <v>84</v>
      </c>
      <c r="T113" s="108" t="s">
        <v>134</v>
      </c>
      <c r="U113" s="109" t="str">
        <f t="shared" ref="U113:U128" si="41">L113</f>
        <v>INDIPP</v>
      </c>
      <c r="V113" s="108" t="str">
        <f t="shared" ref="V113:V128" si="42">M113</f>
        <v>FH18_19</v>
      </c>
      <c r="W113" s="108">
        <f>W65</f>
        <v>2.0107856361090009E-2</v>
      </c>
      <c r="X113" s="108" t="s">
        <v>30</v>
      </c>
      <c r="Y113" s="109" t="s">
        <v>79</v>
      </c>
      <c r="AC113" s="108" t="s">
        <v>134</v>
      </c>
      <c r="AD113" s="109" t="str">
        <f t="shared" si="30"/>
        <v>INDIPP</v>
      </c>
      <c r="AE113" s="108" t="str">
        <f t="shared" si="31"/>
        <v>FH18_19</v>
      </c>
      <c r="AF113" s="108">
        <f>AF65</f>
        <v>2.1851663341138666E-2</v>
      </c>
      <c r="AG113" s="108" t="s">
        <v>30</v>
      </c>
      <c r="AH113" s="109" t="s">
        <v>85</v>
      </c>
      <c r="AL113" s="108" t="s">
        <v>134</v>
      </c>
      <c r="AM113" s="109" t="str">
        <f t="shared" si="32"/>
        <v>INDIPP</v>
      </c>
      <c r="AN113" s="108" t="str">
        <f t="shared" si="33"/>
        <v>FH18_19</v>
      </c>
      <c r="AO113" s="108">
        <f>AO65</f>
        <v>2.0787222764254057E-2</v>
      </c>
      <c r="AP113" s="108" t="s">
        <v>30</v>
      </c>
      <c r="AQ113" s="109" t="s">
        <v>82</v>
      </c>
      <c r="AU113" s="108" t="s">
        <v>134</v>
      </c>
      <c r="AV113" s="109" t="str">
        <f t="shared" si="34"/>
        <v>INDIPP</v>
      </c>
      <c r="AW113" s="108" t="str">
        <f t="shared" si="35"/>
        <v>FH18_19</v>
      </c>
      <c r="AX113" s="108">
        <f>AX65</f>
        <v>2.1302546509601013E-2</v>
      </c>
      <c r="AY113" s="108" t="s">
        <v>30</v>
      </c>
      <c r="AZ113" s="109" t="s">
        <v>81</v>
      </c>
      <c r="BD113" s="108" t="s">
        <v>134</v>
      </c>
      <c r="BE113" s="109" t="str">
        <f t="shared" si="36"/>
        <v>INDIPP</v>
      </c>
      <c r="BF113" s="108" t="str">
        <f t="shared" si="37"/>
        <v>FH18_19</v>
      </c>
      <c r="BG113" s="108">
        <f t="shared" ref="BG113:BG128" si="43">AO113</f>
        <v>2.0787222764254057E-2</v>
      </c>
      <c r="BH113" s="108" t="s">
        <v>30</v>
      </c>
      <c r="BI113" s="109" t="s">
        <v>83</v>
      </c>
      <c r="BM113" s="108" t="s">
        <v>134</v>
      </c>
      <c r="BN113" s="109" t="str">
        <f t="shared" si="38"/>
        <v>INDIPP</v>
      </c>
      <c r="BO113" s="108" t="str">
        <f t="shared" si="39"/>
        <v>FH18_19</v>
      </c>
      <c r="BP113" s="108">
        <f t="shared" si="40"/>
        <v>2.1302546509601013E-2</v>
      </c>
      <c r="BQ113" s="108" t="s">
        <v>30</v>
      </c>
      <c r="BR113" s="109" t="s">
        <v>80</v>
      </c>
    </row>
    <row r="114" spans="11:70">
      <c r="K114" s="108" t="s">
        <v>134</v>
      </c>
      <c r="L114" s="109" t="str">
        <f t="shared" si="29"/>
        <v>INDIPP</v>
      </c>
      <c r="M114" s="108" t="s">
        <v>271</v>
      </c>
      <c r="N114" s="108">
        <f>N66</f>
        <v>2.1196759693815032E-2</v>
      </c>
      <c r="O114" s="108" t="s">
        <v>30</v>
      </c>
      <c r="P114" s="109" t="s">
        <v>84</v>
      </c>
      <c r="T114" s="108" t="s">
        <v>134</v>
      </c>
      <c r="U114" s="109" t="str">
        <f t="shared" si="41"/>
        <v>INDIPP</v>
      </c>
      <c r="V114" s="108" t="str">
        <f t="shared" si="42"/>
        <v>FH20_21</v>
      </c>
      <c r="W114" s="108">
        <f>W66</f>
        <v>2.0969036728827523E-2</v>
      </c>
      <c r="X114" s="108" t="s">
        <v>30</v>
      </c>
      <c r="Y114" s="109" t="s">
        <v>79</v>
      </c>
      <c r="AC114" s="108" t="s">
        <v>134</v>
      </c>
      <c r="AD114" s="109" t="str">
        <f t="shared" si="30"/>
        <v>INDIPP</v>
      </c>
      <c r="AE114" s="108" t="str">
        <f t="shared" si="31"/>
        <v>FH20_21</v>
      </c>
      <c r="AF114" s="108">
        <f>AF66</f>
        <v>2.157042975296812E-2</v>
      </c>
      <c r="AG114" s="108" t="s">
        <v>30</v>
      </c>
      <c r="AH114" s="109" t="s">
        <v>85</v>
      </c>
      <c r="AL114" s="108" t="s">
        <v>134</v>
      </c>
      <c r="AM114" s="109" t="str">
        <f t="shared" si="32"/>
        <v>INDIPP</v>
      </c>
      <c r="AN114" s="108" t="str">
        <f t="shared" si="33"/>
        <v>FH20_21</v>
      </c>
      <c r="AO114" s="108">
        <f>AO66</f>
        <v>2.0999926566056218E-2</v>
      </c>
      <c r="AP114" s="108" t="s">
        <v>30</v>
      </c>
      <c r="AQ114" s="109" t="s">
        <v>82</v>
      </c>
      <c r="AU114" s="108" t="s">
        <v>134</v>
      </c>
      <c r="AV114" s="109" t="str">
        <f t="shared" si="34"/>
        <v>INDIPP</v>
      </c>
      <c r="AW114" s="108" t="str">
        <f t="shared" si="35"/>
        <v>FH20_21</v>
      </c>
      <c r="AX114" s="108">
        <f>AX66</f>
        <v>2.172914857240358E-2</v>
      </c>
      <c r="AY114" s="108" t="s">
        <v>30</v>
      </c>
      <c r="AZ114" s="109" t="s">
        <v>81</v>
      </c>
      <c r="BD114" s="108" t="s">
        <v>134</v>
      </c>
      <c r="BE114" s="109" t="str">
        <f t="shared" si="36"/>
        <v>INDIPP</v>
      </c>
      <c r="BF114" s="108" t="str">
        <f t="shared" si="37"/>
        <v>FH20_21</v>
      </c>
      <c r="BG114" s="108">
        <f t="shared" si="43"/>
        <v>2.0999926566056218E-2</v>
      </c>
      <c r="BH114" s="108" t="s">
        <v>30</v>
      </c>
      <c r="BI114" s="109" t="s">
        <v>83</v>
      </c>
      <c r="BM114" s="108" t="s">
        <v>134</v>
      </c>
      <c r="BN114" s="109" t="str">
        <f t="shared" si="38"/>
        <v>INDIPP</v>
      </c>
      <c r="BO114" s="108" t="str">
        <f t="shared" si="39"/>
        <v>FH20_21</v>
      </c>
      <c r="BP114" s="108">
        <f t="shared" si="40"/>
        <v>2.172914857240358E-2</v>
      </c>
      <c r="BQ114" s="108" t="s">
        <v>30</v>
      </c>
      <c r="BR114" s="109" t="s">
        <v>80</v>
      </c>
    </row>
    <row r="115" spans="11:70">
      <c r="K115" s="110" t="s">
        <v>134</v>
      </c>
      <c r="L115" s="109" t="str">
        <f t="shared" si="29"/>
        <v>INDIPP</v>
      </c>
      <c r="M115" s="108" t="s">
        <v>272</v>
      </c>
      <c r="N115" s="108">
        <f>N67</f>
        <v>2.1378603635991075E-2</v>
      </c>
      <c r="O115" s="108" t="s">
        <v>30</v>
      </c>
      <c r="P115" s="109" t="s">
        <v>84</v>
      </c>
      <c r="T115" s="108" t="s">
        <v>134</v>
      </c>
      <c r="U115" s="109" t="str">
        <f t="shared" si="41"/>
        <v>INDIPP</v>
      </c>
      <c r="V115" s="108" t="str">
        <f t="shared" si="42"/>
        <v>FH22_23</v>
      </c>
      <c r="W115" s="108">
        <f>W67</f>
        <v>2.0691198572281522E-2</v>
      </c>
      <c r="X115" s="108" t="s">
        <v>30</v>
      </c>
      <c r="Y115" s="109" t="s">
        <v>79</v>
      </c>
      <c r="AC115" s="108" t="s">
        <v>134</v>
      </c>
      <c r="AD115" s="109" t="str">
        <f t="shared" si="30"/>
        <v>INDIPP</v>
      </c>
      <c r="AE115" s="108" t="str">
        <f t="shared" si="31"/>
        <v>FH22_23</v>
      </c>
      <c r="AF115" s="108">
        <f>AF67</f>
        <v>2.1709141168517694E-2</v>
      </c>
      <c r="AG115" s="108" t="s">
        <v>30</v>
      </c>
      <c r="AH115" s="109" t="s">
        <v>85</v>
      </c>
      <c r="AL115" s="108" t="s">
        <v>134</v>
      </c>
      <c r="AM115" s="109" t="str">
        <f t="shared" si="32"/>
        <v>INDIPP</v>
      </c>
      <c r="AN115" s="108" t="str">
        <f t="shared" si="33"/>
        <v>FH22_23</v>
      </c>
      <c r="AO115" s="108">
        <f>AO67</f>
        <v>2.1207571541905425E-2</v>
      </c>
      <c r="AP115" s="108" t="s">
        <v>30</v>
      </c>
      <c r="AQ115" s="109" t="s">
        <v>82</v>
      </c>
      <c r="AU115" s="108" t="s">
        <v>134</v>
      </c>
      <c r="AV115" s="109" t="str">
        <f t="shared" si="34"/>
        <v>INDIPP</v>
      </c>
      <c r="AW115" s="108" t="str">
        <f t="shared" si="35"/>
        <v>FH22_23</v>
      </c>
      <c r="AX115" s="108">
        <f>AX67</f>
        <v>2.255459586083617E-2</v>
      </c>
      <c r="AY115" s="108" t="s">
        <v>30</v>
      </c>
      <c r="AZ115" s="109" t="s">
        <v>81</v>
      </c>
      <c r="BD115" s="108" t="s">
        <v>134</v>
      </c>
      <c r="BE115" s="109" t="str">
        <f t="shared" si="36"/>
        <v>INDIPP</v>
      </c>
      <c r="BF115" s="108" t="str">
        <f t="shared" si="37"/>
        <v>FH22_23</v>
      </c>
      <c r="BG115" s="108">
        <f t="shared" si="43"/>
        <v>2.1207571541905425E-2</v>
      </c>
      <c r="BH115" s="108" t="s">
        <v>30</v>
      </c>
      <c r="BI115" s="109" t="s">
        <v>83</v>
      </c>
      <c r="BM115" s="108" t="s">
        <v>134</v>
      </c>
      <c r="BN115" s="109" t="str">
        <f t="shared" si="38"/>
        <v>INDIPP</v>
      </c>
      <c r="BO115" s="108" t="str">
        <f t="shared" si="39"/>
        <v>FH22_23</v>
      </c>
      <c r="BP115" s="108">
        <f t="shared" si="40"/>
        <v>2.255459586083617E-2</v>
      </c>
      <c r="BQ115" s="108" t="s">
        <v>30</v>
      </c>
      <c r="BR115" s="109" t="s">
        <v>80</v>
      </c>
    </row>
    <row r="116" spans="11:70">
      <c r="K116" s="108" t="s">
        <v>134</v>
      </c>
      <c r="L116" s="109" t="str">
        <f t="shared" si="29"/>
        <v>INDIPP</v>
      </c>
      <c r="M116" s="108" t="s">
        <v>273</v>
      </c>
      <c r="N116" s="108">
        <f>N68</f>
        <v>2.3300094813820355E-2</v>
      </c>
      <c r="O116" s="108" t="s">
        <v>30</v>
      </c>
      <c r="P116" s="109" t="s">
        <v>84</v>
      </c>
      <c r="T116" s="108" t="s">
        <v>134</v>
      </c>
      <c r="U116" s="109" t="str">
        <f t="shared" si="41"/>
        <v>INDIPP</v>
      </c>
      <c r="V116" s="108" t="str">
        <f t="shared" si="42"/>
        <v>WH0_1</v>
      </c>
      <c r="W116" s="108">
        <f>W68</f>
        <v>2.7052832396289028E-2</v>
      </c>
      <c r="X116" s="108" t="s">
        <v>30</v>
      </c>
      <c r="Y116" s="109" t="s">
        <v>79</v>
      </c>
      <c r="AC116" s="108" t="s">
        <v>134</v>
      </c>
      <c r="AD116" s="109" t="str">
        <f t="shared" si="30"/>
        <v>INDIPP</v>
      </c>
      <c r="AE116" s="108" t="str">
        <f t="shared" si="31"/>
        <v>WH0_1</v>
      </c>
      <c r="AF116" s="108">
        <f>AF68</f>
        <v>2.6977531248366181E-2</v>
      </c>
      <c r="AG116" s="108" t="s">
        <v>30</v>
      </c>
      <c r="AH116" s="109" t="s">
        <v>85</v>
      </c>
      <c r="AL116" s="108" t="s">
        <v>134</v>
      </c>
      <c r="AM116" s="109" t="str">
        <f t="shared" si="32"/>
        <v>INDIPP</v>
      </c>
      <c r="AN116" s="108" t="str">
        <f t="shared" si="33"/>
        <v>WH0_1</v>
      </c>
      <c r="AO116" s="108">
        <f>AO68</f>
        <v>2.6007960145311419E-2</v>
      </c>
      <c r="AP116" s="108" t="s">
        <v>30</v>
      </c>
      <c r="AQ116" s="109" t="s">
        <v>82</v>
      </c>
      <c r="AU116" s="108" t="s">
        <v>134</v>
      </c>
      <c r="AV116" s="109" t="str">
        <f t="shared" si="34"/>
        <v>INDIPP</v>
      </c>
      <c r="AW116" s="108" t="str">
        <f t="shared" si="35"/>
        <v>WH0_1</v>
      </c>
      <c r="AX116" s="108">
        <f>AX68</f>
        <v>2.5192013319288074E-2</v>
      </c>
      <c r="AY116" s="108" t="s">
        <v>30</v>
      </c>
      <c r="AZ116" s="109" t="s">
        <v>81</v>
      </c>
      <c r="BD116" s="108" t="s">
        <v>134</v>
      </c>
      <c r="BE116" s="109" t="str">
        <f t="shared" si="36"/>
        <v>INDIPP</v>
      </c>
      <c r="BF116" s="108" t="str">
        <f t="shared" si="37"/>
        <v>WH0_1</v>
      </c>
      <c r="BG116" s="108">
        <f t="shared" si="43"/>
        <v>2.6007960145311419E-2</v>
      </c>
      <c r="BH116" s="108" t="s">
        <v>30</v>
      </c>
      <c r="BI116" s="109" t="s">
        <v>83</v>
      </c>
      <c r="BM116" s="108" t="s">
        <v>134</v>
      </c>
      <c r="BN116" s="109" t="str">
        <f t="shared" si="38"/>
        <v>INDIPP</v>
      </c>
      <c r="BO116" s="108" t="str">
        <f t="shared" si="39"/>
        <v>WH0_1</v>
      </c>
      <c r="BP116" s="108">
        <f t="shared" si="40"/>
        <v>2.5192013319288074E-2</v>
      </c>
      <c r="BQ116" s="108" t="s">
        <v>30</v>
      </c>
      <c r="BR116" s="109" t="s">
        <v>80</v>
      </c>
    </row>
    <row r="117" spans="11:70">
      <c r="K117" s="108" t="s">
        <v>134</v>
      </c>
      <c r="L117" s="109" t="str">
        <f t="shared" si="29"/>
        <v>INDIPP</v>
      </c>
      <c r="M117" s="108" t="s">
        <v>274</v>
      </c>
      <c r="N117" s="108">
        <f>N69</f>
        <v>2.2949279837092943E-2</v>
      </c>
      <c r="O117" s="108" t="s">
        <v>30</v>
      </c>
      <c r="P117" s="109" t="s">
        <v>84</v>
      </c>
      <c r="T117" s="108" t="s">
        <v>134</v>
      </c>
      <c r="U117" s="109" t="str">
        <f t="shared" si="41"/>
        <v>INDIPP</v>
      </c>
      <c r="V117" s="108" t="str">
        <f t="shared" si="42"/>
        <v>WH2_3</v>
      </c>
      <c r="W117" s="108">
        <f>W69</f>
        <v>2.5013577036882978E-2</v>
      </c>
      <c r="X117" s="108" t="s">
        <v>30</v>
      </c>
      <c r="Y117" s="109" t="s">
        <v>79</v>
      </c>
      <c r="AC117" s="108" t="s">
        <v>134</v>
      </c>
      <c r="AD117" s="109" t="str">
        <f t="shared" si="30"/>
        <v>INDIPP</v>
      </c>
      <c r="AE117" s="108" t="str">
        <f t="shared" si="31"/>
        <v>WH2_3</v>
      </c>
      <c r="AF117" s="108">
        <f>AF69</f>
        <v>2.6652958693425988E-2</v>
      </c>
      <c r="AG117" s="108" t="s">
        <v>30</v>
      </c>
      <c r="AH117" s="109" t="s">
        <v>85</v>
      </c>
      <c r="AL117" s="108" t="s">
        <v>134</v>
      </c>
      <c r="AM117" s="109" t="str">
        <f t="shared" si="32"/>
        <v>INDIPP</v>
      </c>
      <c r="AN117" s="108" t="str">
        <f t="shared" si="33"/>
        <v>WH2_3</v>
      </c>
      <c r="AO117" s="108">
        <f>AO69</f>
        <v>2.5282231921475835E-2</v>
      </c>
      <c r="AP117" s="108" t="s">
        <v>30</v>
      </c>
      <c r="AQ117" s="109" t="s">
        <v>82</v>
      </c>
      <c r="AU117" s="108" t="s">
        <v>134</v>
      </c>
      <c r="AV117" s="109" t="str">
        <f t="shared" si="34"/>
        <v>INDIPP</v>
      </c>
      <c r="AW117" s="108" t="str">
        <f t="shared" si="35"/>
        <v>WH2_3</v>
      </c>
      <c r="AX117" s="108">
        <f>AX69</f>
        <v>2.4011456297412508E-2</v>
      </c>
      <c r="AY117" s="108" t="s">
        <v>30</v>
      </c>
      <c r="AZ117" s="109" t="s">
        <v>81</v>
      </c>
      <c r="BD117" s="108" t="s">
        <v>134</v>
      </c>
      <c r="BE117" s="109" t="str">
        <f t="shared" si="36"/>
        <v>INDIPP</v>
      </c>
      <c r="BF117" s="108" t="str">
        <f t="shared" si="37"/>
        <v>WH2_3</v>
      </c>
      <c r="BG117" s="108">
        <f t="shared" si="43"/>
        <v>2.5282231921475835E-2</v>
      </c>
      <c r="BH117" s="108" t="s">
        <v>30</v>
      </c>
      <c r="BI117" s="109" t="s">
        <v>83</v>
      </c>
      <c r="BM117" s="108" t="s">
        <v>134</v>
      </c>
      <c r="BN117" s="109" t="str">
        <f t="shared" si="38"/>
        <v>INDIPP</v>
      </c>
      <c r="BO117" s="108" t="str">
        <f t="shared" si="39"/>
        <v>WH2_3</v>
      </c>
      <c r="BP117" s="108">
        <f t="shared" si="40"/>
        <v>2.4011456297412508E-2</v>
      </c>
      <c r="BQ117" s="108" t="s">
        <v>30</v>
      </c>
      <c r="BR117" s="109" t="s">
        <v>80</v>
      </c>
    </row>
    <row r="118" spans="11:70">
      <c r="K118" s="108" t="s">
        <v>134</v>
      </c>
      <c r="L118" s="109" t="str">
        <f t="shared" si="29"/>
        <v>INDIPP</v>
      </c>
      <c r="M118" s="108" t="s">
        <v>275</v>
      </c>
      <c r="N118" s="108">
        <f>N70</f>
        <v>2.2222380945545704E-2</v>
      </c>
      <c r="O118" s="108" t="s">
        <v>30</v>
      </c>
      <c r="P118" s="109" t="s">
        <v>84</v>
      </c>
      <c r="T118" s="108" t="s">
        <v>134</v>
      </c>
      <c r="U118" s="109" t="str">
        <f t="shared" si="41"/>
        <v>INDIPP</v>
      </c>
      <c r="V118" s="108" t="str">
        <f t="shared" si="42"/>
        <v>WH4_5</v>
      </c>
      <c r="W118" s="108">
        <f>W70</f>
        <v>2.3696203770169025E-2</v>
      </c>
      <c r="X118" s="108" t="s">
        <v>30</v>
      </c>
      <c r="Y118" s="109" t="s">
        <v>79</v>
      </c>
      <c r="AC118" s="108" t="s">
        <v>134</v>
      </c>
      <c r="AD118" s="109" t="str">
        <f t="shared" si="30"/>
        <v>INDIPP</v>
      </c>
      <c r="AE118" s="108" t="str">
        <f t="shared" si="31"/>
        <v>WH4_5</v>
      </c>
      <c r="AF118" s="108">
        <f>AF70</f>
        <v>2.4917071568632491E-2</v>
      </c>
      <c r="AG118" s="108" t="s">
        <v>30</v>
      </c>
      <c r="AH118" s="109" t="s">
        <v>85</v>
      </c>
      <c r="AL118" s="108" t="s">
        <v>134</v>
      </c>
      <c r="AM118" s="109" t="str">
        <f t="shared" si="32"/>
        <v>INDIPP</v>
      </c>
      <c r="AN118" s="108" t="str">
        <f t="shared" si="33"/>
        <v>WH4_5</v>
      </c>
      <c r="AO118" s="108">
        <f>AO70</f>
        <v>2.3916599319823553E-2</v>
      </c>
      <c r="AP118" s="108" t="s">
        <v>30</v>
      </c>
      <c r="AQ118" s="109" t="s">
        <v>82</v>
      </c>
      <c r="AU118" s="108" t="s">
        <v>134</v>
      </c>
      <c r="AV118" s="109" t="str">
        <f t="shared" si="34"/>
        <v>INDIPP</v>
      </c>
      <c r="AW118" s="108" t="str">
        <f t="shared" si="35"/>
        <v>WH4_5</v>
      </c>
      <c r="AX118" s="108">
        <f>AX70</f>
        <v>2.1583935635486006E-2</v>
      </c>
      <c r="AY118" s="108" t="s">
        <v>30</v>
      </c>
      <c r="AZ118" s="109" t="s">
        <v>81</v>
      </c>
      <c r="BD118" s="108" t="s">
        <v>134</v>
      </c>
      <c r="BE118" s="109" t="str">
        <f t="shared" si="36"/>
        <v>INDIPP</v>
      </c>
      <c r="BF118" s="108" t="str">
        <f t="shared" si="37"/>
        <v>WH4_5</v>
      </c>
      <c r="BG118" s="108">
        <f t="shared" si="43"/>
        <v>2.3916599319823553E-2</v>
      </c>
      <c r="BH118" s="108" t="s">
        <v>30</v>
      </c>
      <c r="BI118" s="109" t="s">
        <v>83</v>
      </c>
      <c r="BM118" s="108" t="s">
        <v>134</v>
      </c>
      <c r="BN118" s="109" t="str">
        <f t="shared" si="38"/>
        <v>INDIPP</v>
      </c>
      <c r="BO118" s="108" t="str">
        <f t="shared" si="39"/>
        <v>WH4_5</v>
      </c>
      <c r="BP118" s="108">
        <f t="shared" si="40"/>
        <v>2.1583935635486006E-2</v>
      </c>
      <c r="BQ118" s="108" t="s">
        <v>30</v>
      </c>
      <c r="BR118" s="109" t="s">
        <v>80</v>
      </c>
    </row>
    <row r="119" spans="11:70">
      <c r="K119" s="110" t="s">
        <v>134</v>
      </c>
      <c r="L119" s="109" t="str">
        <f t="shared" si="29"/>
        <v>INDIPP</v>
      </c>
      <c r="M119" s="108" t="s">
        <v>276</v>
      </c>
      <c r="N119" s="108">
        <f>N71</f>
        <v>2.1258522050921807E-2</v>
      </c>
      <c r="O119" s="108" t="s">
        <v>30</v>
      </c>
      <c r="P119" s="109" t="s">
        <v>84</v>
      </c>
      <c r="T119" s="108" t="s">
        <v>134</v>
      </c>
      <c r="U119" s="109" t="str">
        <f t="shared" si="41"/>
        <v>INDIPP</v>
      </c>
      <c r="V119" s="108" t="str">
        <f t="shared" si="42"/>
        <v>WH6_7</v>
      </c>
      <c r="W119" s="108">
        <f>W71</f>
        <v>2.3554467401049717E-2</v>
      </c>
      <c r="X119" s="108" t="s">
        <v>30</v>
      </c>
      <c r="Y119" s="109" t="s">
        <v>79</v>
      </c>
      <c r="AC119" s="108" t="s">
        <v>134</v>
      </c>
      <c r="AD119" s="109" t="str">
        <f t="shared" si="30"/>
        <v>INDIPP</v>
      </c>
      <c r="AE119" s="108" t="str">
        <f t="shared" si="31"/>
        <v>WH6_7</v>
      </c>
      <c r="AF119" s="108">
        <f>AF71</f>
        <v>2.2314948777941768E-2</v>
      </c>
      <c r="AG119" s="108" t="s">
        <v>30</v>
      </c>
      <c r="AH119" s="109" t="s">
        <v>85</v>
      </c>
      <c r="AL119" s="108" t="s">
        <v>134</v>
      </c>
      <c r="AM119" s="109" t="str">
        <f t="shared" si="32"/>
        <v>INDIPP</v>
      </c>
      <c r="AN119" s="108" t="str">
        <f t="shared" si="33"/>
        <v>WH6_7</v>
      </c>
      <c r="AO119" s="108">
        <f>AO71</f>
        <v>2.2630890443310306E-2</v>
      </c>
      <c r="AP119" s="108" t="s">
        <v>30</v>
      </c>
      <c r="AQ119" s="109" t="s">
        <v>82</v>
      </c>
      <c r="AU119" s="108" t="s">
        <v>134</v>
      </c>
      <c r="AV119" s="109" t="str">
        <f t="shared" si="34"/>
        <v>INDIPP</v>
      </c>
      <c r="AW119" s="108" t="str">
        <f t="shared" si="35"/>
        <v>WH6_7</v>
      </c>
      <c r="AX119" s="108">
        <f>AX71</f>
        <v>1.956645749960171E-2</v>
      </c>
      <c r="AY119" s="108" t="s">
        <v>30</v>
      </c>
      <c r="AZ119" s="109" t="s">
        <v>81</v>
      </c>
      <c r="BD119" s="108" t="s">
        <v>134</v>
      </c>
      <c r="BE119" s="109" t="str">
        <f t="shared" si="36"/>
        <v>INDIPP</v>
      </c>
      <c r="BF119" s="108" t="str">
        <f t="shared" si="37"/>
        <v>WH6_7</v>
      </c>
      <c r="BG119" s="108">
        <f t="shared" si="43"/>
        <v>2.2630890443310306E-2</v>
      </c>
      <c r="BH119" s="108" t="s">
        <v>30</v>
      </c>
      <c r="BI119" s="109" t="s">
        <v>83</v>
      </c>
      <c r="BM119" s="108" t="s">
        <v>134</v>
      </c>
      <c r="BN119" s="109" t="str">
        <f t="shared" si="38"/>
        <v>INDIPP</v>
      </c>
      <c r="BO119" s="108" t="str">
        <f t="shared" si="39"/>
        <v>WH6_7</v>
      </c>
      <c r="BP119" s="108">
        <f t="shared" si="40"/>
        <v>1.956645749960171E-2</v>
      </c>
      <c r="BQ119" s="108" t="s">
        <v>30</v>
      </c>
      <c r="BR119" s="109" t="s">
        <v>80</v>
      </c>
    </row>
    <row r="120" spans="11:70">
      <c r="K120" s="108" t="s">
        <v>134</v>
      </c>
      <c r="L120" s="109" t="str">
        <f t="shared" si="29"/>
        <v>INDIPP</v>
      </c>
      <c r="M120" s="108" t="s">
        <v>277</v>
      </c>
      <c r="N120" s="108">
        <f>N72</f>
        <v>2.0781130887542472E-2</v>
      </c>
      <c r="O120" s="108" t="s">
        <v>30</v>
      </c>
      <c r="P120" s="109" t="s">
        <v>84</v>
      </c>
      <c r="T120" s="108" t="s">
        <v>134</v>
      </c>
      <c r="U120" s="109" t="str">
        <f t="shared" si="41"/>
        <v>INDIPP</v>
      </c>
      <c r="V120" s="108" t="str">
        <f t="shared" si="42"/>
        <v>WH8_9</v>
      </c>
      <c r="W120" s="108">
        <f>W72</f>
        <v>2.4300205766701756E-2</v>
      </c>
      <c r="X120" s="108" t="s">
        <v>30</v>
      </c>
      <c r="Y120" s="109" t="s">
        <v>79</v>
      </c>
      <c r="AC120" s="108" t="s">
        <v>134</v>
      </c>
      <c r="AD120" s="109" t="str">
        <f t="shared" si="30"/>
        <v>INDIPP</v>
      </c>
      <c r="AE120" s="108" t="str">
        <f t="shared" si="31"/>
        <v>WH8_9</v>
      </c>
      <c r="AF120" s="108">
        <f>AF72</f>
        <v>2.0694579381969672E-2</v>
      </c>
      <c r="AG120" s="108" t="s">
        <v>30</v>
      </c>
      <c r="AH120" s="109" t="s">
        <v>85</v>
      </c>
      <c r="AL120" s="108" t="s">
        <v>134</v>
      </c>
      <c r="AM120" s="109" t="str">
        <f t="shared" si="32"/>
        <v>INDIPP</v>
      </c>
      <c r="AN120" s="108" t="str">
        <f t="shared" si="33"/>
        <v>WH8_9</v>
      </c>
      <c r="AO120" s="108">
        <f>AO72</f>
        <v>2.2198516505466385E-2</v>
      </c>
      <c r="AP120" s="108" t="s">
        <v>30</v>
      </c>
      <c r="AQ120" s="109" t="s">
        <v>82</v>
      </c>
      <c r="AU120" s="108" t="s">
        <v>134</v>
      </c>
      <c r="AV120" s="109" t="str">
        <f t="shared" si="34"/>
        <v>INDIPP</v>
      </c>
      <c r="AW120" s="108" t="str">
        <f t="shared" si="35"/>
        <v>WH8_9</v>
      </c>
      <c r="AX120" s="108">
        <f>AX72</f>
        <v>1.8926889835118442E-2</v>
      </c>
      <c r="AY120" s="108" t="s">
        <v>30</v>
      </c>
      <c r="AZ120" s="109" t="s">
        <v>81</v>
      </c>
      <c r="BD120" s="108" t="s">
        <v>134</v>
      </c>
      <c r="BE120" s="109" t="str">
        <f t="shared" si="36"/>
        <v>INDIPP</v>
      </c>
      <c r="BF120" s="108" t="str">
        <f t="shared" si="37"/>
        <v>WH8_9</v>
      </c>
      <c r="BG120" s="108">
        <f t="shared" si="43"/>
        <v>2.2198516505466385E-2</v>
      </c>
      <c r="BH120" s="108" t="s">
        <v>30</v>
      </c>
      <c r="BI120" s="109" t="s">
        <v>83</v>
      </c>
      <c r="BM120" s="108" t="s">
        <v>134</v>
      </c>
      <c r="BN120" s="109" t="str">
        <f t="shared" si="38"/>
        <v>INDIPP</v>
      </c>
      <c r="BO120" s="108" t="str">
        <f t="shared" si="39"/>
        <v>WH8_9</v>
      </c>
      <c r="BP120" s="108">
        <f t="shared" si="40"/>
        <v>1.8926889835118442E-2</v>
      </c>
      <c r="BQ120" s="108" t="s">
        <v>30</v>
      </c>
      <c r="BR120" s="109" t="s">
        <v>80</v>
      </c>
    </row>
    <row r="121" spans="11:70">
      <c r="K121" s="108" t="s">
        <v>134</v>
      </c>
      <c r="L121" s="109" t="str">
        <f t="shared" si="29"/>
        <v>INDIPP</v>
      </c>
      <c r="M121" s="108" t="s">
        <v>278</v>
      </c>
      <c r="N121" s="108">
        <f>N73</f>
        <v>2.0724743126449289E-2</v>
      </c>
      <c r="O121" s="108" t="s">
        <v>30</v>
      </c>
      <c r="P121" s="109" t="s">
        <v>84</v>
      </c>
      <c r="T121" s="108" t="s">
        <v>134</v>
      </c>
      <c r="U121" s="109" t="str">
        <f t="shared" si="41"/>
        <v>INDIPP</v>
      </c>
      <c r="V121" s="108" t="str">
        <f t="shared" si="42"/>
        <v>WH10_11</v>
      </c>
      <c r="W121" s="108">
        <f>W73</f>
        <v>2.6960606459662702E-2</v>
      </c>
      <c r="X121" s="108" t="s">
        <v>30</v>
      </c>
      <c r="Y121" s="109" t="s">
        <v>79</v>
      </c>
      <c r="AC121" s="108" t="s">
        <v>134</v>
      </c>
      <c r="AD121" s="109" t="str">
        <f t="shared" si="30"/>
        <v>INDIPP</v>
      </c>
      <c r="AE121" s="108" t="str">
        <f t="shared" si="31"/>
        <v>WH10_11</v>
      </c>
      <c r="AF121" s="108">
        <f>AF73</f>
        <v>2.0337356222063653E-2</v>
      </c>
      <c r="AG121" s="108" t="s">
        <v>30</v>
      </c>
      <c r="AH121" s="109" t="s">
        <v>85</v>
      </c>
      <c r="AL121" s="108" t="s">
        <v>134</v>
      </c>
      <c r="AM121" s="109" t="str">
        <f t="shared" si="32"/>
        <v>INDIPP</v>
      </c>
      <c r="AN121" s="108" t="str">
        <f t="shared" si="33"/>
        <v>WH10_11</v>
      </c>
      <c r="AO121" s="108">
        <f>AO73</f>
        <v>2.289443174741624E-2</v>
      </c>
      <c r="AP121" s="108" t="s">
        <v>30</v>
      </c>
      <c r="AQ121" s="109" t="s">
        <v>82</v>
      </c>
      <c r="AU121" s="108" t="s">
        <v>134</v>
      </c>
      <c r="AV121" s="109" t="str">
        <f t="shared" si="34"/>
        <v>INDIPP</v>
      </c>
      <c r="AW121" s="108" t="str">
        <f t="shared" si="35"/>
        <v>WH10_11</v>
      </c>
      <c r="AX121" s="108">
        <f>AX73</f>
        <v>1.9316772940714252E-2</v>
      </c>
      <c r="AY121" s="108" t="s">
        <v>30</v>
      </c>
      <c r="AZ121" s="109" t="s">
        <v>81</v>
      </c>
      <c r="BD121" s="108" t="s">
        <v>134</v>
      </c>
      <c r="BE121" s="109" t="str">
        <f t="shared" si="36"/>
        <v>INDIPP</v>
      </c>
      <c r="BF121" s="108" t="str">
        <f t="shared" si="37"/>
        <v>WH10_11</v>
      </c>
      <c r="BG121" s="108">
        <f t="shared" si="43"/>
        <v>2.289443174741624E-2</v>
      </c>
      <c r="BH121" s="108" t="s">
        <v>30</v>
      </c>
      <c r="BI121" s="109" t="s">
        <v>83</v>
      </c>
      <c r="BM121" s="108" t="s">
        <v>134</v>
      </c>
      <c r="BN121" s="109" t="str">
        <f t="shared" si="38"/>
        <v>INDIPP</v>
      </c>
      <c r="BO121" s="108" t="str">
        <f t="shared" si="39"/>
        <v>WH10_11</v>
      </c>
      <c r="BP121" s="108">
        <f t="shared" si="40"/>
        <v>1.9316772940714252E-2</v>
      </c>
      <c r="BQ121" s="108" t="s">
        <v>30</v>
      </c>
      <c r="BR121" s="109" t="s">
        <v>80</v>
      </c>
    </row>
    <row r="122" spans="11:70">
      <c r="K122" s="108" t="s">
        <v>134</v>
      </c>
      <c r="L122" s="109" t="str">
        <f t="shared" si="29"/>
        <v>INDIPP</v>
      </c>
      <c r="M122" s="108" t="s">
        <v>279</v>
      </c>
      <c r="N122" s="108">
        <f>N74</f>
        <v>2.1313426308615869E-2</v>
      </c>
      <c r="O122" s="108" t="s">
        <v>30</v>
      </c>
      <c r="P122" s="109" t="s">
        <v>84</v>
      </c>
      <c r="T122" s="108" t="s">
        <v>134</v>
      </c>
      <c r="U122" s="109" t="str">
        <f t="shared" si="41"/>
        <v>INDIPP</v>
      </c>
      <c r="V122" s="108" t="str">
        <f t="shared" si="42"/>
        <v>WH12_13</v>
      </c>
      <c r="W122" s="108">
        <f>W74</f>
        <v>2.8194153221252558E-2</v>
      </c>
      <c r="X122" s="108" t="s">
        <v>30</v>
      </c>
      <c r="Y122" s="109" t="s">
        <v>79</v>
      </c>
      <c r="AC122" s="108" t="s">
        <v>134</v>
      </c>
      <c r="AD122" s="109" t="str">
        <f t="shared" si="30"/>
        <v>INDIPP</v>
      </c>
      <c r="AE122" s="108" t="str">
        <f t="shared" si="31"/>
        <v>WH12_13</v>
      </c>
      <c r="AF122" s="108">
        <f>AF74</f>
        <v>2.1577923329904772E-2</v>
      </c>
      <c r="AG122" s="108" t="s">
        <v>30</v>
      </c>
      <c r="AH122" s="109" t="s">
        <v>85</v>
      </c>
      <c r="AL122" s="108" t="s">
        <v>134</v>
      </c>
      <c r="AM122" s="109" t="str">
        <f t="shared" si="32"/>
        <v>INDIPP</v>
      </c>
      <c r="AN122" s="108" t="str">
        <f t="shared" si="33"/>
        <v>WH12_13</v>
      </c>
      <c r="AO122" s="108">
        <f>AO74</f>
        <v>2.436992205662647E-2</v>
      </c>
      <c r="AP122" s="108" t="s">
        <v>30</v>
      </c>
      <c r="AQ122" s="109" t="s">
        <v>82</v>
      </c>
      <c r="AU122" s="108" t="s">
        <v>134</v>
      </c>
      <c r="AV122" s="109" t="str">
        <f t="shared" si="34"/>
        <v>INDIPP</v>
      </c>
      <c r="AW122" s="108" t="str">
        <f t="shared" si="35"/>
        <v>WH12_13</v>
      </c>
      <c r="AX122" s="108">
        <f>AX74</f>
        <v>2.1713679165996778E-2</v>
      </c>
      <c r="AY122" s="108" t="s">
        <v>30</v>
      </c>
      <c r="AZ122" s="109" t="s">
        <v>81</v>
      </c>
      <c r="BD122" s="108" t="s">
        <v>134</v>
      </c>
      <c r="BE122" s="109" t="str">
        <f t="shared" si="36"/>
        <v>INDIPP</v>
      </c>
      <c r="BF122" s="108" t="str">
        <f t="shared" si="37"/>
        <v>WH12_13</v>
      </c>
      <c r="BG122" s="108">
        <f t="shared" si="43"/>
        <v>2.436992205662647E-2</v>
      </c>
      <c r="BH122" s="108" t="s">
        <v>30</v>
      </c>
      <c r="BI122" s="109" t="s">
        <v>83</v>
      </c>
      <c r="BM122" s="108" t="s">
        <v>134</v>
      </c>
      <c r="BN122" s="109" t="str">
        <f t="shared" si="38"/>
        <v>INDIPP</v>
      </c>
      <c r="BO122" s="108" t="str">
        <f t="shared" si="39"/>
        <v>WH12_13</v>
      </c>
      <c r="BP122" s="108">
        <f t="shared" si="40"/>
        <v>2.1713679165996778E-2</v>
      </c>
      <c r="BQ122" s="108" t="s">
        <v>30</v>
      </c>
      <c r="BR122" s="109" t="s">
        <v>80</v>
      </c>
    </row>
    <row r="123" spans="11:70">
      <c r="K123" s="110" t="s">
        <v>134</v>
      </c>
      <c r="L123" s="109" t="str">
        <f t="shared" si="29"/>
        <v>INDIPP</v>
      </c>
      <c r="M123" s="108" t="s">
        <v>280</v>
      </c>
      <c r="N123" s="108">
        <f>N75</f>
        <v>2.2469105630351725E-2</v>
      </c>
      <c r="O123" s="108" t="s">
        <v>30</v>
      </c>
      <c r="P123" s="109" t="s">
        <v>84</v>
      </c>
      <c r="T123" s="108" t="s">
        <v>134</v>
      </c>
      <c r="U123" s="109" t="str">
        <f t="shared" si="41"/>
        <v>INDIPP</v>
      </c>
      <c r="V123" s="108" t="str">
        <f t="shared" si="42"/>
        <v>WH14_15</v>
      </c>
      <c r="W123" s="108">
        <f>W75</f>
        <v>2.7759107718327507E-2</v>
      </c>
      <c r="X123" s="108" t="s">
        <v>30</v>
      </c>
      <c r="Y123" s="109" t="s">
        <v>79</v>
      </c>
      <c r="AC123" s="108" t="s">
        <v>134</v>
      </c>
      <c r="AD123" s="109" t="str">
        <f t="shared" si="30"/>
        <v>INDIPP</v>
      </c>
      <c r="AE123" s="108" t="str">
        <f t="shared" si="31"/>
        <v>WH14_15</v>
      </c>
      <c r="AF123" s="108">
        <f>AF75</f>
        <v>2.443722308467574E-2</v>
      </c>
      <c r="AG123" s="108" t="s">
        <v>30</v>
      </c>
      <c r="AH123" s="109" t="s">
        <v>85</v>
      </c>
      <c r="AL123" s="108" t="s">
        <v>134</v>
      </c>
      <c r="AM123" s="109" t="str">
        <f t="shared" si="32"/>
        <v>INDIPP</v>
      </c>
      <c r="AN123" s="108" t="str">
        <f t="shared" si="33"/>
        <v>WH14_15</v>
      </c>
      <c r="AO123" s="108">
        <f>AO75</f>
        <v>2.5296656553616542E-2</v>
      </c>
      <c r="AP123" s="108" t="s">
        <v>30</v>
      </c>
      <c r="AQ123" s="109" t="s">
        <v>82</v>
      </c>
      <c r="AU123" s="108" t="s">
        <v>134</v>
      </c>
      <c r="AV123" s="109" t="str">
        <f t="shared" si="34"/>
        <v>INDIPP</v>
      </c>
      <c r="AW123" s="108" t="str">
        <f t="shared" si="35"/>
        <v>WH14_15</v>
      </c>
      <c r="AX123" s="108">
        <f>AX75</f>
        <v>2.3154616299008286E-2</v>
      </c>
      <c r="AY123" s="108" t="s">
        <v>30</v>
      </c>
      <c r="AZ123" s="109" t="s">
        <v>81</v>
      </c>
      <c r="BD123" s="108" t="s">
        <v>134</v>
      </c>
      <c r="BE123" s="109" t="str">
        <f t="shared" si="36"/>
        <v>INDIPP</v>
      </c>
      <c r="BF123" s="108" t="str">
        <f t="shared" si="37"/>
        <v>WH14_15</v>
      </c>
      <c r="BG123" s="108">
        <f t="shared" si="43"/>
        <v>2.5296656553616542E-2</v>
      </c>
      <c r="BH123" s="108" t="s">
        <v>30</v>
      </c>
      <c r="BI123" s="109" t="s">
        <v>83</v>
      </c>
      <c r="BM123" s="108" t="s">
        <v>134</v>
      </c>
      <c r="BN123" s="109" t="str">
        <f t="shared" si="38"/>
        <v>INDIPP</v>
      </c>
      <c r="BO123" s="108" t="str">
        <f t="shared" si="39"/>
        <v>WH14_15</v>
      </c>
      <c r="BP123" s="108">
        <f t="shared" si="40"/>
        <v>2.3154616299008286E-2</v>
      </c>
      <c r="BQ123" s="108" t="s">
        <v>30</v>
      </c>
      <c r="BR123" s="109" t="s">
        <v>80</v>
      </c>
    </row>
    <row r="124" spans="11:70">
      <c r="K124" s="108" t="s">
        <v>134</v>
      </c>
      <c r="L124" s="109" t="str">
        <f t="shared" si="29"/>
        <v>INDIPP</v>
      </c>
      <c r="M124" s="108" t="s">
        <v>281</v>
      </c>
      <c r="N124" s="108">
        <f>N76</f>
        <v>2.2805879354489168E-2</v>
      </c>
      <c r="O124" s="108" t="s">
        <v>30</v>
      </c>
      <c r="P124" s="109" t="s">
        <v>84</v>
      </c>
      <c r="T124" s="108" t="s">
        <v>134</v>
      </c>
      <c r="U124" s="109" t="str">
        <f t="shared" si="41"/>
        <v>INDIPP</v>
      </c>
      <c r="V124" s="108" t="str">
        <f t="shared" si="42"/>
        <v>WH16_17</v>
      </c>
      <c r="W124" s="108">
        <f>W76</f>
        <v>2.7022500142114415E-2</v>
      </c>
      <c r="X124" s="108" t="s">
        <v>30</v>
      </c>
      <c r="Y124" s="109" t="s">
        <v>79</v>
      </c>
      <c r="AC124" s="108" t="s">
        <v>134</v>
      </c>
      <c r="AD124" s="109" t="str">
        <f t="shared" si="30"/>
        <v>INDIPP</v>
      </c>
      <c r="AE124" s="108" t="str">
        <f t="shared" si="31"/>
        <v>WH16_17</v>
      </c>
      <c r="AF124" s="108">
        <f>AF76</f>
        <v>2.5705527690156708E-2</v>
      </c>
      <c r="AG124" s="108" t="s">
        <v>30</v>
      </c>
      <c r="AH124" s="109" t="s">
        <v>85</v>
      </c>
      <c r="AL124" s="108" t="s">
        <v>134</v>
      </c>
      <c r="AM124" s="109" t="str">
        <f t="shared" si="32"/>
        <v>INDIPP</v>
      </c>
      <c r="AN124" s="108" t="str">
        <f t="shared" si="33"/>
        <v>WH16_17</v>
      </c>
      <c r="AO124" s="108">
        <f>AO76</f>
        <v>2.5303534826348534E-2</v>
      </c>
      <c r="AP124" s="108" t="s">
        <v>30</v>
      </c>
      <c r="AQ124" s="109" t="s">
        <v>82</v>
      </c>
      <c r="AU124" s="108" t="s">
        <v>134</v>
      </c>
      <c r="AV124" s="109" t="str">
        <f t="shared" si="34"/>
        <v>INDIPP</v>
      </c>
      <c r="AW124" s="108" t="str">
        <f t="shared" si="35"/>
        <v>WH16_17</v>
      </c>
      <c r="AX124" s="108">
        <f>AX76</f>
        <v>2.335857026371211E-2</v>
      </c>
      <c r="AY124" s="108" t="s">
        <v>30</v>
      </c>
      <c r="AZ124" s="109" t="s">
        <v>81</v>
      </c>
      <c r="BD124" s="108" t="s">
        <v>134</v>
      </c>
      <c r="BE124" s="109" t="str">
        <f t="shared" si="36"/>
        <v>INDIPP</v>
      </c>
      <c r="BF124" s="108" t="str">
        <f t="shared" si="37"/>
        <v>WH16_17</v>
      </c>
      <c r="BG124" s="108">
        <f t="shared" si="43"/>
        <v>2.5303534826348534E-2</v>
      </c>
      <c r="BH124" s="108" t="s">
        <v>30</v>
      </c>
      <c r="BI124" s="109" t="s">
        <v>83</v>
      </c>
      <c r="BM124" s="108" t="s">
        <v>134</v>
      </c>
      <c r="BN124" s="109" t="str">
        <f t="shared" si="38"/>
        <v>INDIPP</v>
      </c>
      <c r="BO124" s="108" t="str">
        <f t="shared" si="39"/>
        <v>WH16_17</v>
      </c>
      <c r="BP124" s="108">
        <f t="shared" si="40"/>
        <v>2.335857026371211E-2</v>
      </c>
      <c r="BQ124" s="108" t="s">
        <v>30</v>
      </c>
      <c r="BR124" s="109" t="s">
        <v>80</v>
      </c>
    </row>
    <row r="125" spans="11:70">
      <c r="K125" s="108" t="s">
        <v>134</v>
      </c>
      <c r="L125" s="109" t="str">
        <f t="shared" si="29"/>
        <v>INDIPP</v>
      </c>
      <c r="M125" s="108" t="s">
        <v>282</v>
      </c>
      <c r="N125" s="108">
        <f>N77</f>
        <v>2.2833551053567526E-2</v>
      </c>
      <c r="O125" s="108" t="s">
        <v>30</v>
      </c>
      <c r="P125" s="109" t="s">
        <v>84</v>
      </c>
      <c r="T125" s="108" t="s">
        <v>134</v>
      </c>
      <c r="U125" s="109" t="str">
        <f t="shared" si="41"/>
        <v>INDIPP</v>
      </c>
      <c r="V125" s="108" t="str">
        <f t="shared" si="42"/>
        <v>WH18_19</v>
      </c>
      <c r="W125" s="108">
        <f>W77</f>
        <v>2.6751794466061383E-2</v>
      </c>
      <c r="X125" s="108" t="s">
        <v>30</v>
      </c>
      <c r="Y125" s="109" t="s">
        <v>79</v>
      </c>
      <c r="AC125" s="108" t="s">
        <v>134</v>
      </c>
      <c r="AD125" s="109" t="str">
        <f t="shared" si="30"/>
        <v>INDIPP</v>
      </c>
      <c r="AE125" s="108" t="str">
        <f t="shared" si="31"/>
        <v>WH18_19</v>
      </c>
      <c r="AF125" s="108">
        <f>AF77</f>
        <v>2.5592794365341641E-2</v>
      </c>
      <c r="AG125" s="108" t="s">
        <v>30</v>
      </c>
      <c r="AH125" s="109" t="s">
        <v>85</v>
      </c>
      <c r="AL125" s="108" t="s">
        <v>134</v>
      </c>
      <c r="AM125" s="109" t="str">
        <f t="shared" si="32"/>
        <v>INDIPP</v>
      </c>
      <c r="AN125" s="108" t="str">
        <f t="shared" si="33"/>
        <v>WH18_19</v>
      </c>
      <c r="AO125" s="108">
        <f>AO77</f>
        <v>2.4969586031286229E-2</v>
      </c>
      <c r="AP125" s="108" t="s">
        <v>30</v>
      </c>
      <c r="AQ125" s="109" t="s">
        <v>82</v>
      </c>
      <c r="AU125" s="108" t="s">
        <v>134</v>
      </c>
      <c r="AV125" s="109" t="str">
        <f t="shared" si="34"/>
        <v>INDIPP</v>
      </c>
      <c r="AW125" s="108" t="str">
        <f t="shared" si="35"/>
        <v>WH18_19</v>
      </c>
      <c r="AX125" s="108">
        <f>AX77</f>
        <v>2.3127630615324031E-2</v>
      </c>
      <c r="AY125" s="108" t="s">
        <v>30</v>
      </c>
      <c r="AZ125" s="109" t="s">
        <v>81</v>
      </c>
      <c r="BD125" s="108" t="s">
        <v>134</v>
      </c>
      <c r="BE125" s="109" t="str">
        <f t="shared" si="36"/>
        <v>INDIPP</v>
      </c>
      <c r="BF125" s="108" t="str">
        <f t="shared" si="37"/>
        <v>WH18_19</v>
      </c>
      <c r="BG125" s="108">
        <f t="shared" si="43"/>
        <v>2.4969586031286229E-2</v>
      </c>
      <c r="BH125" s="108" t="s">
        <v>30</v>
      </c>
      <c r="BI125" s="109" t="s">
        <v>83</v>
      </c>
      <c r="BM125" s="108" t="s">
        <v>134</v>
      </c>
      <c r="BN125" s="109" t="str">
        <f t="shared" si="38"/>
        <v>INDIPP</v>
      </c>
      <c r="BO125" s="108" t="str">
        <f t="shared" si="39"/>
        <v>WH18_19</v>
      </c>
      <c r="BP125" s="108">
        <f t="shared" si="40"/>
        <v>2.3127630615324031E-2</v>
      </c>
      <c r="BQ125" s="108" t="s">
        <v>30</v>
      </c>
      <c r="BR125" s="109" t="s">
        <v>80</v>
      </c>
    </row>
    <row r="126" spans="11:70">
      <c r="K126" s="108" t="s">
        <v>134</v>
      </c>
      <c r="L126" s="109" t="str">
        <f t="shared" si="29"/>
        <v>INDIPP</v>
      </c>
      <c r="M126" s="108" t="s">
        <v>283</v>
      </c>
      <c r="N126" s="108">
        <f>N78</f>
        <v>2.2715455782190419E-2</v>
      </c>
      <c r="O126" s="108" t="s">
        <v>30</v>
      </c>
      <c r="P126" s="109" t="s">
        <v>84</v>
      </c>
      <c r="T126" s="108" t="s">
        <v>134</v>
      </c>
      <c r="U126" s="109" t="str">
        <f t="shared" si="41"/>
        <v>INDIPP</v>
      </c>
      <c r="V126" s="108" t="str">
        <f t="shared" si="42"/>
        <v>WH20_21</v>
      </c>
      <c r="W126" s="108">
        <f>W78</f>
        <v>2.8393351379152599E-2</v>
      </c>
      <c r="X126" s="108" t="s">
        <v>30</v>
      </c>
      <c r="Y126" s="109" t="s">
        <v>79</v>
      </c>
      <c r="AC126" s="108" t="s">
        <v>134</v>
      </c>
      <c r="AD126" s="109" t="str">
        <f t="shared" si="30"/>
        <v>INDIPP</v>
      </c>
      <c r="AE126" s="108" t="str">
        <f t="shared" si="31"/>
        <v>WH20_21</v>
      </c>
      <c r="AF126" s="108">
        <f>AF78</f>
        <v>2.5128096357010504E-2</v>
      </c>
      <c r="AG126" s="108" t="s">
        <v>30</v>
      </c>
      <c r="AH126" s="109" t="s">
        <v>85</v>
      </c>
      <c r="AL126" s="108" t="s">
        <v>134</v>
      </c>
      <c r="AM126" s="109" t="str">
        <f t="shared" si="32"/>
        <v>INDIPP</v>
      </c>
      <c r="AN126" s="108" t="str">
        <f t="shared" si="33"/>
        <v>WH20_21</v>
      </c>
      <c r="AO126" s="108">
        <f>AO78</f>
        <v>2.5193666776947114E-2</v>
      </c>
      <c r="AP126" s="108" t="s">
        <v>30</v>
      </c>
      <c r="AQ126" s="109" t="s">
        <v>82</v>
      </c>
      <c r="AU126" s="108" t="s">
        <v>134</v>
      </c>
      <c r="AV126" s="109" t="str">
        <f t="shared" si="34"/>
        <v>INDIPP</v>
      </c>
      <c r="AW126" s="108" t="str">
        <f t="shared" si="35"/>
        <v>WH20_21</v>
      </c>
      <c r="AX126" s="108">
        <f>AX78</f>
        <v>2.3066922677741498E-2</v>
      </c>
      <c r="AY126" s="108" t="s">
        <v>30</v>
      </c>
      <c r="AZ126" s="109" t="s">
        <v>81</v>
      </c>
      <c r="BD126" s="108" t="s">
        <v>134</v>
      </c>
      <c r="BE126" s="109" t="str">
        <f t="shared" si="36"/>
        <v>INDIPP</v>
      </c>
      <c r="BF126" s="108" t="str">
        <f t="shared" si="37"/>
        <v>WH20_21</v>
      </c>
      <c r="BG126" s="108">
        <f t="shared" si="43"/>
        <v>2.5193666776947114E-2</v>
      </c>
      <c r="BH126" s="108" t="s">
        <v>30</v>
      </c>
      <c r="BI126" s="109" t="s">
        <v>83</v>
      </c>
      <c r="BM126" s="108" t="s">
        <v>134</v>
      </c>
      <c r="BN126" s="109" t="str">
        <f t="shared" si="38"/>
        <v>INDIPP</v>
      </c>
      <c r="BO126" s="108" t="str">
        <f t="shared" si="39"/>
        <v>WH20_21</v>
      </c>
      <c r="BP126" s="108">
        <f t="shared" si="40"/>
        <v>2.3066922677741498E-2</v>
      </c>
      <c r="BQ126" s="108" t="s">
        <v>30</v>
      </c>
      <c r="BR126" s="109" t="s">
        <v>80</v>
      </c>
    </row>
    <row r="127" spans="11:70">
      <c r="K127" s="110" t="s">
        <v>134</v>
      </c>
      <c r="L127" s="109" t="str">
        <f t="shared" si="29"/>
        <v>INDIPP</v>
      </c>
      <c r="M127" s="108" t="s">
        <v>284</v>
      </c>
      <c r="N127" s="108">
        <f>N79</f>
        <v>2.2889826289936879E-2</v>
      </c>
      <c r="O127" s="108" t="s">
        <v>30</v>
      </c>
      <c r="P127" s="109" t="s">
        <v>84</v>
      </c>
      <c r="T127" s="108" t="s">
        <v>134</v>
      </c>
      <c r="U127" s="109" t="str">
        <f t="shared" si="41"/>
        <v>INDIPP</v>
      </c>
      <c r="V127" s="108" t="str">
        <f t="shared" si="42"/>
        <v>WH22_23</v>
      </c>
      <c r="W127" s="108">
        <f>W79</f>
        <v>2.8309781661700797E-2</v>
      </c>
      <c r="X127" s="108" t="s">
        <v>30</v>
      </c>
      <c r="Y127" s="109" t="s">
        <v>79</v>
      </c>
      <c r="AC127" s="108" t="s">
        <v>134</v>
      </c>
      <c r="AD127" s="109" t="str">
        <f t="shared" si="30"/>
        <v>INDIPP</v>
      </c>
      <c r="AE127" s="108" t="str">
        <f t="shared" si="31"/>
        <v>WH22_23</v>
      </c>
      <c r="AF127" s="108">
        <f>AF79</f>
        <v>2.5492073877533841E-2</v>
      </c>
      <c r="AG127" s="108" t="s">
        <v>30</v>
      </c>
      <c r="AH127" s="109" t="s">
        <v>85</v>
      </c>
      <c r="AL127" s="108" t="s">
        <v>134</v>
      </c>
      <c r="AM127" s="109" t="str">
        <f t="shared" si="32"/>
        <v>INDIPP</v>
      </c>
      <c r="AN127" s="108" t="str">
        <f t="shared" si="33"/>
        <v>WH22_23</v>
      </c>
      <c r="AO127" s="108">
        <f>AO79</f>
        <v>2.5793097568826008E-2</v>
      </c>
      <c r="AP127" s="108" t="s">
        <v>30</v>
      </c>
      <c r="AQ127" s="109" t="s">
        <v>82</v>
      </c>
      <c r="AU127" s="108" t="s">
        <v>134</v>
      </c>
      <c r="AV127" s="109" t="str">
        <f t="shared" si="34"/>
        <v>INDIPP</v>
      </c>
      <c r="AW127" s="108" t="str">
        <f t="shared" si="35"/>
        <v>WH22_23</v>
      </c>
      <c r="AX127" s="108">
        <f>AX79</f>
        <v>2.4658149421792279E-2</v>
      </c>
      <c r="AY127" s="108" t="s">
        <v>30</v>
      </c>
      <c r="AZ127" s="109" t="s">
        <v>81</v>
      </c>
      <c r="BD127" s="108" t="s">
        <v>134</v>
      </c>
      <c r="BE127" s="109" t="str">
        <f t="shared" si="36"/>
        <v>INDIPP</v>
      </c>
      <c r="BF127" s="108" t="str">
        <f t="shared" si="37"/>
        <v>WH22_23</v>
      </c>
      <c r="BG127" s="108">
        <f t="shared" si="43"/>
        <v>2.5793097568826008E-2</v>
      </c>
      <c r="BH127" s="108" t="s">
        <v>30</v>
      </c>
      <c r="BI127" s="109" t="s">
        <v>83</v>
      </c>
      <c r="BM127" s="108" t="s">
        <v>134</v>
      </c>
      <c r="BN127" s="109" t="str">
        <f t="shared" si="38"/>
        <v>INDIPP</v>
      </c>
      <c r="BO127" s="108" t="str">
        <f t="shared" si="39"/>
        <v>WH22_23</v>
      </c>
      <c r="BP127" s="108">
        <f t="shared" si="40"/>
        <v>2.4658149421792279E-2</v>
      </c>
      <c r="BQ127" s="108" t="s">
        <v>30</v>
      </c>
      <c r="BR127" s="109" t="s">
        <v>80</v>
      </c>
    </row>
    <row r="128" spans="11:70">
      <c r="K128" s="108" t="s">
        <v>134</v>
      </c>
      <c r="L128" s="109" t="str">
        <f>C11</f>
        <v>INDSME</v>
      </c>
      <c r="M128" s="108" t="str">
        <f>M80</f>
        <v>RH0_1</v>
      </c>
      <c r="N128" s="108">
        <f>N80</f>
        <v>2.0724659037165537E-2</v>
      </c>
      <c r="O128" s="108" t="s">
        <v>30</v>
      </c>
      <c r="P128" s="109" t="s">
        <v>84</v>
      </c>
      <c r="T128" s="108" t="s">
        <v>134</v>
      </c>
      <c r="U128" s="109" t="str">
        <f t="shared" si="41"/>
        <v>INDSME</v>
      </c>
      <c r="V128" s="108" t="str">
        <f t="shared" si="42"/>
        <v>RH0_1</v>
      </c>
      <c r="W128" s="108">
        <f>W80</f>
        <v>2.1114941725154532E-2</v>
      </c>
      <c r="X128" s="108" t="s">
        <v>30</v>
      </c>
      <c r="Y128" s="109" t="s">
        <v>79</v>
      </c>
      <c r="AC128" s="108" t="s">
        <v>134</v>
      </c>
      <c r="AD128" s="109" t="str">
        <f t="shared" ref="AD128:AD175" si="44">U128</f>
        <v>INDSME</v>
      </c>
      <c r="AE128" s="108" t="str">
        <f t="shared" ref="AE128:AE175" si="45">V128</f>
        <v>RH0_1</v>
      </c>
      <c r="AF128" s="108">
        <f>AF80</f>
        <v>2.1558860771218834E-2</v>
      </c>
      <c r="AG128" s="108" t="s">
        <v>30</v>
      </c>
      <c r="AH128" s="109" t="s">
        <v>85</v>
      </c>
      <c r="AL128" s="108" t="s">
        <v>134</v>
      </c>
      <c r="AM128" s="109" t="str">
        <f t="shared" ref="AM128:AM175" si="46">AD128</f>
        <v>INDSME</v>
      </c>
      <c r="AN128" s="108" t="str">
        <f t="shared" ref="AN128:AN175" si="47">AE128</f>
        <v>RH0_1</v>
      </c>
      <c r="AO128" s="108">
        <f>AO80</f>
        <v>2.1100281615679766E-2</v>
      </c>
      <c r="AP128" s="108" t="s">
        <v>30</v>
      </c>
      <c r="AQ128" s="109" t="s">
        <v>82</v>
      </c>
      <c r="AU128" s="108" t="s">
        <v>134</v>
      </c>
      <c r="AV128" s="109" t="str">
        <f t="shared" ref="AV128:AV175" si="48">AM128</f>
        <v>INDSME</v>
      </c>
      <c r="AW128" s="108" t="str">
        <f t="shared" ref="AW128:AW175" si="49">AN128</f>
        <v>RH0_1</v>
      </c>
      <c r="AX128" s="108">
        <f>AX80</f>
        <v>2.1655345397811724E-2</v>
      </c>
      <c r="AY128" s="108" t="s">
        <v>30</v>
      </c>
      <c r="AZ128" s="109" t="s">
        <v>81</v>
      </c>
      <c r="BD128" s="108" t="s">
        <v>134</v>
      </c>
      <c r="BE128" s="109" t="str">
        <f t="shared" ref="BE128:BE175" si="50">AV128</f>
        <v>INDSME</v>
      </c>
      <c r="BF128" s="108" t="str">
        <f t="shared" ref="BF128:BF175" si="51">AW128</f>
        <v>RH0_1</v>
      </c>
      <c r="BG128" s="108">
        <f t="shared" si="43"/>
        <v>2.1100281615679766E-2</v>
      </c>
      <c r="BH128" s="108" t="s">
        <v>30</v>
      </c>
      <c r="BI128" s="109" t="s">
        <v>83</v>
      </c>
      <c r="BM128" s="108" t="s">
        <v>134</v>
      </c>
      <c r="BN128" s="109" t="str">
        <f t="shared" ref="BN128:BN175" si="52">BE128</f>
        <v>INDSME</v>
      </c>
      <c r="BO128" s="108" t="str">
        <f t="shared" ref="BO128:BO175" si="53">BF128</f>
        <v>RH0_1</v>
      </c>
      <c r="BP128" s="108">
        <f t="shared" ref="BP128:BP175" si="54">AX128</f>
        <v>2.1655345397811724E-2</v>
      </c>
      <c r="BQ128" s="108" t="s">
        <v>30</v>
      </c>
      <c r="BR128" s="109" t="s">
        <v>80</v>
      </c>
    </row>
    <row r="129" spans="11:70">
      <c r="K129" s="108" t="s">
        <v>134</v>
      </c>
      <c r="L129" s="109" t="str">
        <f t="shared" ref="L129:L175" si="55">L128</f>
        <v>INDSME</v>
      </c>
      <c r="M129" s="108" t="str">
        <f>M81</f>
        <v>RH2_3</v>
      </c>
      <c r="N129" s="108">
        <f>N81</f>
        <v>2.0606913950845532E-2</v>
      </c>
      <c r="O129" s="108" t="s">
        <v>30</v>
      </c>
      <c r="P129" s="109" t="s">
        <v>84</v>
      </c>
      <c r="T129" s="108" t="s">
        <v>134</v>
      </c>
      <c r="U129" s="109" t="str">
        <f t="shared" ref="U129:U175" si="56">L129</f>
        <v>INDSME</v>
      </c>
      <c r="V129" s="108" t="str">
        <f t="shared" ref="V129:V175" si="57">M129</f>
        <v>RH2_3</v>
      </c>
      <c r="W129" s="108">
        <f>W81</f>
        <v>1.9269377650938974E-2</v>
      </c>
      <c r="X129" s="108" t="s">
        <v>30</v>
      </c>
      <c r="Y129" s="109" t="s">
        <v>79</v>
      </c>
      <c r="AC129" s="108" t="s">
        <v>134</v>
      </c>
      <c r="AD129" s="109" t="str">
        <f t="shared" si="44"/>
        <v>INDSME</v>
      </c>
      <c r="AE129" s="108" t="str">
        <f t="shared" si="45"/>
        <v>RH2_3</v>
      </c>
      <c r="AF129" s="108">
        <f>AF81</f>
        <v>2.1716461727874961E-2</v>
      </c>
      <c r="AG129" s="108" t="s">
        <v>30</v>
      </c>
      <c r="AH129" s="109" t="s">
        <v>85</v>
      </c>
      <c r="AL129" s="108" t="s">
        <v>134</v>
      </c>
      <c r="AM129" s="109" t="str">
        <f t="shared" si="46"/>
        <v>INDSME</v>
      </c>
      <c r="AN129" s="108" t="str">
        <f t="shared" si="47"/>
        <v>RH2_3</v>
      </c>
      <c r="AO129" s="108">
        <f>AO81</f>
        <v>2.0204463474633838E-2</v>
      </c>
      <c r="AP129" s="108" t="s">
        <v>30</v>
      </c>
      <c r="AQ129" s="109" t="s">
        <v>82</v>
      </c>
      <c r="AU129" s="108" t="s">
        <v>134</v>
      </c>
      <c r="AV129" s="109" t="str">
        <f t="shared" si="48"/>
        <v>INDSME</v>
      </c>
      <c r="AW129" s="108" t="str">
        <f t="shared" si="49"/>
        <v>RH2_3</v>
      </c>
      <c r="AX129" s="108">
        <f>AX81</f>
        <v>1.9761792817229871E-2</v>
      </c>
      <c r="AY129" s="108" t="s">
        <v>30</v>
      </c>
      <c r="AZ129" s="109" t="s">
        <v>81</v>
      </c>
      <c r="BD129" s="108" t="s">
        <v>134</v>
      </c>
      <c r="BE129" s="109" t="str">
        <f t="shared" si="50"/>
        <v>INDSME</v>
      </c>
      <c r="BF129" s="108" t="str">
        <f t="shared" si="51"/>
        <v>RH2_3</v>
      </c>
      <c r="BG129" s="108">
        <f t="shared" ref="BG129:BG175" si="58">AO129</f>
        <v>2.0204463474633838E-2</v>
      </c>
      <c r="BH129" s="108" t="s">
        <v>30</v>
      </c>
      <c r="BI129" s="109" t="s">
        <v>83</v>
      </c>
      <c r="BM129" s="108" t="s">
        <v>134</v>
      </c>
      <c r="BN129" s="109" t="str">
        <f t="shared" si="52"/>
        <v>INDSME</v>
      </c>
      <c r="BO129" s="108" t="str">
        <f t="shared" si="53"/>
        <v>RH2_3</v>
      </c>
      <c r="BP129" s="108">
        <f t="shared" si="54"/>
        <v>1.9761792817229871E-2</v>
      </c>
      <c r="BQ129" s="108" t="s">
        <v>30</v>
      </c>
      <c r="BR129" s="109" t="s">
        <v>80</v>
      </c>
    </row>
    <row r="130" spans="11:70">
      <c r="K130" s="108" t="s">
        <v>134</v>
      </c>
      <c r="L130" s="109" t="str">
        <f t="shared" si="55"/>
        <v>INDSME</v>
      </c>
      <c r="M130" s="108" t="str">
        <f>M82</f>
        <v>RH4_5</v>
      </c>
      <c r="N130" s="108">
        <f>N82</f>
        <v>1.9908743871061466E-2</v>
      </c>
      <c r="O130" s="108" t="s">
        <v>30</v>
      </c>
      <c r="P130" s="109" t="s">
        <v>84</v>
      </c>
      <c r="T130" s="108" t="s">
        <v>134</v>
      </c>
      <c r="U130" s="109" t="str">
        <f t="shared" si="56"/>
        <v>INDSME</v>
      </c>
      <c r="V130" s="108" t="str">
        <f t="shared" si="57"/>
        <v>RH4_5</v>
      </c>
      <c r="W130" s="108">
        <f>W82</f>
        <v>1.8553891573515724E-2</v>
      </c>
      <c r="X130" s="108" t="s">
        <v>30</v>
      </c>
      <c r="Y130" s="109" t="s">
        <v>79</v>
      </c>
      <c r="AC130" s="108" t="s">
        <v>134</v>
      </c>
      <c r="AD130" s="109" t="str">
        <f t="shared" si="44"/>
        <v>INDSME</v>
      </c>
      <c r="AE130" s="108" t="str">
        <f t="shared" si="45"/>
        <v>RH4_5</v>
      </c>
      <c r="AF130" s="108">
        <f>AF82</f>
        <v>2.1041033024000365E-2</v>
      </c>
      <c r="AG130" s="108" t="s">
        <v>30</v>
      </c>
      <c r="AH130" s="109" t="s">
        <v>85</v>
      </c>
      <c r="AL130" s="108" t="s">
        <v>134</v>
      </c>
      <c r="AM130" s="109" t="str">
        <f t="shared" si="46"/>
        <v>INDSME</v>
      </c>
      <c r="AN130" s="108" t="str">
        <f t="shared" si="47"/>
        <v>RH4_5</v>
      </c>
      <c r="AO130" s="108">
        <f>AO82</f>
        <v>1.9159866676335777E-2</v>
      </c>
      <c r="AP130" s="108" t="s">
        <v>30</v>
      </c>
      <c r="AQ130" s="109" t="s">
        <v>82</v>
      </c>
      <c r="AU130" s="108" t="s">
        <v>134</v>
      </c>
      <c r="AV130" s="109" t="str">
        <f t="shared" si="48"/>
        <v>INDSME</v>
      </c>
      <c r="AW130" s="108" t="str">
        <f t="shared" si="49"/>
        <v>RH4_5</v>
      </c>
      <c r="AX130" s="108">
        <f>AX82</f>
        <v>1.7601494690120366E-2</v>
      </c>
      <c r="AY130" s="108" t="s">
        <v>30</v>
      </c>
      <c r="AZ130" s="109" t="s">
        <v>81</v>
      </c>
      <c r="BD130" s="108" t="s">
        <v>134</v>
      </c>
      <c r="BE130" s="109" t="str">
        <f t="shared" si="50"/>
        <v>INDSME</v>
      </c>
      <c r="BF130" s="108" t="str">
        <f t="shared" si="51"/>
        <v>RH4_5</v>
      </c>
      <c r="BG130" s="108">
        <f t="shared" si="58"/>
        <v>1.9159866676335777E-2</v>
      </c>
      <c r="BH130" s="108" t="s">
        <v>30</v>
      </c>
      <c r="BI130" s="109" t="s">
        <v>83</v>
      </c>
      <c r="BM130" s="108" t="s">
        <v>134</v>
      </c>
      <c r="BN130" s="109" t="str">
        <f t="shared" si="52"/>
        <v>INDSME</v>
      </c>
      <c r="BO130" s="108" t="str">
        <f t="shared" si="53"/>
        <v>RH4_5</v>
      </c>
      <c r="BP130" s="108">
        <f t="shared" si="54"/>
        <v>1.7601494690120366E-2</v>
      </c>
      <c r="BQ130" s="108" t="s">
        <v>30</v>
      </c>
      <c r="BR130" s="109" t="s">
        <v>80</v>
      </c>
    </row>
    <row r="131" spans="11:70">
      <c r="K131" s="110" t="s">
        <v>134</v>
      </c>
      <c r="L131" s="109" t="str">
        <f t="shared" si="55"/>
        <v>INDSME</v>
      </c>
      <c r="M131" s="108" t="str">
        <f>M83</f>
        <v>RH6_7</v>
      </c>
      <c r="N131" s="108">
        <f>N83</f>
        <v>1.9131142691048007E-2</v>
      </c>
      <c r="O131" s="108" t="s">
        <v>30</v>
      </c>
      <c r="P131" s="109" t="s">
        <v>84</v>
      </c>
      <c r="T131" s="108" t="s">
        <v>134</v>
      </c>
      <c r="U131" s="109" t="str">
        <f t="shared" si="56"/>
        <v>INDSME</v>
      </c>
      <c r="V131" s="108" t="str">
        <f t="shared" si="57"/>
        <v>RH6_7</v>
      </c>
      <c r="W131" s="108">
        <f>W83</f>
        <v>1.8803352118699587E-2</v>
      </c>
      <c r="X131" s="108" t="s">
        <v>30</v>
      </c>
      <c r="Y131" s="109" t="s">
        <v>79</v>
      </c>
      <c r="AC131" s="108" t="s">
        <v>134</v>
      </c>
      <c r="AD131" s="109" t="str">
        <f t="shared" si="44"/>
        <v>INDSME</v>
      </c>
      <c r="AE131" s="108" t="str">
        <f t="shared" si="45"/>
        <v>RH6_7</v>
      </c>
      <c r="AF131" s="108">
        <f>AF83</f>
        <v>1.8623642385664267E-2</v>
      </c>
      <c r="AG131" s="108" t="s">
        <v>30</v>
      </c>
      <c r="AH131" s="109" t="s">
        <v>85</v>
      </c>
      <c r="AL131" s="108" t="s">
        <v>134</v>
      </c>
      <c r="AM131" s="109" t="str">
        <f t="shared" si="46"/>
        <v>INDSME</v>
      </c>
      <c r="AN131" s="108" t="str">
        <f t="shared" si="47"/>
        <v>RH6_7</v>
      </c>
      <c r="AO131" s="108">
        <f>AO83</f>
        <v>1.8319027581294868E-2</v>
      </c>
      <c r="AP131" s="108" t="s">
        <v>30</v>
      </c>
      <c r="AQ131" s="109" t="s">
        <v>82</v>
      </c>
      <c r="AU131" s="108" t="s">
        <v>134</v>
      </c>
      <c r="AV131" s="109" t="str">
        <f t="shared" si="48"/>
        <v>INDSME</v>
      </c>
      <c r="AW131" s="108" t="str">
        <f t="shared" si="49"/>
        <v>RH6_7</v>
      </c>
      <c r="AX131" s="108">
        <f>AX83</f>
        <v>1.6744293447780733E-2</v>
      </c>
      <c r="AY131" s="108" t="s">
        <v>30</v>
      </c>
      <c r="AZ131" s="109" t="s">
        <v>81</v>
      </c>
      <c r="BD131" s="108" t="s">
        <v>134</v>
      </c>
      <c r="BE131" s="109" t="str">
        <f t="shared" si="50"/>
        <v>INDSME</v>
      </c>
      <c r="BF131" s="108" t="str">
        <f t="shared" si="51"/>
        <v>RH6_7</v>
      </c>
      <c r="BG131" s="108">
        <f t="shared" si="58"/>
        <v>1.8319027581294868E-2</v>
      </c>
      <c r="BH131" s="108" t="s">
        <v>30</v>
      </c>
      <c r="BI131" s="109" t="s">
        <v>83</v>
      </c>
      <c r="BM131" s="108" t="s">
        <v>134</v>
      </c>
      <c r="BN131" s="109" t="str">
        <f t="shared" si="52"/>
        <v>INDSME</v>
      </c>
      <c r="BO131" s="108" t="str">
        <f t="shared" si="53"/>
        <v>RH6_7</v>
      </c>
      <c r="BP131" s="108">
        <f t="shared" si="54"/>
        <v>1.6744293447780733E-2</v>
      </c>
      <c r="BQ131" s="108" t="s">
        <v>30</v>
      </c>
      <c r="BR131" s="109" t="s">
        <v>80</v>
      </c>
    </row>
    <row r="132" spans="11:70">
      <c r="K132" s="108" t="s">
        <v>134</v>
      </c>
      <c r="L132" s="109" t="str">
        <f t="shared" si="55"/>
        <v>INDSME</v>
      </c>
      <c r="M132" s="108" t="str">
        <f>M84</f>
        <v>RH8_9</v>
      </c>
      <c r="N132" s="108">
        <f>N84</f>
        <v>1.8830899452683077E-2</v>
      </c>
      <c r="O132" s="108" t="s">
        <v>30</v>
      </c>
      <c r="P132" s="109" t="s">
        <v>84</v>
      </c>
      <c r="T132" s="108" t="s">
        <v>134</v>
      </c>
      <c r="U132" s="109" t="str">
        <f t="shared" si="56"/>
        <v>INDSME</v>
      </c>
      <c r="V132" s="108" t="str">
        <f t="shared" si="57"/>
        <v>RH8_9</v>
      </c>
      <c r="W132" s="108">
        <f>W84</f>
        <v>2.0275784295644878E-2</v>
      </c>
      <c r="X132" s="108" t="s">
        <v>30</v>
      </c>
      <c r="Y132" s="109" t="s">
        <v>79</v>
      </c>
      <c r="AC132" s="108" t="s">
        <v>134</v>
      </c>
      <c r="AD132" s="109" t="str">
        <f t="shared" si="44"/>
        <v>INDSME</v>
      </c>
      <c r="AE132" s="108" t="str">
        <f t="shared" si="45"/>
        <v>RH8_9</v>
      </c>
      <c r="AF132" s="108">
        <f>AF84</f>
        <v>1.7156934758240105E-2</v>
      </c>
      <c r="AG132" s="108" t="s">
        <v>30</v>
      </c>
      <c r="AH132" s="109" t="s">
        <v>85</v>
      </c>
      <c r="AL132" s="108" t="s">
        <v>134</v>
      </c>
      <c r="AM132" s="109" t="str">
        <f t="shared" si="46"/>
        <v>INDSME</v>
      </c>
      <c r="AN132" s="108" t="str">
        <f t="shared" si="47"/>
        <v>RH8_9</v>
      </c>
      <c r="AO132" s="108">
        <f>AO84</f>
        <v>1.8367232972075154E-2</v>
      </c>
      <c r="AP132" s="108" t="s">
        <v>30</v>
      </c>
      <c r="AQ132" s="109" t="s">
        <v>82</v>
      </c>
      <c r="AU132" s="108" t="s">
        <v>134</v>
      </c>
      <c r="AV132" s="109" t="str">
        <f t="shared" si="48"/>
        <v>INDSME</v>
      </c>
      <c r="AW132" s="108" t="str">
        <f t="shared" si="49"/>
        <v>RH8_9</v>
      </c>
      <c r="AX132" s="108">
        <f>AX84</f>
        <v>1.6887841722384569E-2</v>
      </c>
      <c r="AY132" s="108" t="s">
        <v>30</v>
      </c>
      <c r="AZ132" s="109" t="s">
        <v>81</v>
      </c>
      <c r="BD132" s="108" t="s">
        <v>134</v>
      </c>
      <c r="BE132" s="109" t="str">
        <f t="shared" si="50"/>
        <v>INDSME</v>
      </c>
      <c r="BF132" s="108" t="str">
        <f t="shared" si="51"/>
        <v>RH8_9</v>
      </c>
      <c r="BG132" s="108">
        <f t="shared" si="58"/>
        <v>1.8367232972075154E-2</v>
      </c>
      <c r="BH132" s="108" t="s">
        <v>30</v>
      </c>
      <c r="BI132" s="109" t="s">
        <v>83</v>
      </c>
      <c r="BM132" s="108" t="s">
        <v>134</v>
      </c>
      <c r="BN132" s="109" t="str">
        <f t="shared" si="52"/>
        <v>INDSME</v>
      </c>
      <c r="BO132" s="108" t="str">
        <f t="shared" si="53"/>
        <v>RH8_9</v>
      </c>
      <c r="BP132" s="108">
        <f t="shared" si="54"/>
        <v>1.6887841722384569E-2</v>
      </c>
      <c r="BQ132" s="108" t="s">
        <v>30</v>
      </c>
      <c r="BR132" s="109" t="s">
        <v>80</v>
      </c>
    </row>
    <row r="133" spans="11:70">
      <c r="K133" s="108" t="s">
        <v>134</v>
      </c>
      <c r="L133" s="109" t="str">
        <f t="shared" si="55"/>
        <v>INDSME</v>
      </c>
      <c r="M133" s="108" t="str">
        <f>M85</f>
        <v>RH10_11</v>
      </c>
      <c r="N133" s="108">
        <f>N85</f>
        <v>1.8892209620715375E-2</v>
      </c>
      <c r="O133" s="108" t="s">
        <v>30</v>
      </c>
      <c r="P133" s="109" t="s">
        <v>84</v>
      </c>
      <c r="T133" s="108" t="s">
        <v>134</v>
      </c>
      <c r="U133" s="109" t="str">
        <f t="shared" si="56"/>
        <v>INDSME</v>
      </c>
      <c r="V133" s="108" t="str">
        <f t="shared" si="57"/>
        <v>RH10_11</v>
      </c>
      <c r="W133" s="108">
        <f>W85</f>
        <v>2.2672709406807174E-2</v>
      </c>
      <c r="X133" s="108" t="s">
        <v>30</v>
      </c>
      <c r="Y133" s="109" t="s">
        <v>79</v>
      </c>
      <c r="AC133" s="108" t="s">
        <v>134</v>
      </c>
      <c r="AD133" s="109" t="str">
        <f t="shared" si="44"/>
        <v>INDSME</v>
      </c>
      <c r="AE133" s="108" t="str">
        <f t="shared" si="45"/>
        <v>RH10_11</v>
      </c>
      <c r="AF133" s="108">
        <f>AF85</f>
        <v>1.6996069788382029E-2</v>
      </c>
      <c r="AG133" s="108" t="s">
        <v>30</v>
      </c>
      <c r="AH133" s="109" t="s">
        <v>85</v>
      </c>
      <c r="AL133" s="108" t="s">
        <v>134</v>
      </c>
      <c r="AM133" s="109" t="str">
        <f t="shared" si="46"/>
        <v>INDSME</v>
      </c>
      <c r="AN133" s="108" t="str">
        <f t="shared" si="47"/>
        <v>RH10_11</v>
      </c>
      <c r="AO133" s="108">
        <f>AO85</f>
        <v>1.9516123374229442E-2</v>
      </c>
      <c r="AP133" s="108" t="s">
        <v>30</v>
      </c>
      <c r="AQ133" s="109" t="s">
        <v>82</v>
      </c>
      <c r="AU133" s="108" t="s">
        <v>134</v>
      </c>
      <c r="AV133" s="109" t="str">
        <f t="shared" si="48"/>
        <v>INDSME</v>
      </c>
      <c r="AW133" s="108" t="str">
        <f t="shared" si="49"/>
        <v>RH10_11</v>
      </c>
      <c r="AX133" s="108">
        <f>AX85</f>
        <v>1.8742267418083269E-2</v>
      </c>
      <c r="AY133" s="108" t="s">
        <v>30</v>
      </c>
      <c r="AZ133" s="109" t="s">
        <v>81</v>
      </c>
      <c r="BD133" s="108" t="s">
        <v>134</v>
      </c>
      <c r="BE133" s="109" t="str">
        <f t="shared" si="50"/>
        <v>INDSME</v>
      </c>
      <c r="BF133" s="108" t="str">
        <f t="shared" si="51"/>
        <v>RH10_11</v>
      </c>
      <c r="BG133" s="108">
        <f t="shared" si="58"/>
        <v>1.9516123374229442E-2</v>
      </c>
      <c r="BH133" s="108" t="s">
        <v>30</v>
      </c>
      <c r="BI133" s="109" t="s">
        <v>83</v>
      </c>
      <c r="BM133" s="108" t="s">
        <v>134</v>
      </c>
      <c r="BN133" s="109" t="str">
        <f t="shared" si="52"/>
        <v>INDSME</v>
      </c>
      <c r="BO133" s="108" t="str">
        <f t="shared" si="53"/>
        <v>RH10_11</v>
      </c>
      <c r="BP133" s="108">
        <f t="shared" si="54"/>
        <v>1.8742267418083269E-2</v>
      </c>
      <c r="BQ133" s="108" t="s">
        <v>30</v>
      </c>
      <c r="BR133" s="109" t="s">
        <v>80</v>
      </c>
    </row>
    <row r="134" spans="11:70">
      <c r="K134" s="108" t="s">
        <v>134</v>
      </c>
      <c r="L134" s="109" t="str">
        <f t="shared" si="55"/>
        <v>INDSME</v>
      </c>
      <c r="M134" s="108" t="str">
        <f>M86</f>
        <v>RH12_13</v>
      </c>
      <c r="N134" s="108">
        <f>N86</f>
        <v>1.9735672875253105E-2</v>
      </c>
      <c r="O134" s="108" t="s">
        <v>30</v>
      </c>
      <c r="P134" s="109" t="s">
        <v>84</v>
      </c>
      <c r="T134" s="108" t="s">
        <v>134</v>
      </c>
      <c r="U134" s="109" t="str">
        <f t="shared" si="56"/>
        <v>INDSME</v>
      </c>
      <c r="V134" s="108" t="str">
        <f t="shared" si="57"/>
        <v>RH12_13</v>
      </c>
      <c r="W134" s="108">
        <f>W86</f>
        <v>2.2708461324058286E-2</v>
      </c>
      <c r="X134" s="108" t="s">
        <v>30</v>
      </c>
      <c r="Y134" s="109" t="s">
        <v>79</v>
      </c>
      <c r="AC134" s="108" t="s">
        <v>134</v>
      </c>
      <c r="AD134" s="109" t="str">
        <f t="shared" si="44"/>
        <v>INDSME</v>
      </c>
      <c r="AE134" s="108" t="str">
        <f t="shared" si="45"/>
        <v>RH12_13</v>
      </c>
      <c r="AF134" s="108">
        <f>AF86</f>
        <v>1.819002194214913E-2</v>
      </c>
      <c r="AG134" s="108" t="s">
        <v>30</v>
      </c>
      <c r="AH134" s="109" t="s">
        <v>85</v>
      </c>
      <c r="AL134" s="108" t="s">
        <v>134</v>
      </c>
      <c r="AM134" s="109" t="str">
        <f t="shared" si="46"/>
        <v>INDSME</v>
      </c>
      <c r="AN134" s="108" t="str">
        <f t="shared" si="47"/>
        <v>RH12_13</v>
      </c>
      <c r="AO134" s="108">
        <f>AO86</f>
        <v>2.0392977411634552E-2</v>
      </c>
      <c r="AP134" s="108" t="s">
        <v>30</v>
      </c>
      <c r="AQ134" s="109" t="s">
        <v>82</v>
      </c>
      <c r="AU134" s="108" t="s">
        <v>134</v>
      </c>
      <c r="AV134" s="109" t="str">
        <f t="shared" si="48"/>
        <v>INDSME</v>
      </c>
      <c r="AW134" s="108" t="str">
        <f t="shared" si="49"/>
        <v>RH12_13</v>
      </c>
      <c r="AX134" s="108">
        <f>AX86</f>
        <v>2.0376651224340393E-2</v>
      </c>
      <c r="AY134" s="108" t="s">
        <v>30</v>
      </c>
      <c r="AZ134" s="109" t="s">
        <v>81</v>
      </c>
      <c r="BD134" s="108" t="s">
        <v>134</v>
      </c>
      <c r="BE134" s="109" t="str">
        <f t="shared" si="50"/>
        <v>INDSME</v>
      </c>
      <c r="BF134" s="108" t="str">
        <f t="shared" si="51"/>
        <v>RH12_13</v>
      </c>
      <c r="BG134" s="108">
        <f t="shared" si="58"/>
        <v>2.0392977411634552E-2</v>
      </c>
      <c r="BH134" s="108" t="s">
        <v>30</v>
      </c>
      <c r="BI134" s="109" t="s">
        <v>83</v>
      </c>
      <c r="BM134" s="108" t="s">
        <v>134</v>
      </c>
      <c r="BN134" s="109" t="str">
        <f t="shared" si="52"/>
        <v>INDSME</v>
      </c>
      <c r="BO134" s="108" t="str">
        <f t="shared" si="53"/>
        <v>RH12_13</v>
      </c>
      <c r="BP134" s="108">
        <f t="shared" si="54"/>
        <v>2.0376651224340393E-2</v>
      </c>
      <c r="BQ134" s="108" t="s">
        <v>30</v>
      </c>
      <c r="BR134" s="109" t="s">
        <v>80</v>
      </c>
    </row>
    <row r="135" spans="11:70">
      <c r="K135" s="110" t="s">
        <v>134</v>
      </c>
      <c r="L135" s="109" t="str">
        <f t="shared" si="55"/>
        <v>INDSME</v>
      </c>
      <c r="M135" s="108" t="str">
        <f>M87</f>
        <v>RH14_15</v>
      </c>
      <c r="N135" s="108">
        <f>N87</f>
        <v>2.0535190266484385E-2</v>
      </c>
      <c r="O135" s="108" t="s">
        <v>30</v>
      </c>
      <c r="P135" s="109" t="s">
        <v>84</v>
      </c>
      <c r="T135" s="108" t="s">
        <v>134</v>
      </c>
      <c r="U135" s="109" t="str">
        <f t="shared" si="56"/>
        <v>INDSME</v>
      </c>
      <c r="V135" s="108" t="str">
        <f t="shared" si="57"/>
        <v>RH14_15</v>
      </c>
      <c r="W135" s="108">
        <f>W87</f>
        <v>2.2052829918983639E-2</v>
      </c>
      <c r="X135" s="108" t="s">
        <v>30</v>
      </c>
      <c r="Y135" s="109" t="s">
        <v>79</v>
      </c>
      <c r="AC135" s="108" t="s">
        <v>134</v>
      </c>
      <c r="AD135" s="109" t="str">
        <f t="shared" si="44"/>
        <v>INDSME</v>
      </c>
      <c r="AE135" s="108" t="str">
        <f t="shared" si="45"/>
        <v>RH14_15</v>
      </c>
      <c r="AF135" s="108">
        <f>AF87</f>
        <v>2.0967491974570172E-2</v>
      </c>
      <c r="AG135" s="108" t="s">
        <v>30</v>
      </c>
      <c r="AH135" s="109" t="s">
        <v>85</v>
      </c>
      <c r="AL135" s="108" t="s">
        <v>134</v>
      </c>
      <c r="AM135" s="109" t="str">
        <f t="shared" si="46"/>
        <v>INDSME</v>
      </c>
      <c r="AN135" s="108" t="str">
        <f t="shared" si="47"/>
        <v>RH14_15</v>
      </c>
      <c r="AO135" s="108">
        <f>AO87</f>
        <v>2.1041702332658754E-2</v>
      </c>
      <c r="AP135" s="108" t="s">
        <v>30</v>
      </c>
      <c r="AQ135" s="109" t="s">
        <v>82</v>
      </c>
      <c r="AU135" s="108" t="s">
        <v>134</v>
      </c>
      <c r="AV135" s="109" t="str">
        <f t="shared" si="48"/>
        <v>INDSME</v>
      </c>
      <c r="AW135" s="108" t="str">
        <f t="shared" si="49"/>
        <v>RH14_15</v>
      </c>
      <c r="AX135" s="108">
        <f>AX87</f>
        <v>2.0778238730769082E-2</v>
      </c>
      <c r="AY135" s="108" t="s">
        <v>30</v>
      </c>
      <c r="AZ135" s="109" t="s">
        <v>81</v>
      </c>
      <c r="BD135" s="108" t="s">
        <v>134</v>
      </c>
      <c r="BE135" s="109" t="str">
        <f t="shared" si="50"/>
        <v>INDSME</v>
      </c>
      <c r="BF135" s="108" t="str">
        <f t="shared" si="51"/>
        <v>RH14_15</v>
      </c>
      <c r="BG135" s="108">
        <f t="shared" si="58"/>
        <v>2.1041702332658754E-2</v>
      </c>
      <c r="BH135" s="108" t="s">
        <v>30</v>
      </c>
      <c r="BI135" s="109" t="s">
        <v>83</v>
      </c>
      <c r="BM135" s="108" t="s">
        <v>134</v>
      </c>
      <c r="BN135" s="109" t="str">
        <f t="shared" si="52"/>
        <v>INDSME</v>
      </c>
      <c r="BO135" s="108" t="str">
        <f t="shared" si="53"/>
        <v>RH14_15</v>
      </c>
      <c r="BP135" s="108">
        <f t="shared" si="54"/>
        <v>2.0778238730769082E-2</v>
      </c>
      <c r="BQ135" s="108" t="s">
        <v>30</v>
      </c>
      <c r="BR135" s="109" t="s">
        <v>80</v>
      </c>
    </row>
    <row r="136" spans="11:70">
      <c r="K136" s="108" t="s">
        <v>134</v>
      </c>
      <c r="L136" s="109" t="str">
        <f t="shared" si="55"/>
        <v>INDSME</v>
      </c>
      <c r="M136" s="108" t="str">
        <f>M88</f>
        <v>RH16_17</v>
      </c>
      <c r="N136" s="108">
        <f>N88</f>
        <v>2.0896719862378399E-2</v>
      </c>
      <c r="O136" s="108" t="s">
        <v>30</v>
      </c>
      <c r="P136" s="109" t="s">
        <v>84</v>
      </c>
      <c r="T136" s="108" t="s">
        <v>134</v>
      </c>
      <c r="U136" s="109" t="str">
        <f t="shared" si="56"/>
        <v>INDSME</v>
      </c>
      <c r="V136" s="108" t="str">
        <f t="shared" si="57"/>
        <v>RH16_17</v>
      </c>
      <c r="W136" s="108">
        <f>W88</f>
        <v>2.1192518819202082E-2</v>
      </c>
      <c r="X136" s="108" t="s">
        <v>30</v>
      </c>
      <c r="Y136" s="109" t="s">
        <v>79</v>
      </c>
      <c r="AC136" s="108" t="s">
        <v>134</v>
      </c>
      <c r="AD136" s="109" t="str">
        <f t="shared" si="44"/>
        <v>INDSME</v>
      </c>
      <c r="AE136" s="108" t="str">
        <f t="shared" si="45"/>
        <v>RH16_17</v>
      </c>
      <c r="AF136" s="108">
        <f>AF88</f>
        <v>2.1896382103851374E-2</v>
      </c>
      <c r="AG136" s="108" t="s">
        <v>30</v>
      </c>
      <c r="AH136" s="109" t="s">
        <v>85</v>
      </c>
      <c r="AL136" s="108" t="s">
        <v>134</v>
      </c>
      <c r="AM136" s="109" t="str">
        <f t="shared" si="46"/>
        <v>INDSME</v>
      </c>
      <c r="AN136" s="108" t="str">
        <f t="shared" si="47"/>
        <v>RH16_17</v>
      </c>
      <c r="AO136" s="108">
        <f>AO88</f>
        <v>2.1031470252881344E-2</v>
      </c>
      <c r="AP136" s="108" t="s">
        <v>30</v>
      </c>
      <c r="AQ136" s="109" t="s">
        <v>82</v>
      </c>
      <c r="AU136" s="108" t="s">
        <v>134</v>
      </c>
      <c r="AV136" s="109" t="str">
        <f t="shared" si="48"/>
        <v>INDSME</v>
      </c>
      <c r="AW136" s="108" t="str">
        <f t="shared" si="49"/>
        <v>RH16_17</v>
      </c>
      <c r="AX136" s="108">
        <f>AX88</f>
        <v>2.069190075933651E-2</v>
      </c>
      <c r="AY136" s="108" t="s">
        <v>30</v>
      </c>
      <c r="AZ136" s="109" t="s">
        <v>81</v>
      </c>
      <c r="BD136" s="108" t="s">
        <v>134</v>
      </c>
      <c r="BE136" s="109" t="str">
        <f t="shared" si="50"/>
        <v>INDSME</v>
      </c>
      <c r="BF136" s="108" t="str">
        <f t="shared" si="51"/>
        <v>RH16_17</v>
      </c>
      <c r="BG136" s="108">
        <f t="shared" si="58"/>
        <v>2.1031470252881344E-2</v>
      </c>
      <c r="BH136" s="108" t="s">
        <v>30</v>
      </c>
      <c r="BI136" s="109" t="s">
        <v>83</v>
      </c>
      <c r="BM136" s="108" t="s">
        <v>134</v>
      </c>
      <c r="BN136" s="109" t="str">
        <f t="shared" si="52"/>
        <v>INDSME</v>
      </c>
      <c r="BO136" s="108" t="str">
        <f t="shared" si="53"/>
        <v>RH16_17</v>
      </c>
      <c r="BP136" s="108">
        <f t="shared" si="54"/>
        <v>2.069190075933651E-2</v>
      </c>
      <c r="BQ136" s="108" t="s">
        <v>30</v>
      </c>
      <c r="BR136" s="109" t="s">
        <v>80</v>
      </c>
    </row>
    <row r="137" spans="11:70">
      <c r="K137" s="108" t="s">
        <v>134</v>
      </c>
      <c r="L137" s="109" t="str">
        <f t="shared" si="55"/>
        <v>INDSME</v>
      </c>
      <c r="M137" s="108" t="str">
        <f>M89</f>
        <v>RH18_19</v>
      </c>
      <c r="N137" s="108">
        <f>N89</f>
        <v>2.0865770170115663E-2</v>
      </c>
      <c r="O137" s="108" t="s">
        <v>30</v>
      </c>
      <c r="P137" s="109" t="s">
        <v>84</v>
      </c>
      <c r="T137" s="108" t="s">
        <v>134</v>
      </c>
      <c r="U137" s="109" t="str">
        <f t="shared" si="56"/>
        <v>INDSME</v>
      </c>
      <c r="V137" s="108" t="str">
        <f t="shared" si="57"/>
        <v>RH18_19</v>
      </c>
      <c r="W137" s="108">
        <f>W89</f>
        <v>2.113446835673238E-2</v>
      </c>
      <c r="X137" s="108" t="s">
        <v>30</v>
      </c>
      <c r="Y137" s="109" t="s">
        <v>79</v>
      </c>
      <c r="AC137" s="108" t="s">
        <v>134</v>
      </c>
      <c r="AD137" s="109" t="str">
        <f t="shared" si="44"/>
        <v>INDSME</v>
      </c>
      <c r="AE137" s="108" t="str">
        <f t="shared" si="45"/>
        <v>RH18_19</v>
      </c>
      <c r="AF137" s="108">
        <f>AF89</f>
        <v>2.17155355129377E-2</v>
      </c>
      <c r="AG137" s="108" t="s">
        <v>30</v>
      </c>
      <c r="AH137" s="109" t="s">
        <v>85</v>
      </c>
      <c r="AL137" s="108" t="s">
        <v>134</v>
      </c>
      <c r="AM137" s="109" t="str">
        <f t="shared" si="46"/>
        <v>INDSME</v>
      </c>
      <c r="AN137" s="108" t="str">
        <f t="shared" si="47"/>
        <v>RH18_19</v>
      </c>
      <c r="AO137" s="108">
        <f>AO89</f>
        <v>2.0772466684862177E-2</v>
      </c>
      <c r="AP137" s="108" t="s">
        <v>30</v>
      </c>
      <c r="AQ137" s="109" t="s">
        <v>82</v>
      </c>
      <c r="AU137" s="108" t="s">
        <v>134</v>
      </c>
      <c r="AV137" s="109" t="str">
        <f t="shared" si="48"/>
        <v>INDSME</v>
      </c>
      <c r="AW137" s="108" t="str">
        <f t="shared" si="49"/>
        <v>RH18_19</v>
      </c>
      <c r="AX137" s="108">
        <f>AX89</f>
        <v>2.0434688956400562E-2</v>
      </c>
      <c r="AY137" s="108" t="s">
        <v>30</v>
      </c>
      <c r="AZ137" s="109" t="s">
        <v>81</v>
      </c>
      <c r="BD137" s="108" t="s">
        <v>134</v>
      </c>
      <c r="BE137" s="109" t="str">
        <f t="shared" si="50"/>
        <v>INDSME</v>
      </c>
      <c r="BF137" s="108" t="str">
        <f t="shared" si="51"/>
        <v>RH18_19</v>
      </c>
      <c r="BG137" s="108">
        <f t="shared" si="58"/>
        <v>2.0772466684862177E-2</v>
      </c>
      <c r="BH137" s="108" t="s">
        <v>30</v>
      </c>
      <c r="BI137" s="109" t="s">
        <v>83</v>
      </c>
      <c r="BM137" s="108" t="s">
        <v>134</v>
      </c>
      <c r="BN137" s="109" t="str">
        <f t="shared" si="52"/>
        <v>INDSME</v>
      </c>
      <c r="BO137" s="108" t="str">
        <f t="shared" si="53"/>
        <v>RH18_19</v>
      </c>
      <c r="BP137" s="108">
        <f t="shared" si="54"/>
        <v>2.0434688956400562E-2</v>
      </c>
      <c r="BQ137" s="108" t="s">
        <v>30</v>
      </c>
      <c r="BR137" s="109" t="s">
        <v>80</v>
      </c>
    </row>
    <row r="138" spans="11:70">
      <c r="K138" s="108" t="s">
        <v>134</v>
      </c>
      <c r="L138" s="109" t="str">
        <f t="shared" si="55"/>
        <v>INDSME</v>
      </c>
      <c r="M138" s="108" t="str">
        <f>M90</f>
        <v>RH20_21</v>
      </c>
      <c r="N138" s="108">
        <f>N90</f>
        <v>2.0818280069585193E-2</v>
      </c>
      <c r="O138" s="108" t="s">
        <v>30</v>
      </c>
      <c r="P138" s="109" t="s">
        <v>84</v>
      </c>
      <c r="T138" s="108" t="s">
        <v>134</v>
      </c>
      <c r="U138" s="109" t="str">
        <f t="shared" si="56"/>
        <v>INDSME</v>
      </c>
      <c r="V138" s="108" t="str">
        <f t="shared" si="57"/>
        <v>RH20_21</v>
      </c>
      <c r="W138" s="108">
        <f>W90</f>
        <v>2.1601590955728663E-2</v>
      </c>
      <c r="X138" s="108" t="s">
        <v>30</v>
      </c>
      <c r="Y138" s="109" t="s">
        <v>79</v>
      </c>
      <c r="AC138" s="108" t="s">
        <v>134</v>
      </c>
      <c r="AD138" s="109" t="str">
        <f t="shared" si="44"/>
        <v>INDSME</v>
      </c>
      <c r="AE138" s="108" t="str">
        <f t="shared" si="45"/>
        <v>RH20_21</v>
      </c>
      <c r="AF138" s="108">
        <f>AF90</f>
        <v>2.125351672873059E-2</v>
      </c>
      <c r="AG138" s="108" t="s">
        <v>30</v>
      </c>
      <c r="AH138" s="109" t="s">
        <v>85</v>
      </c>
      <c r="AL138" s="108" t="s">
        <v>134</v>
      </c>
      <c r="AM138" s="109" t="str">
        <f t="shared" si="46"/>
        <v>INDSME</v>
      </c>
      <c r="AN138" s="108" t="str">
        <f t="shared" si="47"/>
        <v>RH20_21</v>
      </c>
      <c r="AO138" s="108">
        <f>AO90</f>
        <v>2.0871709048996441E-2</v>
      </c>
      <c r="AP138" s="108" t="s">
        <v>30</v>
      </c>
      <c r="AQ138" s="109" t="s">
        <v>82</v>
      </c>
      <c r="AU138" s="108" t="s">
        <v>134</v>
      </c>
      <c r="AV138" s="109" t="str">
        <f t="shared" si="48"/>
        <v>INDSME</v>
      </c>
      <c r="AW138" s="108" t="str">
        <f t="shared" si="49"/>
        <v>RH20_21</v>
      </c>
      <c r="AX138" s="108">
        <f>AX90</f>
        <v>2.0802231271115697E-2</v>
      </c>
      <c r="AY138" s="108" t="s">
        <v>30</v>
      </c>
      <c r="AZ138" s="109" t="s">
        <v>81</v>
      </c>
      <c r="BD138" s="108" t="s">
        <v>134</v>
      </c>
      <c r="BE138" s="109" t="str">
        <f t="shared" si="50"/>
        <v>INDSME</v>
      </c>
      <c r="BF138" s="108" t="str">
        <f t="shared" si="51"/>
        <v>RH20_21</v>
      </c>
      <c r="BG138" s="108">
        <f t="shared" si="58"/>
        <v>2.0871709048996441E-2</v>
      </c>
      <c r="BH138" s="108" t="s">
        <v>30</v>
      </c>
      <c r="BI138" s="109" t="s">
        <v>83</v>
      </c>
      <c r="BM138" s="108" t="s">
        <v>134</v>
      </c>
      <c r="BN138" s="109" t="str">
        <f t="shared" si="52"/>
        <v>INDSME</v>
      </c>
      <c r="BO138" s="108" t="str">
        <f t="shared" si="53"/>
        <v>RH20_21</v>
      </c>
      <c r="BP138" s="108">
        <f t="shared" si="54"/>
        <v>2.0802231271115697E-2</v>
      </c>
      <c r="BQ138" s="108" t="s">
        <v>30</v>
      </c>
      <c r="BR138" s="109" t="s">
        <v>80</v>
      </c>
    </row>
    <row r="139" spans="11:70">
      <c r="K139" s="110" t="s">
        <v>134</v>
      </c>
      <c r="L139" s="109" t="str">
        <f t="shared" si="55"/>
        <v>INDSME</v>
      </c>
      <c r="M139" s="108" t="str">
        <f>M91</f>
        <v>RH22_23</v>
      </c>
      <c r="N139" s="108">
        <f>N91</f>
        <v>2.0930934511467787E-2</v>
      </c>
      <c r="O139" s="108" t="s">
        <v>30</v>
      </c>
      <c r="P139" s="109" t="s">
        <v>84</v>
      </c>
      <c r="T139" s="108" t="s">
        <v>134</v>
      </c>
      <c r="U139" s="109" t="str">
        <f t="shared" si="56"/>
        <v>INDSME</v>
      </c>
      <c r="V139" s="108" t="str">
        <f t="shared" si="57"/>
        <v>RH22_23</v>
      </c>
      <c r="W139" s="108">
        <f>W91</f>
        <v>2.1772678636596807E-2</v>
      </c>
      <c r="X139" s="108" t="s">
        <v>30</v>
      </c>
      <c r="Y139" s="109" t="s">
        <v>79</v>
      </c>
      <c r="AC139" s="108" t="s">
        <v>134</v>
      </c>
      <c r="AD139" s="109" t="str">
        <f t="shared" si="44"/>
        <v>INDSME</v>
      </c>
      <c r="AE139" s="108" t="str">
        <f t="shared" si="45"/>
        <v>RH22_23</v>
      </c>
      <c r="AF139" s="108">
        <f>AF91</f>
        <v>2.1019278776313481E-2</v>
      </c>
      <c r="AG139" s="108" t="s">
        <v>30</v>
      </c>
      <c r="AH139" s="109" t="s">
        <v>85</v>
      </c>
      <c r="AL139" s="108" t="s">
        <v>134</v>
      </c>
      <c r="AM139" s="109" t="str">
        <f t="shared" si="46"/>
        <v>INDSME</v>
      </c>
      <c r="AN139" s="108" t="str">
        <f t="shared" si="47"/>
        <v>RH22_23</v>
      </c>
      <c r="AO139" s="108">
        <f>AO91</f>
        <v>2.1048829860768167E-2</v>
      </c>
      <c r="AP139" s="108" t="s">
        <v>30</v>
      </c>
      <c r="AQ139" s="109" t="s">
        <v>82</v>
      </c>
      <c r="AU139" s="108" t="s">
        <v>134</v>
      </c>
      <c r="AV139" s="109" t="str">
        <f t="shared" si="48"/>
        <v>INDSME</v>
      </c>
      <c r="AW139" s="108" t="str">
        <f t="shared" si="49"/>
        <v>RH22_23</v>
      </c>
      <c r="AX139" s="108">
        <f>AX91</f>
        <v>2.1165643317772861E-2</v>
      </c>
      <c r="AY139" s="108" t="s">
        <v>30</v>
      </c>
      <c r="AZ139" s="109" t="s">
        <v>81</v>
      </c>
      <c r="BD139" s="108" t="s">
        <v>134</v>
      </c>
      <c r="BE139" s="109" t="str">
        <f t="shared" si="50"/>
        <v>INDSME</v>
      </c>
      <c r="BF139" s="108" t="str">
        <f t="shared" si="51"/>
        <v>RH22_23</v>
      </c>
      <c r="BG139" s="108">
        <f t="shared" si="58"/>
        <v>2.1048829860768167E-2</v>
      </c>
      <c r="BH139" s="108" t="s">
        <v>30</v>
      </c>
      <c r="BI139" s="109" t="s">
        <v>83</v>
      </c>
      <c r="BM139" s="108" t="s">
        <v>134</v>
      </c>
      <c r="BN139" s="109" t="str">
        <f t="shared" si="52"/>
        <v>INDSME</v>
      </c>
      <c r="BO139" s="108" t="str">
        <f t="shared" si="53"/>
        <v>RH22_23</v>
      </c>
      <c r="BP139" s="108">
        <f t="shared" si="54"/>
        <v>2.1165643317772861E-2</v>
      </c>
      <c r="BQ139" s="108" t="s">
        <v>30</v>
      </c>
      <c r="BR139" s="109" t="s">
        <v>80</v>
      </c>
    </row>
    <row r="140" spans="11:70">
      <c r="K140" s="108" t="s">
        <v>134</v>
      </c>
      <c r="L140" s="109" t="str">
        <f t="shared" si="55"/>
        <v>INDSME</v>
      </c>
      <c r="M140" s="108" t="str">
        <f>M92</f>
        <v>SH0_1</v>
      </c>
      <c r="N140" s="108">
        <f>N92</f>
        <v>2.1693465806133724E-2</v>
      </c>
      <c r="O140" s="108" t="s">
        <v>30</v>
      </c>
      <c r="P140" s="109" t="s">
        <v>84</v>
      </c>
      <c r="T140" s="108" t="s">
        <v>134</v>
      </c>
      <c r="U140" s="109" t="str">
        <f t="shared" si="56"/>
        <v>INDSME</v>
      </c>
      <c r="V140" s="108" t="str">
        <f t="shared" si="57"/>
        <v>SH0_1</v>
      </c>
      <c r="W140" s="108">
        <f>W92</f>
        <v>1.7447761885412263E-2</v>
      </c>
      <c r="X140" s="108" t="s">
        <v>30</v>
      </c>
      <c r="Y140" s="109" t="s">
        <v>79</v>
      </c>
      <c r="AC140" s="108" t="s">
        <v>134</v>
      </c>
      <c r="AD140" s="109" t="str">
        <f t="shared" si="44"/>
        <v>INDSME</v>
      </c>
      <c r="AE140" s="108" t="str">
        <f t="shared" si="45"/>
        <v>SH0_1</v>
      </c>
      <c r="AF140" s="108">
        <f>AF92</f>
        <v>2.0811553801596969E-2</v>
      </c>
      <c r="AG140" s="108" t="s">
        <v>30</v>
      </c>
      <c r="AH140" s="109" t="s">
        <v>85</v>
      </c>
      <c r="AL140" s="108" t="s">
        <v>134</v>
      </c>
      <c r="AM140" s="109" t="str">
        <f t="shared" si="46"/>
        <v>INDSME</v>
      </c>
      <c r="AN140" s="108" t="str">
        <f t="shared" si="47"/>
        <v>SH0_1</v>
      </c>
      <c r="AO140" s="108">
        <f>AO92</f>
        <v>2.0289589930703667E-2</v>
      </c>
      <c r="AP140" s="108" t="s">
        <v>30</v>
      </c>
      <c r="AQ140" s="109" t="s">
        <v>82</v>
      </c>
      <c r="AU140" s="108" t="s">
        <v>134</v>
      </c>
      <c r="AV140" s="109" t="str">
        <f t="shared" si="48"/>
        <v>INDSME</v>
      </c>
      <c r="AW140" s="108" t="str">
        <f t="shared" si="49"/>
        <v>SH0_1</v>
      </c>
      <c r="AX140" s="108">
        <f>AX92</f>
        <v>2.3539997538016236E-2</v>
      </c>
      <c r="AY140" s="108" t="s">
        <v>30</v>
      </c>
      <c r="AZ140" s="109" t="s">
        <v>81</v>
      </c>
      <c r="BD140" s="108" t="s">
        <v>134</v>
      </c>
      <c r="BE140" s="109" t="str">
        <f t="shared" si="50"/>
        <v>INDSME</v>
      </c>
      <c r="BF140" s="108" t="str">
        <f t="shared" si="51"/>
        <v>SH0_1</v>
      </c>
      <c r="BG140" s="108">
        <f t="shared" si="58"/>
        <v>2.0289589930703667E-2</v>
      </c>
      <c r="BH140" s="108" t="s">
        <v>30</v>
      </c>
      <c r="BI140" s="109" t="s">
        <v>83</v>
      </c>
      <c r="BM140" s="108" t="s">
        <v>134</v>
      </c>
      <c r="BN140" s="109" t="str">
        <f t="shared" si="52"/>
        <v>INDSME</v>
      </c>
      <c r="BO140" s="108" t="str">
        <f t="shared" si="53"/>
        <v>SH0_1</v>
      </c>
      <c r="BP140" s="108">
        <f t="shared" si="54"/>
        <v>2.3539997538016236E-2</v>
      </c>
      <c r="BQ140" s="108" t="s">
        <v>30</v>
      </c>
      <c r="BR140" s="109" t="s">
        <v>80</v>
      </c>
    </row>
    <row r="141" spans="11:70">
      <c r="K141" s="108" t="s">
        <v>134</v>
      </c>
      <c r="L141" s="109" t="str">
        <f t="shared" si="55"/>
        <v>INDSME</v>
      </c>
      <c r="M141" s="108" t="str">
        <f>M93</f>
        <v>SH2_3</v>
      </c>
      <c r="N141" s="108">
        <f>N93</f>
        <v>2.1091629448540879E-2</v>
      </c>
      <c r="O141" s="108" t="s">
        <v>30</v>
      </c>
      <c r="P141" s="109" t="s">
        <v>84</v>
      </c>
      <c r="T141" s="108" t="s">
        <v>134</v>
      </c>
      <c r="U141" s="109" t="str">
        <f t="shared" si="56"/>
        <v>INDSME</v>
      </c>
      <c r="V141" s="108" t="str">
        <f t="shared" si="57"/>
        <v>SH2_3</v>
      </c>
      <c r="W141" s="108">
        <f>W93</f>
        <v>1.5245791875989748E-2</v>
      </c>
      <c r="X141" s="108" t="s">
        <v>30</v>
      </c>
      <c r="Y141" s="109" t="s">
        <v>79</v>
      </c>
      <c r="AC141" s="108" t="s">
        <v>134</v>
      </c>
      <c r="AD141" s="109" t="str">
        <f t="shared" si="44"/>
        <v>INDSME</v>
      </c>
      <c r="AE141" s="108" t="str">
        <f t="shared" si="45"/>
        <v>SH2_3</v>
      </c>
      <c r="AF141" s="108">
        <f>AF93</f>
        <v>2.0179629923972452E-2</v>
      </c>
      <c r="AG141" s="108" t="s">
        <v>30</v>
      </c>
      <c r="AH141" s="109" t="s">
        <v>85</v>
      </c>
      <c r="AL141" s="108" t="s">
        <v>134</v>
      </c>
      <c r="AM141" s="109" t="str">
        <f t="shared" si="46"/>
        <v>INDSME</v>
      </c>
      <c r="AN141" s="108" t="str">
        <f t="shared" si="47"/>
        <v>SH2_3</v>
      </c>
      <c r="AO141" s="108">
        <f>AO93</f>
        <v>1.8870656882657717E-2</v>
      </c>
      <c r="AP141" s="108" t="s">
        <v>30</v>
      </c>
      <c r="AQ141" s="109" t="s">
        <v>82</v>
      </c>
      <c r="AU141" s="108" t="s">
        <v>134</v>
      </c>
      <c r="AV141" s="109" t="str">
        <f t="shared" si="48"/>
        <v>INDSME</v>
      </c>
      <c r="AW141" s="108" t="str">
        <f t="shared" si="49"/>
        <v>SH2_3</v>
      </c>
      <c r="AX141" s="108">
        <f>AX93</f>
        <v>2.1308543326801641E-2</v>
      </c>
      <c r="AY141" s="108" t="s">
        <v>30</v>
      </c>
      <c r="AZ141" s="109" t="s">
        <v>81</v>
      </c>
      <c r="BD141" s="108" t="s">
        <v>134</v>
      </c>
      <c r="BE141" s="109" t="str">
        <f t="shared" si="50"/>
        <v>INDSME</v>
      </c>
      <c r="BF141" s="108" t="str">
        <f t="shared" si="51"/>
        <v>SH2_3</v>
      </c>
      <c r="BG141" s="108">
        <f t="shared" si="58"/>
        <v>1.8870656882657717E-2</v>
      </c>
      <c r="BH141" s="108" t="s">
        <v>30</v>
      </c>
      <c r="BI141" s="109" t="s">
        <v>83</v>
      </c>
      <c r="BM141" s="108" t="s">
        <v>134</v>
      </c>
      <c r="BN141" s="109" t="str">
        <f t="shared" si="52"/>
        <v>INDSME</v>
      </c>
      <c r="BO141" s="108" t="str">
        <f t="shared" si="53"/>
        <v>SH2_3</v>
      </c>
      <c r="BP141" s="108">
        <f t="shared" si="54"/>
        <v>2.1308543326801641E-2</v>
      </c>
      <c r="BQ141" s="108" t="s">
        <v>30</v>
      </c>
      <c r="BR141" s="109" t="s">
        <v>80</v>
      </c>
    </row>
    <row r="142" spans="11:70">
      <c r="K142" s="108" t="s">
        <v>134</v>
      </c>
      <c r="L142" s="109" t="str">
        <f t="shared" si="55"/>
        <v>INDSME</v>
      </c>
      <c r="M142" s="108" t="str">
        <f>M94</f>
        <v>SH4_5</v>
      </c>
      <c r="N142" s="108">
        <f>N94</f>
        <v>2.0288554911757406E-2</v>
      </c>
      <c r="O142" s="108" t="s">
        <v>30</v>
      </c>
      <c r="P142" s="109" t="s">
        <v>84</v>
      </c>
      <c r="T142" s="108" t="s">
        <v>134</v>
      </c>
      <c r="U142" s="109" t="str">
        <f t="shared" si="56"/>
        <v>INDSME</v>
      </c>
      <c r="V142" s="108" t="str">
        <f t="shared" si="57"/>
        <v>SH4_5</v>
      </c>
      <c r="W142" s="108">
        <f>W94</f>
        <v>1.4014785059643245E-2</v>
      </c>
      <c r="X142" s="108" t="s">
        <v>30</v>
      </c>
      <c r="Y142" s="109" t="s">
        <v>79</v>
      </c>
      <c r="AC142" s="108" t="s">
        <v>134</v>
      </c>
      <c r="AD142" s="109" t="str">
        <f t="shared" si="44"/>
        <v>INDSME</v>
      </c>
      <c r="AE142" s="108" t="str">
        <f t="shared" si="45"/>
        <v>SH4_5</v>
      </c>
      <c r="AF142" s="108">
        <f>AF94</f>
        <v>1.9614839522066274E-2</v>
      </c>
      <c r="AG142" s="108" t="s">
        <v>30</v>
      </c>
      <c r="AH142" s="109" t="s">
        <v>85</v>
      </c>
      <c r="AL142" s="108" t="s">
        <v>134</v>
      </c>
      <c r="AM142" s="109" t="str">
        <f t="shared" si="46"/>
        <v>INDSME</v>
      </c>
      <c r="AN142" s="108" t="str">
        <f t="shared" si="47"/>
        <v>SH4_5</v>
      </c>
      <c r="AO142" s="108">
        <f>AO94</f>
        <v>1.7500502969475973E-2</v>
      </c>
      <c r="AP142" s="108" t="s">
        <v>30</v>
      </c>
      <c r="AQ142" s="109" t="s">
        <v>82</v>
      </c>
      <c r="AU142" s="108" t="s">
        <v>134</v>
      </c>
      <c r="AV142" s="109" t="str">
        <f t="shared" si="48"/>
        <v>INDSME</v>
      </c>
      <c r="AW142" s="108" t="str">
        <f t="shared" si="49"/>
        <v>SH4_5</v>
      </c>
      <c r="AX142" s="108">
        <f>AX94</f>
        <v>1.8479363931276277E-2</v>
      </c>
      <c r="AY142" s="108" t="s">
        <v>30</v>
      </c>
      <c r="AZ142" s="109" t="s">
        <v>81</v>
      </c>
      <c r="BD142" s="108" t="s">
        <v>134</v>
      </c>
      <c r="BE142" s="109" t="str">
        <f t="shared" si="50"/>
        <v>INDSME</v>
      </c>
      <c r="BF142" s="108" t="str">
        <f t="shared" si="51"/>
        <v>SH4_5</v>
      </c>
      <c r="BG142" s="108">
        <f t="shared" si="58"/>
        <v>1.7500502969475973E-2</v>
      </c>
      <c r="BH142" s="108" t="s">
        <v>30</v>
      </c>
      <c r="BI142" s="109" t="s">
        <v>83</v>
      </c>
      <c r="BM142" s="108" t="s">
        <v>134</v>
      </c>
      <c r="BN142" s="109" t="str">
        <f t="shared" si="52"/>
        <v>INDSME</v>
      </c>
      <c r="BO142" s="108" t="str">
        <f t="shared" si="53"/>
        <v>SH4_5</v>
      </c>
      <c r="BP142" s="108">
        <f t="shared" si="54"/>
        <v>1.8479363931276277E-2</v>
      </c>
      <c r="BQ142" s="108" t="s">
        <v>30</v>
      </c>
      <c r="BR142" s="109" t="s">
        <v>80</v>
      </c>
    </row>
    <row r="143" spans="11:70">
      <c r="K143" s="110" t="s">
        <v>134</v>
      </c>
      <c r="L143" s="109" t="str">
        <f t="shared" si="55"/>
        <v>INDSME</v>
      </c>
      <c r="M143" s="108" t="str">
        <f>M95</f>
        <v>SH6_7</v>
      </c>
      <c r="N143" s="108">
        <f>N95</f>
        <v>1.9232236416978313E-2</v>
      </c>
      <c r="O143" s="108" t="s">
        <v>30</v>
      </c>
      <c r="P143" s="109" t="s">
        <v>84</v>
      </c>
      <c r="T143" s="108" t="s">
        <v>134</v>
      </c>
      <c r="U143" s="109" t="str">
        <f t="shared" si="56"/>
        <v>INDSME</v>
      </c>
      <c r="V143" s="108" t="str">
        <f t="shared" si="57"/>
        <v>SH6_7</v>
      </c>
      <c r="W143" s="108">
        <f>W95</f>
        <v>1.3860443209600209E-2</v>
      </c>
      <c r="X143" s="108" t="s">
        <v>30</v>
      </c>
      <c r="Y143" s="109" t="s">
        <v>79</v>
      </c>
      <c r="AC143" s="108" t="s">
        <v>134</v>
      </c>
      <c r="AD143" s="109" t="str">
        <f t="shared" si="44"/>
        <v>INDSME</v>
      </c>
      <c r="AE143" s="108" t="str">
        <f t="shared" si="45"/>
        <v>SH6_7</v>
      </c>
      <c r="AF143" s="108">
        <f>AF95</f>
        <v>1.7278998108464394E-2</v>
      </c>
      <c r="AG143" s="108" t="s">
        <v>30</v>
      </c>
      <c r="AH143" s="109" t="s">
        <v>85</v>
      </c>
      <c r="AL143" s="108" t="s">
        <v>134</v>
      </c>
      <c r="AM143" s="109" t="str">
        <f t="shared" si="46"/>
        <v>INDSME</v>
      </c>
      <c r="AN143" s="108" t="str">
        <f t="shared" si="47"/>
        <v>SH6_7</v>
      </c>
      <c r="AO143" s="108">
        <f>AO95</f>
        <v>1.6421193779789026E-2</v>
      </c>
      <c r="AP143" s="108" t="s">
        <v>30</v>
      </c>
      <c r="AQ143" s="109" t="s">
        <v>82</v>
      </c>
      <c r="AU143" s="108" t="s">
        <v>134</v>
      </c>
      <c r="AV143" s="109" t="str">
        <f t="shared" si="48"/>
        <v>INDSME</v>
      </c>
      <c r="AW143" s="108" t="str">
        <f t="shared" si="49"/>
        <v>SH6_7</v>
      </c>
      <c r="AX143" s="108">
        <f>AX95</f>
        <v>1.7199621712887928E-2</v>
      </c>
      <c r="AY143" s="108" t="s">
        <v>30</v>
      </c>
      <c r="AZ143" s="109" t="s">
        <v>81</v>
      </c>
      <c r="BD143" s="108" t="s">
        <v>134</v>
      </c>
      <c r="BE143" s="109" t="str">
        <f t="shared" si="50"/>
        <v>INDSME</v>
      </c>
      <c r="BF143" s="108" t="str">
        <f t="shared" si="51"/>
        <v>SH6_7</v>
      </c>
      <c r="BG143" s="108">
        <f t="shared" si="58"/>
        <v>1.6421193779789026E-2</v>
      </c>
      <c r="BH143" s="108" t="s">
        <v>30</v>
      </c>
      <c r="BI143" s="109" t="s">
        <v>83</v>
      </c>
      <c r="BM143" s="108" t="s">
        <v>134</v>
      </c>
      <c r="BN143" s="109" t="str">
        <f t="shared" si="52"/>
        <v>INDSME</v>
      </c>
      <c r="BO143" s="108" t="str">
        <f t="shared" si="53"/>
        <v>SH6_7</v>
      </c>
      <c r="BP143" s="108">
        <f t="shared" si="54"/>
        <v>1.7199621712887928E-2</v>
      </c>
      <c r="BQ143" s="108" t="s">
        <v>30</v>
      </c>
      <c r="BR143" s="109" t="s">
        <v>80</v>
      </c>
    </row>
    <row r="144" spans="11:70">
      <c r="K144" s="108" t="s">
        <v>134</v>
      </c>
      <c r="L144" s="109" t="str">
        <f t="shared" si="55"/>
        <v>INDSME</v>
      </c>
      <c r="M144" s="108" t="str">
        <f>M96</f>
        <v>SH8_9</v>
      </c>
      <c r="N144" s="108">
        <f>N96</f>
        <v>1.8748507011425081E-2</v>
      </c>
      <c r="O144" s="108" t="s">
        <v>30</v>
      </c>
      <c r="P144" s="109" t="s">
        <v>84</v>
      </c>
      <c r="T144" s="108" t="s">
        <v>134</v>
      </c>
      <c r="U144" s="109" t="str">
        <f t="shared" si="56"/>
        <v>INDSME</v>
      </c>
      <c r="V144" s="108" t="str">
        <f t="shared" si="57"/>
        <v>SH8_9</v>
      </c>
      <c r="W144" s="108">
        <f>W96</f>
        <v>1.4755107179350496E-2</v>
      </c>
      <c r="X144" s="108" t="s">
        <v>30</v>
      </c>
      <c r="Y144" s="109" t="s">
        <v>79</v>
      </c>
      <c r="AC144" s="108" t="s">
        <v>134</v>
      </c>
      <c r="AD144" s="109" t="str">
        <f t="shared" si="44"/>
        <v>INDSME</v>
      </c>
      <c r="AE144" s="108" t="str">
        <f t="shared" si="45"/>
        <v>SH8_9</v>
      </c>
      <c r="AF144" s="108">
        <f>AF96</f>
        <v>1.5588699261442313E-2</v>
      </c>
      <c r="AG144" s="108" t="s">
        <v>30</v>
      </c>
      <c r="AH144" s="109" t="s">
        <v>85</v>
      </c>
      <c r="AL144" s="108" t="s">
        <v>134</v>
      </c>
      <c r="AM144" s="109" t="str">
        <f t="shared" si="46"/>
        <v>INDSME</v>
      </c>
      <c r="AN144" s="108" t="str">
        <f t="shared" si="47"/>
        <v>SH8_9</v>
      </c>
      <c r="AO144" s="108">
        <f>AO96</f>
        <v>1.6139842957734477E-2</v>
      </c>
      <c r="AP144" s="108" t="s">
        <v>30</v>
      </c>
      <c r="AQ144" s="109" t="s">
        <v>82</v>
      </c>
      <c r="AU144" s="108" t="s">
        <v>134</v>
      </c>
      <c r="AV144" s="109" t="str">
        <f t="shared" si="48"/>
        <v>INDSME</v>
      </c>
      <c r="AW144" s="108" t="str">
        <f t="shared" si="49"/>
        <v>SH8_9</v>
      </c>
      <c r="AX144" s="108">
        <f>AX96</f>
        <v>1.7030245273226989E-2</v>
      </c>
      <c r="AY144" s="108" t="s">
        <v>30</v>
      </c>
      <c r="AZ144" s="109" t="s">
        <v>81</v>
      </c>
      <c r="BD144" s="108" t="s">
        <v>134</v>
      </c>
      <c r="BE144" s="109" t="str">
        <f t="shared" si="50"/>
        <v>INDSME</v>
      </c>
      <c r="BF144" s="108" t="str">
        <f t="shared" si="51"/>
        <v>SH8_9</v>
      </c>
      <c r="BG144" s="108">
        <f t="shared" si="58"/>
        <v>1.6139842957734477E-2</v>
      </c>
      <c r="BH144" s="108" t="s">
        <v>30</v>
      </c>
      <c r="BI144" s="109" t="s">
        <v>83</v>
      </c>
      <c r="BM144" s="108" t="s">
        <v>134</v>
      </c>
      <c r="BN144" s="109" t="str">
        <f t="shared" si="52"/>
        <v>INDSME</v>
      </c>
      <c r="BO144" s="108" t="str">
        <f t="shared" si="53"/>
        <v>SH8_9</v>
      </c>
      <c r="BP144" s="108">
        <f t="shared" si="54"/>
        <v>1.7030245273226989E-2</v>
      </c>
      <c r="BQ144" s="108" t="s">
        <v>30</v>
      </c>
      <c r="BR144" s="109" t="s">
        <v>80</v>
      </c>
    </row>
    <row r="145" spans="11:70">
      <c r="K145" s="108" t="s">
        <v>134</v>
      </c>
      <c r="L145" s="109" t="str">
        <f t="shared" si="55"/>
        <v>INDSME</v>
      </c>
      <c r="M145" s="108" t="str">
        <f>M97</f>
        <v>SH10_11</v>
      </c>
      <c r="N145" s="108">
        <f>N97</f>
        <v>1.8678047240008381E-2</v>
      </c>
      <c r="O145" s="108" t="s">
        <v>30</v>
      </c>
      <c r="P145" s="109" t="s">
        <v>84</v>
      </c>
      <c r="T145" s="108" t="s">
        <v>134</v>
      </c>
      <c r="U145" s="109" t="str">
        <f t="shared" si="56"/>
        <v>INDSME</v>
      </c>
      <c r="V145" s="108" t="str">
        <f t="shared" si="57"/>
        <v>SH10_11</v>
      </c>
      <c r="W145" s="108">
        <f>W97</f>
        <v>1.7186661643030239E-2</v>
      </c>
      <c r="X145" s="108" t="s">
        <v>30</v>
      </c>
      <c r="Y145" s="109" t="s">
        <v>79</v>
      </c>
      <c r="AC145" s="108" t="s">
        <v>134</v>
      </c>
      <c r="AD145" s="109" t="str">
        <f t="shared" si="44"/>
        <v>INDSME</v>
      </c>
      <c r="AE145" s="108" t="str">
        <f t="shared" si="45"/>
        <v>SH10_11</v>
      </c>
      <c r="AF145" s="108">
        <f>AF97</f>
        <v>1.5097315695768238E-2</v>
      </c>
      <c r="AG145" s="108" t="s">
        <v>30</v>
      </c>
      <c r="AH145" s="109" t="s">
        <v>85</v>
      </c>
      <c r="AL145" s="108" t="s">
        <v>134</v>
      </c>
      <c r="AM145" s="109" t="str">
        <f t="shared" si="46"/>
        <v>INDSME</v>
      </c>
      <c r="AN145" s="108" t="str">
        <f t="shared" si="47"/>
        <v>SH10_11</v>
      </c>
      <c r="AO145" s="108">
        <f>AO97</f>
        <v>1.7129545746942351E-2</v>
      </c>
      <c r="AP145" s="108" t="s">
        <v>30</v>
      </c>
      <c r="AQ145" s="109" t="s">
        <v>82</v>
      </c>
      <c r="AU145" s="108" t="s">
        <v>134</v>
      </c>
      <c r="AV145" s="109" t="str">
        <f t="shared" si="48"/>
        <v>INDSME</v>
      </c>
      <c r="AW145" s="108" t="str">
        <f t="shared" si="49"/>
        <v>SH10_11</v>
      </c>
      <c r="AX145" s="108">
        <f>AX97</f>
        <v>1.8714885138756153E-2</v>
      </c>
      <c r="AY145" s="108" t="s">
        <v>30</v>
      </c>
      <c r="AZ145" s="109" t="s">
        <v>81</v>
      </c>
      <c r="BD145" s="108" t="s">
        <v>134</v>
      </c>
      <c r="BE145" s="109" t="str">
        <f t="shared" si="50"/>
        <v>INDSME</v>
      </c>
      <c r="BF145" s="108" t="str">
        <f t="shared" si="51"/>
        <v>SH10_11</v>
      </c>
      <c r="BG145" s="108">
        <f t="shared" si="58"/>
        <v>1.7129545746942351E-2</v>
      </c>
      <c r="BH145" s="108" t="s">
        <v>30</v>
      </c>
      <c r="BI145" s="109" t="s">
        <v>83</v>
      </c>
      <c r="BM145" s="108" t="s">
        <v>134</v>
      </c>
      <c r="BN145" s="109" t="str">
        <f t="shared" si="52"/>
        <v>INDSME</v>
      </c>
      <c r="BO145" s="108" t="str">
        <f t="shared" si="53"/>
        <v>SH10_11</v>
      </c>
      <c r="BP145" s="108">
        <f t="shared" si="54"/>
        <v>1.8714885138756153E-2</v>
      </c>
      <c r="BQ145" s="108" t="s">
        <v>30</v>
      </c>
      <c r="BR145" s="109" t="s">
        <v>80</v>
      </c>
    </row>
    <row r="146" spans="11:70">
      <c r="K146" s="108" t="s">
        <v>134</v>
      </c>
      <c r="L146" s="109" t="str">
        <f t="shared" si="55"/>
        <v>INDSME</v>
      </c>
      <c r="M146" s="108" t="str">
        <f>M98</f>
        <v>SH12_13</v>
      </c>
      <c r="N146" s="108">
        <f>N98</f>
        <v>1.9354324184005747E-2</v>
      </c>
      <c r="O146" s="108" t="s">
        <v>30</v>
      </c>
      <c r="P146" s="109" t="s">
        <v>84</v>
      </c>
      <c r="T146" s="108" t="s">
        <v>134</v>
      </c>
      <c r="U146" s="109" t="str">
        <f t="shared" si="56"/>
        <v>INDSME</v>
      </c>
      <c r="V146" s="108" t="str">
        <f t="shared" si="57"/>
        <v>SH12_13</v>
      </c>
      <c r="W146" s="108">
        <f>W98</f>
        <v>1.8532966353609626E-2</v>
      </c>
      <c r="X146" s="108" t="s">
        <v>30</v>
      </c>
      <c r="Y146" s="109" t="s">
        <v>79</v>
      </c>
      <c r="AC146" s="108" t="s">
        <v>134</v>
      </c>
      <c r="AD146" s="109" t="str">
        <f t="shared" si="44"/>
        <v>INDSME</v>
      </c>
      <c r="AE146" s="108" t="str">
        <f t="shared" si="45"/>
        <v>SH12_13</v>
      </c>
      <c r="AF146" s="108">
        <f>AF98</f>
        <v>1.571627190629124E-2</v>
      </c>
      <c r="AG146" s="108" t="s">
        <v>30</v>
      </c>
      <c r="AH146" s="109" t="s">
        <v>85</v>
      </c>
      <c r="AL146" s="108" t="s">
        <v>134</v>
      </c>
      <c r="AM146" s="109" t="str">
        <f t="shared" si="46"/>
        <v>INDSME</v>
      </c>
      <c r="AN146" s="108" t="str">
        <f t="shared" si="47"/>
        <v>SH12_13</v>
      </c>
      <c r="AO146" s="108">
        <f>AO98</f>
        <v>1.8490958581669839E-2</v>
      </c>
      <c r="AP146" s="108" t="s">
        <v>30</v>
      </c>
      <c r="AQ146" s="109" t="s">
        <v>82</v>
      </c>
      <c r="AU146" s="108" t="s">
        <v>134</v>
      </c>
      <c r="AV146" s="109" t="str">
        <f t="shared" si="48"/>
        <v>INDSME</v>
      </c>
      <c r="AW146" s="108" t="str">
        <f t="shared" si="49"/>
        <v>SH12_13</v>
      </c>
      <c r="AX146" s="108">
        <f>AX98</f>
        <v>2.1343557408040538E-2</v>
      </c>
      <c r="AY146" s="108" t="s">
        <v>30</v>
      </c>
      <c r="AZ146" s="109" t="s">
        <v>81</v>
      </c>
      <c r="BD146" s="108" t="s">
        <v>134</v>
      </c>
      <c r="BE146" s="109" t="str">
        <f t="shared" si="50"/>
        <v>INDSME</v>
      </c>
      <c r="BF146" s="108" t="str">
        <f t="shared" si="51"/>
        <v>SH12_13</v>
      </c>
      <c r="BG146" s="108">
        <f t="shared" si="58"/>
        <v>1.8490958581669839E-2</v>
      </c>
      <c r="BH146" s="108" t="s">
        <v>30</v>
      </c>
      <c r="BI146" s="109" t="s">
        <v>83</v>
      </c>
      <c r="BM146" s="108" t="s">
        <v>134</v>
      </c>
      <c r="BN146" s="109" t="str">
        <f t="shared" si="52"/>
        <v>INDSME</v>
      </c>
      <c r="BO146" s="108" t="str">
        <f t="shared" si="53"/>
        <v>SH12_13</v>
      </c>
      <c r="BP146" s="108">
        <f t="shared" si="54"/>
        <v>2.1343557408040538E-2</v>
      </c>
      <c r="BQ146" s="108" t="s">
        <v>30</v>
      </c>
      <c r="BR146" s="109" t="s">
        <v>80</v>
      </c>
    </row>
    <row r="147" spans="11:70">
      <c r="K147" s="110" t="s">
        <v>134</v>
      </c>
      <c r="L147" s="109" t="str">
        <f t="shared" si="55"/>
        <v>INDSME</v>
      </c>
      <c r="M147" s="108" t="str">
        <f>M99</f>
        <v>SH14_15</v>
      </c>
      <c r="N147" s="108">
        <f>N99</f>
        <v>2.04723701496402E-2</v>
      </c>
      <c r="O147" s="108" t="s">
        <v>30</v>
      </c>
      <c r="P147" s="109" t="s">
        <v>84</v>
      </c>
      <c r="T147" s="108" t="s">
        <v>134</v>
      </c>
      <c r="U147" s="109" t="str">
        <f t="shared" si="56"/>
        <v>INDSME</v>
      </c>
      <c r="V147" s="108" t="str">
        <f t="shared" si="57"/>
        <v>SH14_15</v>
      </c>
      <c r="W147" s="108">
        <f>W99</f>
        <v>1.8944606533826285E-2</v>
      </c>
      <c r="X147" s="108" t="s">
        <v>30</v>
      </c>
      <c r="Y147" s="109" t="s">
        <v>79</v>
      </c>
      <c r="AC147" s="108" t="s">
        <v>134</v>
      </c>
      <c r="AD147" s="109" t="str">
        <f t="shared" si="44"/>
        <v>INDSME</v>
      </c>
      <c r="AE147" s="108" t="str">
        <f t="shared" si="45"/>
        <v>SH14_15</v>
      </c>
      <c r="AF147" s="108">
        <f>AF99</f>
        <v>1.8169486482091383E-2</v>
      </c>
      <c r="AG147" s="108" t="s">
        <v>30</v>
      </c>
      <c r="AH147" s="109" t="s">
        <v>85</v>
      </c>
      <c r="AL147" s="108" t="s">
        <v>134</v>
      </c>
      <c r="AM147" s="109" t="str">
        <f t="shared" si="46"/>
        <v>INDSME</v>
      </c>
      <c r="AN147" s="108" t="str">
        <f t="shared" si="47"/>
        <v>SH14_15</v>
      </c>
      <c r="AO147" s="108">
        <f>AO99</f>
        <v>1.9740368004096027E-2</v>
      </c>
      <c r="AP147" s="108" t="s">
        <v>30</v>
      </c>
      <c r="AQ147" s="109" t="s">
        <v>82</v>
      </c>
      <c r="AU147" s="108" t="s">
        <v>134</v>
      </c>
      <c r="AV147" s="109" t="str">
        <f t="shared" si="48"/>
        <v>INDSME</v>
      </c>
      <c r="AW147" s="108" t="str">
        <f t="shared" si="49"/>
        <v>SH14_15</v>
      </c>
      <c r="AX147" s="108">
        <f>AX99</f>
        <v>2.2952067498314008E-2</v>
      </c>
      <c r="AY147" s="108" t="s">
        <v>30</v>
      </c>
      <c r="AZ147" s="109" t="s">
        <v>81</v>
      </c>
      <c r="BD147" s="108" t="s">
        <v>134</v>
      </c>
      <c r="BE147" s="109" t="str">
        <f t="shared" si="50"/>
        <v>INDSME</v>
      </c>
      <c r="BF147" s="108" t="str">
        <f t="shared" si="51"/>
        <v>SH14_15</v>
      </c>
      <c r="BG147" s="108">
        <f t="shared" si="58"/>
        <v>1.9740368004096027E-2</v>
      </c>
      <c r="BH147" s="108" t="s">
        <v>30</v>
      </c>
      <c r="BI147" s="109" t="s">
        <v>83</v>
      </c>
      <c r="BM147" s="108" t="s">
        <v>134</v>
      </c>
      <c r="BN147" s="109" t="str">
        <f t="shared" si="52"/>
        <v>INDSME</v>
      </c>
      <c r="BO147" s="108" t="str">
        <f t="shared" si="53"/>
        <v>SH14_15</v>
      </c>
      <c r="BP147" s="108">
        <f t="shared" si="54"/>
        <v>2.2952067498314008E-2</v>
      </c>
      <c r="BQ147" s="108" t="s">
        <v>30</v>
      </c>
      <c r="BR147" s="109" t="s">
        <v>80</v>
      </c>
    </row>
    <row r="148" spans="11:70">
      <c r="K148" s="108" t="s">
        <v>134</v>
      </c>
      <c r="L148" s="109" t="str">
        <f t="shared" si="55"/>
        <v>INDSME</v>
      </c>
      <c r="M148" s="108" t="str">
        <f>M100</f>
        <v>SH16_17</v>
      </c>
      <c r="N148" s="108">
        <f>N100</f>
        <v>2.1278922422278038E-2</v>
      </c>
      <c r="O148" s="108" t="s">
        <v>30</v>
      </c>
      <c r="P148" s="109" t="s">
        <v>84</v>
      </c>
      <c r="T148" s="108" t="s">
        <v>134</v>
      </c>
      <c r="U148" s="109" t="str">
        <f t="shared" si="56"/>
        <v>INDSME</v>
      </c>
      <c r="V148" s="108" t="str">
        <f t="shared" si="57"/>
        <v>SH16_17</v>
      </c>
      <c r="W148" s="108">
        <f>W100</f>
        <v>1.8793864020136643E-2</v>
      </c>
      <c r="X148" s="108" t="s">
        <v>30</v>
      </c>
      <c r="Y148" s="109" t="s">
        <v>79</v>
      </c>
      <c r="AC148" s="108" t="s">
        <v>134</v>
      </c>
      <c r="AD148" s="109" t="str">
        <f t="shared" si="44"/>
        <v>INDSME</v>
      </c>
      <c r="AE148" s="108" t="str">
        <f t="shared" si="45"/>
        <v>SH16_17</v>
      </c>
      <c r="AF148" s="108">
        <f>AF100</f>
        <v>1.9938803009038802E-2</v>
      </c>
      <c r="AG148" s="108" t="s">
        <v>30</v>
      </c>
      <c r="AH148" s="109" t="s">
        <v>85</v>
      </c>
      <c r="AL148" s="108" t="s">
        <v>134</v>
      </c>
      <c r="AM148" s="109" t="str">
        <f t="shared" si="46"/>
        <v>INDSME</v>
      </c>
      <c r="AN148" s="108" t="str">
        <f t="shared" si="47"/>
        <v>SH16_17</v>
      </c>
      <c r="AO148" s="108">
        <f>AO100</f>
        <v>2.0420539746597716E-2</v>
      </c>
      <c r="AP148" s="108" t="s">
        <v>30</v>
      </c>
      <c r="AQ148" s="109" t="s">
        <v>82</v>
      </c>
      <c r="AU148" s="108" t="s">
        <v>134</v>
      </c>
      <c r="AV148" s="109" t="str">
        <f t="shared" si="48"/>
        <v>INDSME</v>
      </c>
      <c r="AW148" s="108" t="str">
        <f t="shared" si="49"/>
        <v>SH16_17</v>
      </c>
      <c r="AX148" s="108">
        <f>AX100</f>
        <v>2.3710445910745781E-2</v>
      </c>
      <c r="AY148" s="108" t="s">
        <v>30</v>
      </c>
      <c r="AZ148" s="109" t="s">
        <v>81</v>
      </c>
      <c r="BD148" s="108" t="s">
        <v>134</v>
      </c>
      <c r="BE148" s="109" t="str">
        <f t="shared" si="50"/>
        <v>INDSME</v>
      </c>
      <c r="BF148" s="108" t="str">
        <f t="shared" si="51"/>
        <v>SH16_17</v>
      </c>
      <c r="BG148" s="108">
        <f t="shared" si="58"/>
        <v>2.0420539746597716E-2</v>
      </c>
      <c r="BH148" s="108" t="s">
        <v>30</v>
      </c>
      <c r="BI148" s="109" t="s">
        <v>83</v>
      </c>
      <c r="BM148" s="108" t="s">
        <v>134</v>
      </c>
      <c r="BN148" s="109" t="str">
        <f t="shared" si="52"/>
        <v>INDSME</v>
      </c>
      <c r="BO148" s="108" t="str">
        <f t="shared" si="53"/>
        <v>SH16_17</v>
      </c>
      <c r="BP148" s="108">
        <f t="shared" si="54"/>
        <v>2.3710445910745781E-2</v>
      </c>
      <c r="BQ148" s="108" t="s">
        <v>30</v>
      </c>
      <c r="BR148" s="109" t="s">
        <v>80</v>
      </c>
    </row>
    <row r="149" spans="11:70">
      <c r="K149" s="108" t="s">
        <v>134</v>
      </c>
      <c r="L149" s="109" t="str">
        <f t="shared" si="55"/>
        <v>INDSME</v>
      </c>
      <c r="M149" s="108" t="str">
        <f>M101</f>
        <v>SH18_19</v>
      </c>
      <c r="N149" s="108">
        <f>N101</f>
        <v>2.1738834728832659E-2</v>
      </c>
      <c r="O149" s="108" t="s">
        <v>30</v>
      </c>
      <c r="P149" s="109" t="s">
        <v>84</v>
      </c>
      <c r="T149" s="108" t="s">
        <v>134</v>
      </c>
      <c r="U149" s="109" t="str">
        <f t="shared" si="56"/>
        <v>INDSME</v>
      </c>
      <c r="V149" s="108" t="str">
        <f t="shared" si="57"/>
        <v>SH18_19</v>
      </c>
      <c r="W149" s="108">
        <f>W101</f>
        <v>1.8929321241404354E-2</v>
      </c>
      <c r="X149" s="108" t="s">
        <v>30</v>
      </c>
      <c r="Y149" s="109" t="s">
        <v>79</v>
      </c>
      <c r="AC149" s="108" t="s">
        <v>134</v>
      </c>
      <c r="AD149" s="109" t="str">
        <f t="shared" si="44"/>
        <v>INDSME</v>
      </c>
      <c r="AE149" s="108" t="str">
        <f t="shared" si="45"/>
        <v>SH18_19</v>
      </c>
      <c r="AF149" s="108">
        <f>AF101</f>
        <v>2.0595183179265363E-2</v>
      </c>
      <c r="AG149" s="108" t="s">
        <v>30</v>
      </c>
      <c r="AH149" s="109" t="s">
        <v>85</v>
      </c>
      <c r="AL149" s="108" t="s">
        <v>134</v>
      </c>
      <c r="AM149" s="109" t="str">
        <f t="shared" si="46"/>
        <v>INDSME</v>
      </c>
      <c r="AN149" s="108" t="str">
        <f t="shared" si="47"/>
        <v>SH18_19</v>
      </c>
      <c r="AO149" s="108">
        <f>AO101</f>
        <v>2.0691065361099072E-2</v>
      </c>
      <c r="AP149" s="108" t="s">
        <v>30</v>
      </c>
      <c r="AQ149" s="109" t="s">
        <v>82</v>
      </c>
      <c r="AU149" s="108" t="s">
        <v>134</v>
      </c>
      <c r="AV149" s="109" t="str">
        <f t="shared" si="48"/>
        <v>INDSME</v>
      </c>
      <c r="AW149" s="108" t="str">
        <f t="shared" si="49"/>
        <v>SH18_19</v>
      </c>
      <c r="AX149" s="108">
        <f>AX101</f>
        <v>2.3993761170789621E-2</v>
      </c>
      <c r="AY149" s="108" t="s">
        <v>30</v>
      </c>
      <c r="AZ149" s="109" t="s">
        <v>81</v>
      </c>
      <c r="BD149" s="108" t="s">
        <v>134</v>
      </c>
      <c r="BE149" s="109" t="str">
        <f t="shared" si="50"/>
        <v>INDSME</v>
      </c>
      <c r="BF149" s="108" t="str">
        <f t="shared" si="51"/>
        <v>SH18_19</v>
      </c>
      <c r="BG149" s="108">
        <f t="shared" si="58"/>
        <v>2.0691065361099072E-2</v>
      </c>
      <c r="BH149" s="108" t="s">
        <v>30</v>
      </c>
      <c r="BI149" s="109" t="s">
        <v>83</v>
      </c>
      <c r="BM149" s="108" t="s">
        <v>134</v>
      </c>
      <c r="BN149" s="109" t="str">
        <f t="shared" si="52"/>
        <v>INDSME</v>
      </c>
      <c r="BO149" s="108" t="str">
        <f t="shared" si="53"/>
        <v>SH18_19</v>
      </c>
      <c r="BP149" s="108">
        <f t="shared" si="54"/>
        <v>2.3993761170789621E-2</v>
      </c>
      <c r="BQ149" s="108" t="s">
        <v>30</v>
      </c>
      <c r="BR149" s="109" t="s">
        <v>80</v>
      </c>
    </row>
    <row r="150" spans="11:70">
      <c r="K150" s="108" t="s">
        <v>134</v>
      </c>
      <c r="L150" s="109" t="str">
        <f t="shared" si="55"/>
        <v>INDSME</v>
      </c>
      <c r="M150" s="108" t="str">
        <f>M102</f>
        <v>SH20_21</v>
      </c>
      <c r="N150" s="108">
        <f>N102</f>
        <v>2.1955425621837409E-2</v>
      </c>
      <c r="O150" s="108" t="s">
        <v>30</v>
      </c>
      <c r="P150" s="109" t="s">
        <v>84</v>
      </c>
      <c r="T150" s="108" t="s">
        <v>134</v>
      </c>
      <c r="U150" s="109" t="str">
        <f t="shared" si="56"/>
        <v>INDSME</v>
      </c>
      <c r="V150" s="108" t="str">
        <f t="shared" si="57"/>
        <v>SH20_21</v>
      </c>
      <c r="W150" s="108">
        <f>W102</f>
        <v>1.9094689273807391E-2</v>
      </c>
      <c r="X150" s="108" t="s">
        <v>30</v>
      </c>
      <c r="Y150" s="109" t="s">
        <v>79</v>
      </c>
      <c r="AC150" s="108" t="s">
        <v>134</v>
      </c>
      <c r="AD150" s="109" t="str">
        <f t="shared" si="44"/>
        <v>INDSME</v>
      </c>
      <c r="AE150" s="108" t="str">
        <f t="shared" si="45"/>
        <v>SH20_21</v>
      </c>
      <c r="AF150" s="108">
        <f>AF102</f>
        <v>2.072737788773538E-2</v>
      </c>
      <c r="AG150" s="108" t="s">
        <v>30</v>
      </c>
      <c r="AH150" s="109" t="s">
        <v>85</v>
      </c>
      <c r="AL150" s="108" t="s">
        <v>134</v>
      </c>
      <c r="AM150" s="109" t="str">
        <f t="shared" si="46"/>
        <v>INDSME</v>
      </c>
      <c r="AN150" s="108" t="str">
        <f t="shared" si="47"/>
        <v>SH20_21</v>
      </c>
      <c r="AO150" s="108">
        <f>AO102</f>
        <v>2.0963163706567377E-2</v>
      </c>
      <c r="AP150" s="108" t="s">
        <v>30</v>
      </c>
      <c r="AQ150" s="109" t="s">
        <v>82</v>
      </c>
      <c r="AU150" s="108" t="s">
        <v>134</v>
      </c>
      <c r="AV150" s="109" t="str">
        <f t="shared" si="48"/>
        <v>INDSME</v>
      </c>
      <c r="AW150" s="108" t="str">
        <f t="shared" si="49"/>
        <v>SH20_21</v>
      </c>
      <c r="AX150" s="108">
        <f>AX102</f>
        <v>2.4474825275343066E-2</v>
      </c>
      <c r="AY150" s="108" t="s">
        <v>30</v>
      </c>
      <c r="AZ150" s="109" t="s">
        <v>81</v>
      </c>
      <c r="BD150" s="108" t="s">
        <v>134</v>
      </c>
      <c r="BE150" s="109" t="str">
        <f t="shared" si="50"/>
        <v>INDSME</v>
      </c>
      <c r="BF150" s="108" t="str">
        <f t="shared" si="51"/>
        <v>SH20_21</v>
      </c>
      <c r="BG150" s="108">
        <f t="shared" si="58"/>
        <v>2.0963163706567377E-2</v>
      </c>
      <c r="BH150" s="108" t="s">
        <v>30</v>
      </c>
      <c r="BI150" s="109" t="s">
        <v>83</v>
      </c>
      <c r="BM150" s="108" t="s">
        <v>134</v>
      </c>
      <c r="BN150" s="109" t="str">
        <f t="shared" si="52"/>
        <v>INDSME</v>
      </c>
      <c r="BO150" s="108" t="str">
        <f t="shared" si="53"/>
        <v>SH20_21</v>
      </c>
      <c r="BP150" s="108">
        <f t="shared" si="54"/>
        <v>2.4474825275343066E-2</v>
      </c>
      <c r="BQ150" s="108" t="s">
        <v>30</v>
      </c>
      <c r="BR150" s="109" t="s">
        <v>80</v>
      </c>
    </row>
    <row r="151" spans="11:70">
      <c r="K151" s="110" t="s">
        <v>134</v>
      </c>
      <c r="L151" s="109" t="str">
        <f t="shared" si="55"/>
        <v>INDSME</v>
      </c>
      <c r="M151" s="108" t="str">
        <f>M103</f>
        <v>SH22_23</v>
      </c>
      <c r="N151" s="108">
        <f>N103</f>
        <v>2.2121564224819278E-2</v>
      </c>
      <c r="O151" s="108" t="s">
        <v>30</v>
      </c>
      <c r="P151" s="109" t="s">
        <v>84</v>
      </c>
      <c r="T151" s="108" t="s">
        <v>134</v>
      </c>
      <c r="U151" s="109" t="str">
        <f t="shared" si="56"/>
        <v>INDSME</v>
      </c>
      <c r="V151" s="108" t="str">
        <f t="shared" si="57"/>
        <v>SH22_23</v>
      </c>
      <c r="W151" s="108">
        <f>W103</f>
        <v>1.8346618081740273E-2</v>
      </c>
      <c r="X151" s="108" t="s">
        <v>30</v>
      </c>
      <c r="Y151" s="109" t="s">
        <v>79</v>
      </c>
      <c r="AC151" s="108" t="s">
        <v>134</v>
      </c>
      <c r="AD151" s="109" t="str">
        <f t="shared" si="44"/>
        <v>INDSME</v>
      </c>
      <c r="AE151" s="108" t="str">
        <f t="shared" si="45"/>
        <v>SH22_23</v>
      </c>
      <c r="AF151" s="108">
        <f>AF103</f>
        <v>2.0715755098724264E-2</v>
      </c>
      <c r="AG151" s="108" t="s">
        <v>30</v>
      </c>
      <c r="AH151" s="109" t="s">
        <v>85</v>
      </c>
      <c r="AL151" s="108" t="s">
        <v>134</v>
      </c>
      <c r="AM151" s="109" t="str">
        <f t="shared" si="46"/>
        <v>INDSME</v>
      </c>
      <c r="AN151" s="108" t="str">
        <f t="shared" si="47"/>
        <v>SH22_23</v>
      </c>
      <c r="AO151" s="108">
        <f>AO103</f>
        <v>2.0777824886439967E-2</v>
      </c>
      <c r="AP151" s="108" t="s">
        <v>30</v>
      </c>
      <c r="AQ151" s="109" t="s">
        <v>82</v>
      </c>
      <c r="AU151" s="108" t="s">
        <v>134</v>
      </c>
      <c r="AV151" s="109" t="str">
        <f t="shared" si="48"/>
        <v>INDSME</v>
      </c>
      <c r="AW151" s="108" t="str">
        <f t="shared" si="49"/>
        <v>SH22_23</v>
      </c>
      <c r="AX151" s="108">
        <f>AX103</f>
        <v>2.4137396684056157E-2</v>
      </c>
      <c r="AY151" s="108" t="s">
        <v>30</v>
      </c>
      <c r="AZ151" s="109" t="s">
        <v>81</v>
      </c>
      <c r="BD151" s="108" t="s">
        <v>134</v>
      </c>
      <c r="BE151" s="109" t="str">
        <f t="shared" si="50"/>
        <v>INDSME</v>
      </c>
      <c r="BF151" s="108" t="str">
        <f t="shared" si="51"/>
        <v>SH22_23</v>
      </c>
      <c r="BG151" s="108">
        <f t="shared" si="58"/>
        <v>2.0777824886439967E-2</v>
      </c>
      <c r="BH151" s="108" t="s">
        <v>30</v>
      </c>
      <c r="BI151" s="109" t="s">
        <v>83</v>
      </c>
      <c r="BM151" s="108" t="s">
        <v>134</v>
      </c>
      <c r="BN151" s="109" t="str">
        <f t="shared" si="52"/>
        <v>INDSME</v>
      </c>
      <c r="BO151" s="108" t="str">
        <f t="shared" si="53"/>
        <v>SH22_23</v>
      </c>
      <c r="BP151" s="108">
        <f t="shared" si="54"/>
        <v>2.4137396684056157E-2</v>
      </c>
      <c r="BQ151" s="108" t="s">
        <v>30</v>
      </c>
      <c r="BR151" s="109" t="s">
        <v>80</v>
      </c>
    </row>
    <row r="152" spans="11:70">
      <c r="K152" s="108" t="s">
        <v>134</v>
      </c>
      <c r="L152" s="109" t="str">
        <f t="shared" si="55"/>
        <v>INDSME</v>
      </c>
      <c r="M152" s="108" t="str">
        <f>M104</f>
        <v>FH0_1</v>
      </c>
      <c r="N152" s="108">
        <f>N104</f>
        <v>2.1393493175585778E-2</v>
      </c>
      <c r="O152" s="108" t="s">
        <v>30</v>
      </c>
      <c r="P152" s="109" t="s">
        <v>84</v>
      </c>
      <c r="T152" s="108" t="s">
        <v>134</v>
      </c>
      <c r="U152" s="109" t="str">
        <f t="shared" si="56"/>
        <v>INDSME</v>
      </c>
      <c r="V152" s="108" t="str">
        <f t="shared" si="57"/>
        <v>FH0_1</v>
      </c>
      <c r="W152" s="108">
        <f>W104</f>
        <v>1.8990015108719439E-2</v>
      </c>
      <c r="X152" s="108" t="s">
        <v>30</v>
      </c>
      <c r="Y152" s="109" t="s">
        <v>79</v>
      </c>
      <c r="AC152" s="108" t="s">
        <v>134</v>
      </c>
      <c r="AD152" s="109" t="str">
        <f t="shared" si="44"/>
        <v>INDSME</v>
      </c>
      <c r="AE152" s="108" t="str">
        <f t="shared" si="45"/>
        <v>FH0_1</v>
      </c>
      <c r="AF152" s="108">
        <f>AF104</f>
        <v>2.2537708837248212E-2</v>
      </c>
      <c r="AG152" s="108" t="s">
        <v>30</v>
      </c>
      <c r="AH152" s="109" t="s">
        <v>85</v>
      </c>
      <c r="AL152" s="108" t="s">
        <v>134</v>
      </c>
      <c r="AM152" s="109" t="str">
        <f t="shared" si="46"/>
        <v>INDSME</v>
      </c>
      <c r="AN152" s="108" t="str">
        <f t="shared" si="47"/>
        <v>FH0_1</v>
      </c>
      <c r="AO152" s="108">
        <f>AO104</f>
        <v>2.0828129338260011E-2</v>
      </c>
      <c r="AP152" s="108" t="s">
        <v>30</v>
      </c>
      <c r="AQ152" s="109" t="s">
        <v>82</v>
      </c>
      <c r="AU152" s="108" t="s">
        <v>134</v>
      </c>
      <c r="AV152" s="109" t="str">
        <f t="shared" si="48"/>
        <v>INDSME</v>
      </c>
      <c r="AW152" s="108" t="str">
        <f t="shared" si="49"/>
        <v>FH0_1</v>
      </c>
      <c r="AX152" s="108">
        <f>AX104</f>
        <v>2.2215848571404177E-2</v>
      </c>
      <c r="AY152" s="108" t="s">
        <v>30</v>
      </c>
      <c r="AZ152" s="109" t="s">
        <v>81</v>
      </c>
      <c r="BD152" s="108" t="s">
        <v>134</v>
      </c>
      <c r="BE152" s="109" t="str">
        <f t="shared" si="50"/>
        <v>INDSME</v>
      </c>
      <c r="BF152" s="108" t="str">
        <f t="shared" si="51"/>
        <v>FH0_1</v>
      </c>
      <c r="BG152" s="108">
        <f t="shared" si="58"/>
        <v>2.0828129338260011E-2</v>
      </c>
      <c r="BH152" s="108" t="s">
        <v>30</v>
      </c>
      <c r="BI152" s="109" t="s">
        <v>83</v>
      </c>
      <c r="BM152" s="108" t="s">
        <v>134</v>
      </c>
      <c r="BN152" s="109" t="str">
        <f t="shared" si="52"/>
        <v>INDSME</v>
      </c>
      <c r="BO152" s="108" t="str">
        <f t="shared" si="53"/>
        <v>FH0_1</v>
      </c>
      <c r="BP152" s="108">
        <f t="shared" si="54"/>
        <v>2.2215848571404177E-2</v>
      </c>
      <c r="BQ152" s="108" t="s">
        <v>30</v>
      </c>
      <c r="BR152" s="109" t="s">
        <v>80</v>
      </c>
    </row>
    <row r="153" spans="11:70">
      <c r="K153" s="108" t="s">
        <v>134</v>
      </c>
      <c r="L153" s="109" t="str">
        <f t="shared" si="55"/>
        <v>INDSME</v>
      </c>
      <c r="M153" s="108" t="str">
        <f>M105</f>
        <v>FH2_3</v>
      </c>
      <c r="N153" s="108">
        <f>N105</f>
        <v>2.1029674486330027E-2</v>
      </c>
      <c r="O153" s="108" t="s">
        <v>30</v>
      </c>
      <c r="P153" s="109" t="s">
        <v>84</v>
      </c>
      <c r="T153" s="108" t="s">
        <v>134</v>
      </c>
      <c r="U153" s="109" t="str">
        <f t="shared" si="56"/>
        <v>INDSME</v>
      </c>
      <c r="V153" s="108" t="str">
        <f t="shared" si="57"/>
        <v>FH2_3</v>
      </c>
      <c r="W153" s="108">
        <f>W105</f>
        <v>1.6657232708453359E-2</v>
      </c>
      <c r="X153" s="108" t="s">
        <v>30</v>
      </c>
      <c r="Y153" s="109" t="s">
        <v>79</v>
      </c>
      <c r="AC153" s="108" t="s">
        <v>134</v>
      </c>
      <c r="AD153" s="109" t="str">
        <f t="shared" si="44"/>
        <v>INDSME</v>
      </c>
      <c r="AE153" s="108" t="str">
        <f t="shared" si="45"/>
        <v>FH2_3</v>
      </c>
      <c r="AF153" s="108">
        <f>AF105</f>
        <v>2.2471121655479022E-2</v>
      </c>
      <c r="AG153" s="108" t="s">
        <v>30</v>
      </c>
      <c r="AH153" s="109" t="s">
        <v>85</v>
      </c>
      <c r="AL153" s="108" t="s">
        <v>134</v>
      </c>
      <c r="AM153" s="109" t="str">
        <f t="shared" si="46"/>
        <v>INDSME</v>
      </c>
      <c r="AN153" s="108" t="str">
        <f t="shared" si="47"/>
        <v>FH2_3</v>
      </c>
      <c r="AO153" s="108">
        <f>AO105</f>
        <v>1.9692259466378176E-2</v>
      </c>
      <c r="AP153" s="108" t="s">
        <v>30</v>
      </c>
      <c r="AQ153" s="109" t="s">
        <v>82</v>
      </c>
      <c r="AU153" s="108" t="s">
        <v>134</v>
      </c>
      <c r="AV153" s="109" t="str">
        <f t="shared" si="48"/>
        <v>INDSME</v>
      </c>
      <c r="AW153" s="108" t="str">
        <f t="shared" si="49"/>
        <v>FH2_3</v>
      </c>
      <c r="AX153" s="108">
        <f>AX105</f>
        <v>2.0067201648247365E-2</v>
      </c>
      <c r="AY153" s="108" t="s">
        <v>30</v>
      </c>
      <c r="AZ153" s="109" t="s">
        <v>81</v>
      </c>
      <c r="BD153" s="108" t="s">
        <v>134</v>
      </c>
      <c r="BE153" s="109" t="str">
        <f t="shared" si="50"/>
        <v>INDSME</v>
      </c>
      <c r="BF153" s="108" t="str">
        <f t="shared" si="51"/>
        <v>FH2_3</v>
      </c>
      <c r="BG153" s="108">
        <f t="shared" si="58"/>
        <v>1.9692259466378176E-2</v>
      </c>
      <c r="BH153" s="108" t="s">
        <v>30</v>
      </c>
      <c r="BI153" s="109" t="s">
        <v>83</v>
      </c>
      <c r="BM153" s="108" t="s">
        <v>134</v>
      </c>
      <c r="BN153" s="109" t="str">
        <f t="shared" si="52"/>
        <v>INDSME</v>
      </c>
      <c r="BO153" s="108" t="str">
        <f t="shared" si="53"/>
        <v>FH2_3</v>
      </c>
      <c r="BP153" s="108">
        <f t="shared" si="54"/>
        <v>2.0067201648247365E-2</v>
      </c>
      <c r="BQ153" s="108" t="s">
        <v>30</v>
      </c>
      <c r="BR153" s="109" t="s">
        <v>80</v>
      </c>
    </row>
    <row r="154" spans="11:70">
      <c r="K154" s="108" t="s">
        <v>134</v>
      </c>
      <c r="L154" s="109" t="str">
        <f t="shared" si="55"/>
        <v>INDSME</v>
      </c>
      <c r="M154" s="108" t="str">
        <f>M106</f>
        <v>FH4_5</v>
      </c>
      <c r="N154" s="108">
        <f>N106</f>
        <v>2.0111670111358421E-2</v>
      </c>
      <c r="O154" s="108" t="s">
        <v>30</v>
      </c>
      <c r="P154" s="109" t="s">
        <v>84</v>
      </c>
      <c r="T154" s="108" t="s">
        <v>134</v>
      </c>
      <c r="U154" s="109" t="str">
        <f t="shared" si="56"/>
        <v>INDSME</v>
      </c>
      <c r="V154" s="108" t="str">
        <f t="shared" si="57"/>
        <v>FH4_5</v>
      </c>
      <c r="W154" s="108">
        <f>W106</f>
        <v>1.5829045235448858E-2</v>
      </c>
      <c r="X154" s="108" t="s">
        <v>30</v>
      </c>
      <c r="Y154" s="109" t="s">
        <v>79</v>
      </c>
      <c r="AC154" s="108" t="s">
        <v>134</v>
      </c>
      <c r="AD154" s="109" t="str">
        <f t="shared" si="44"/>
        <v>INDSME</v>
      </c>
      <c r="AE154" s="108" t="str">
        <f t="shared" si="45"/>
        <v>FH4_5</v>
      </c>
      <c r="AF154" s="108">
        <f>AF106</f>
        <v>2.0924688349934103E-2</v>
      </c>
      <c r="AG154" s="108" t="s">
        <v>30</v>
      </c>
      <c r="AH154" s="109" t="s">
        <v>85</v>
      </c>
      <c r="AL154" s="108" t="s">
        <v>134</v>
      </c>
      <c r="AM154" s="109" t="str">
        <f t="shared" si="46"/>
        <v>INDSME</v>
      </c>
      <c r="AN154" s="108" t="str">
        <f t="shared" si="47"/>
        <v>FH4_5</v>
      </c>
      <c r="AO154" s="108">
        <f>AO106</f>
        <v>1.8540401370121914E-2</v>
      </c>
      <c r="AP154" s="108" t="s">
        <v>30</v>
      </c>
      <c r="AQ154" s="109" t="s">
        <v>82</v>
      </c>
      <c r="AU154" s="108" t="s">
        <v>134</v>
      </c>
      <c r="AV154" s="109" t="str">
        <f t="shared" si="48"/>
        <v>INDSME</v>
      </c>
      <c r="AW154" s="108" t="str">
        <f t="shared" si="49"/>
        <v>FH4_5</v>
      </c>
      <c r="AX154" s="108">
        <f>AX106</f>
        <v>1.7787724329452501E-2</v>
      </c>
      <c r="AY154" s="108" t="s">
        <v>30</v>
      </c>
      <c r="AZ154" s="109" t="s">
        <v>81</v>
      </c>
      <c r="BD154" s="108" t="s">
        <v>134</v>
      </c>
      <c r="BE154" s="109" t="str">
        <f t="shared" si="50"/>
        <v>INDSME</v>
      </c>
      <c r="BF154" s="108" t="str">
        <f t="shared" si="51"/>
        <v>FH4_5</v>
      </c>
      <c r="BG154" s="108">
        <f t="shared" si="58"/>
        <v>1.8540401370121914E-2</v>
      </c>
      <c r="BH154" s="108" t="s">
        <v>30</v>
      </c>
      <c r="BI154" s="109" t="s">
        <v>83</v>
      </c>
      <c r="BM154" s="108" t="s">
        <v>134</v>
      </c>
      <c r="BN154" s="109" t="str">
        <f t="shared" si="52"/>
        <v>INDSME</v>
      </c>
      <c r="BO154" s="108" t="str">
        <f t="shared" si="53"/>
        <v>FH4_5</v>
      </c>
      <c r="BP154" s="108">
        <f t="shared" si="54"/>
        <v>1.7787724329452501E-2</v>
      </c>
      <c r="BQ154" s="108" t="s">
        <v>30</v>
      </c>
      <c r="BR154" s="109" t="s">
        <v>80</v>
      </c>
    </row>
    <row r="155" spans="11:70">
      <c r="K155" s="110" t="s">
        <v>134</v>
      </c>
      <c r="L155" s="109" t="str">
        <f t="shared" si="55"/>
        <v>INDSME</v>
      </c>
      <c r="M155" s="108" t="str">
        <f>M107</f>
        <v>FH6_7</v>
      </c>
      <c r="N155" s="108">
        <f>N107</f>
        <v>1.9209922204757826E-2</v>
      </c>
      <c r="O155" s="108" t="s">
        <v>30</v>
      </c>
      <c r="P155" s="109" t="s">
        <v>84</v>
      </c>
      <c r="T155" s="108" t="s">
        <v>134</v>
      </c>
      <c r="U155" s="109" t="str">
        <f t="shared" si="56"/>
        <v>INDSME</v>
      </c>
      <c r="V155" s="108" t="str">
        <f t="shared" si="57"/>
        <v>FH6_7</v>
      </c>
      <c r="W155" s="108">
        <f>W107</f>
        <v>1.590246212487445E-2</v>
      </c>
      <c r="X155" s="108" t="s">
        <v>30</v>
      </c>
      <c r="Y155" s="109" t="s">
        <v>79</v>
      </c>
      <c r="AC155" s="108" t="s">
        <v>134</v>
      </c>
      <c r="AD155" s="109" t="str">
        <f t="shared" si="44"/>
        <v>INDSME</v>
      </c>
      <c r="AE155" s="108" t="str">
        <f t="shared" si="45"/>
        <v>FH6_7</v>
      </c>
      <c r="AF155" s="108">
        <f>AF107</f>
        <v>1.8408075869719209E-2</v>
      </c>
      <c r="AG155" s="108" t="s">
        <v>30</v>
      </c>
      <c r="AH155" s="109" t="s">
        <v>85</v>
      </c>
      <c r="AL155" s="108" t="s">
        <v>134</v>
      </c>
      <c r="AM155" s="109" t="str">
        <f t="shared" si="46"/>
        <v>INDSME</v>
      </c>
      <c r="AN155" s="108" t="str">
        <f t="shared" si="47"/>
        <v>FH6_7</v>
      </c>
      <c r="AO155" s="108">
        <f>AO107</f>
        <v>1.7590353092763786E-2</v>
      </c>
      <c r="AP155" s="108" t="s">
        <v>30</v>
      </c>
      <c r="AQ155" s="109" t="s">
        <v>82</v>
      </c>
      <c r="AU155" s="108" t="s">
        <v>134</v>
      </c>
      <c r="AV155" s="109" t="str">
        <f t="shared" si="48"/>
        <v>INDSME</v>
      </c>
      <c r="AW155" s="108" t="str">
        <f t="shared" si="49"/>
        <v>FH6_7</v>
      </c>
      <c r="AX155" s="108">
        <f>AX107</f>
        <v>1.6594507840248664E-2</v>
      </c>
      <c r="AY155" s="108" t="s">
        <v>30</v>
      </c>
      <c r="AZ155" s="109" t="s">
        <v>81</v>
      </c>
      <c r="BD155" s="108" t="s">
        <v>134</v>
      </c>
      <c r="BE155" s="109" t="str">
        <f t="shared" si="50"/>
        <v>INDSME</v>
      </c>
      <c r="BF155" s="108" t="str">
        <f t="shared" si="51"/>
        <v>FH6_7</v>
      </c>
      <c r="BG155" s="108">
        <f t="shared" si="58"/>
        <v>1.7590353092763786E-2</v>
      </c>
      <c r="BH155" s="108" t="s">
        <v>30</v>
      </c>
      <c r="BI155" s="109" t="s">
        <v>83</v>
      </c>
      <c r="BM155" s="108" t="s">
        <v>134</v>
      </c>
      <c r="BN155" s="109" t="str">
        <f t="shared" si="52"/>
        <v>INDSME</v>
      </c>
      <c r="BO155" s="108" t="str">
        <f t="shared" si="53"/>
        <v>FH6_7</v>
      </c>
      <c r="BP155" s="108">
        <f t="shared" si="54"/>
        <v>1.6594507840248664E-2</v>
      </c>
      <c r="BQ155" s="108" t="s">
        <v>30</v>
      </c>
      <c r="BR155" s="109" t="s">
        <v>80</v>
      </c>
    </row>
    <row r="156" spans="11:70">
      <c r="K156" s="108" t="s">
        <v>134</v>
      </c>
      <c r="L156" s="109" t="str">
        <f t="shared" si="55"/>
        <v>INDSME</v>
      </c>
      <c r="M156" s="108" t="str">
        <f>M108</f>
        <v>FH8_9</v>
      </c>
      <c r="N156" s="108">
        <f>N108</f>
        <v>1.8841834190357041E-2</v>
      </c>
      <c r="O156" s="108" t="s">
        <v>30</v>
      </c>
      <c r="P156" s="109" t="s">
        <v>84</v>
      </c>
      <c r="T156" s="108" t="s">
        <v>134</v>
      </c>
      <c r="U156" s="109" t="str">
        <f t="shared" si="56"/>
        <v>INDSME</v>
      </c>
      <c r="V156" s="108" t="str">
        <f t="shared" si="57"/>
        <v>FH8_9</v>
      </c>
      <c r="W156" s="108">
        <f>W108</f>
        <v>1.7105236665912595E-2</v>
      </c>
      <c r="X156" s="108" t="s">
        <v>30</v>
      </c>
      <c r="Y156" s="109" t="s">
        <v>79</v>
      </c>
      <c r="AC156" s="108" t="s">
        <v>134</v>
      </c>
      <c r="AD156" s="109" t="str">
        <f t="shared" si="44"/>
        <v>INDSME</v>
      </c>
      <c r="AE156" s="108" t="str">
        <f t="shared" si="45"/>
        <v>FH8_9</v>
      </c>
      <c r="AF156" s="108">
        <f>AF108</f>
        <v>1.6970320419525779E-2</v>
      </c>
      <c r="AG156" s="108" t="s">
        <v>30</v>
      </c>
      <c r="AH156" s="109" t="s">
        <v>85</v>
      </c>
      <c r="AL156" s="108" t="s">
        <v>134</v>
      </c>
      <c r="AM156" s="109" t="str">
        <f t="shared" si="46"/>
        <v>INDSME</v>
      </c>
      <c r="AN156" s="108" t="str">
        <f t="shared" si="47"/>
        <v>FH8_9</v>
      </c>
      <c r="AO156" s="108">
        <f>AO108</f>
        <v>1.7469867163884722E-2</v>
      </c>
      <c r="AP156" s="108" t="s">
        <v>30</v>
      </c>
      <c r="AQ156" s="109" t="s">
        <v>82</v>
      </c>
      <c r="AU156" s="108" t="s">
        <v>134</v>
      </c>
      <c r="AV156" s="109" t="str">
        <f t="shared" si="48"/>
        <v>INDSME</v>
      </c>
      <c r="AW156" s="108" t="str">
        <f t="shared" si="49"/>
        <v>FH8_9</v>
      </c>
      <c r="AX156" s="108">
        <f>AX108</f>
        <v>1.6512257912117322E-2</v>
      </c>
      <c r="AY156" s="108" t="s">
        <v>30</v>
      </c>
      <c r="AZ156" s="109" t="s">
        <v>81</v>
      </c>
      <c r="BD156" s="108" t="s">
        <v>134</v>
      </c>
      <c r="BE156" s="109" t="str">
        <f t="shared" si="50"/>
        <v>INDSME</v>
      </c>
      <c r="BF156" s="108" t="str">
        <f t="shared" si="51"/>
        <v>FH8_9</v>
      </c>
      <c r="BG156" s="108">
        <f t="shared" si="58"/>
        <v>1.7469867163884722E-2</v>
      </c>
      <c r="BH156" s="108" t="s">
        <v>30</v>
      </c>
      <c r="BI156" s="109" t="s">
        <v>83</v>
      </c>
      <c r="BM156" s="108" t="s">
        <v>134</v>
      </c>
      <c r="BN156" s="109" t="str">
        <f t="shared" si="52"/>
        <v>INDSME</v>
      </c>
      <c r="BO156" s="108" t="str">
        <f t="shared" si="53"/>
        <v>FH8_9</v>
      </c>
      <c r="BP156" s="108">
        <f t="shared" si="54"/>
        <v>1.6512257912117322E-2</v>
      </c>
      <c r="BQ156" s="108" t="s">
        <v>30</v>
      </c>
      <c r="BR156" s="109" t="s">
        <v>80</v>
      </c>
    </row>
    <row r="157" spans="11:70">
      <c r="K157" s="108" t="s">
        <v>134</v>
      </c>
      <c r="L157" s="109" t="str">
        <f t="shared" si="55"/>
        <v>INDSME</v>
      </c>
      <c r="M157" s="108" t="str">
        <f>M109</f>
        <v>FH10_11</v>
      </c>
      <c r="N157" s="108">
        <f>N109</f>
        <v>1.8935669933152932E-2</v>
      </c>
      <c r="O157" s="108" t="s">
        <v>30</v>
      </c>
      <c r="P157" s="109" t="s">
        <v>84</v>
      </c>
      <c r="T157" s="108" t="s">
        <v>134</v>
      </c>
      <c r="U157" s="109" t="str">
        <f t="shared" si="56"/>
        <v>INDSME</v>
      </c>
      <c r="V157" s="108" t="str">
        <f t="shared" si="57"/>
        <v>FH10_11</v>
      </c>
      <c r="W157" s="108">
        <f>W109</f>
        <v>1.9822516118854855E-2</v>
      </c>
      <c r="X157" s="108" t="s">
        <v>30</v>
      </c>
      <c r="Y157" s="109" t="s">
        <v>79</v>
      </c>
      <c r="AC157" s="108" t="s">
        <v>134</v>
      </c>
      <c r="AD157" s="109" t="str">
        <f t="shared" si="44"/>
        <v>INDSME</v>
      </c>
      <c r="AE157" s="108" t="str">
        <f t="shared" si="45"/>
        <v>FH10_11</v>
      </c>
      <c r="AF157" s="108">
        <f>AF109</f>
        <v>1.6672348011768142E-2</v>
      </c>
      <c r="AG157" s="108" t="s">
        <v>30</v>
      </c>
      <c r="AH157" s="109" t="s">
        <v>85</v>
      </c>
      <c r="AL157" s="108" t="s">
        <v>134</v>
      </c>
      <c r="AM157" s="109" t="str">
        <f t="shared" si="46"/>
        <v>INDSME</v>
      </c>
      <c r="AN157" s="108" t="str">
        <f t="shared" si="47"/>
        <v>FH10_11</v>
      </c>
      <c r="AO157" s="108">
        <f>AO109</f>
        <v>1.8548115811417278E-2</v>
      </c>
      <c r="AP157" s="108" t="s">
        <v>30</v>
      </c>
      <c r="AQ157" s="109" t="s">
        <v>82</v>
      </c>
      <c r="AU157" s="108" t="s">
        <v>134</v>
      </c>
      <c r="AV157" s="109" t="str">
        <f t="shared" si="48"/>
        <v>INDSME</v>
      </c>
      <c r="AW157" s="108" t="str">
        <f t="shared" si="49"/>
        <v>FH10_11</v>
      </c>
      <c r="AX157" s="108">
        <f>AX109</f>
        <v>1.8253662687717338E-2</v>
      </c>
      <c r="AY157" s="108" t="s">
        <v>30</v>
      </c>
      <c r="AZ157" s="109" t="s">
        <v>81</v>
      </c>
      <c r="BD157" s="108" t="s">
        <v>134</v>
      </c>
      <c r="BE157" s="109" t="str">
        <f t="shared" si="50"/>
        <v>INDSME</v>
      </c>
      <c r="BF157" s="108" t="str">
        <f t="shared" si="51"/>
        <v>FH10_11</v>
      </c>
      <c r="BG157" s="108">
        <f t="shared" si="58"/>
        <v>1.8548115811417278E-2</v>
      </c>
      <c r="BH157" s="108" t="s">
        <v>30</v>
      </c>
      <c r="BI157" s="109" t="s">
        <v>83</v>
      </c>
      <c r="BM157" s="108" t="s">
        <v>134</v>
      </c>
      <c r="BN157" s="109" t="str">
        <f t="shared" si="52"/>
        <v>INDSME</v>
      </c>
      <c r="BO157" s="108" t="str">
        <f t="shared" si="53"/>
        <v>FH10_11</v>
      </c>
      <c r="BP157" s="108">
        <f t="shared" si="54"/>
        <v>1.8253662687717338E-2</v>
      </c>
      <c r="BQ157" s="108" t="s">
        <v>30</v>
      </c>
      <c r="BR157" s="109" t="s">
        <v>80</v>
      </c>
    </row>
    <row r="158" spans="11:70">
      <c r="K158" s="108" t="s">
        <v>134</v>
      </c>
      <c r="L158" s="109" t="str">
        <f t="shared" si="55"/>
        <v>INDSME</v>
      </c>
      <c r="M158" s="108" t="str">
        <f>M110</f>
        <v>FH12_13</v>
      </c>
      <c r="N158" s="108">
        <f>N110</f>
        <v>1.9884706900704735E-2</v>
      </c>
      <c r="O158" s="108" t="s">
        <v>30</v>
      </c>
      <c r="P158" s="109" t="s">
        <v>84</v>
      </c>
      <c r="T158" s="108" t="s">
        <v>134</v>
      </c>
      <c r="U158" s="109" t="str">
        <f t="shared" si="56"/>
        <v>INDSME</v>
      </c>
      <c r="V158" s="108" t="str">
        <f t="shared" si="57"/>
        <v>FH12_13</v>
      </c>
      <c r="W158" s="108">
        <f>W110</f>
        <v>2.0576715213032504E-2</v>
      </c>
      <c r="X158" s="108" t="s">
        <v>30</v>
      </c>
      <c r="Y158" s="109" t="s">
        <v>79</v>
      </c>
      <c r="AC158" s="108" t="s">
        <v>134</v>
      </c>
      <c r="AD158" s="109" t="str">
        <f t="shared" si="44"/>
        <v>INDSME</v>
      </c>
      <c r="AE158" s="108" t="str">
        <f t="shared" si="45"/>
        <v>FH12_13</v>
      </c>
      <c r="AF158" s="108">
        <f>AF110</f>
        <v>1.7899394766943112E-2</v>
      </c>
      <c r="AG158" s="108" t="s">
        <v>30</v>
      </c>
      <c r="AH158" s="109" t="s">
        <v>85</v>
      </c>
      <c r="AL158" s="108" t="s">
        <v>134</v>
      </c>
      <c r="AM158" s="109" t="str">
        <f t="shared" si="46"/>
        <v>INDSME</v>
      </c>
      <c r="AN158" s="108" t="str">
        <f t="shared" si="47"/>
        <v>FH12_13</v>
      </c>
      <c r="AO158" s="108">
        <f>AO110</f>
        <v>1.9734637777557382E-2</v>
      </c>
      <c r="AP158" s="108" t="s">
        <v>30</v>
      </c>
      <c r="AQ158" s="109" t="s">
        <v>82</v>
      </c>
      <c r="AU158" s="108" t="s">
        <v>134</v>
      </c>
      <c r="AV158" s="109" t="str">
        <f t="shared" si="48"/>
        <v>INDSME</v>
      </c>
      <c r="AW158" s="108" t="str">
        <f t="shared" si="49"/>
        <v>FH12_13</v>
      </c>
      <c r="AX158" s="108">
        <f>AX110</f>
        <v>2.0262699404647935E-2</v>
      </c>
      <c r="AY158" s="108" t="s">
        <v>30</v>
      </c>
      <c r="AZ158" s="109" t="s">
        <v>81</v>
      </c>
      <c r="BD158" s="108" t="s">
        <v>134</v>
      </c>
      <c r="BE158" s="109" t="str">
        <f t="shared" si="50"/>
        <v>INDSME</v>
      </c>
      <c r="BF158" s="108" t="str">
        <f t="shared" si="51"/>
        <v>FH12_13</v>
      </c>
      <c r="BG158" s="108">
        <f t="shared" si="58"/>
        <v>1.9734637777557382E-2</v>
      </c>
      <c r="BH158" s="108" t="s">
        <v>30</v>
      </c>
      <c r="BI158" s="109" t="s">
        <v>83</v>
      </c>
      <c r="BM158" s="108" t="s">
        <v>134</v>
      </c>
      <c r="BN158" s="109" t="str">
        <f t="shared" si="52"/>
        <v>INDSME</v>
      </c>
      <c r="BO158" s="108" t="str">
        <f t="shared" si="53"/>
        <v>FH12_13</v>
      </c>
      <c r="BP158" s="108">
        <f t="shared" si="54"/>
        <v>2.0262699404647935E-2</v>
      </c>
      <c r="BQ158" s="108" t="s">
        <v>30</v>
      </c>
      <c r="BR158" s="109" t="s">
        <v>80</v>
      </c>
    </row>
    <row r="159" spans="11:70">
      <c r="K159" s="110" t="s">
        <v>134</v>
      </c>
      <c r="L159" s="109" t="str">
        <f t="shared" si="55"/>
        <v>INDSME</v>
      </c>
      <c r="M159" s="108" t="str">
        <f>M111</f>
        <v>FH14_15</v>
      </c>
      <c r="N159" s="108">
        <f>N111</f>
        <v>2.0838990619720756E-2</v>
      </c>
      <c r="O159" s="108" t="s">
        <v>30</v>
      </c>
      <c r="P159" s="109" t="s">
        <v>84</v>
      </c>
      <c r="T159" s="108" t="s">
        <v>134</v>
      </c>
      <c r="U159" s="109" t="str">
        <f t="shared" si="56"/>
        <v>INDSME</v>
      </c>
      <c r="V159" s="108" t="str">
        <f t="shared" si="57"/>
        <v>FH14_15</v>
      </c>
      <c r="W159" s="108">
        <f>W111</f>
        <v>2.0134412075970921E-2</v>
      </c>
      <c r="X159" s="108" t="s">
        <v>30</v>
      </c>
      <c r="Y159" s="109" t="s">
        <v>79</v>
      </c>
      <c r="AC159" s="108" t="s">
        <v>134</v>
      </c>
      <c r="AD159" s="109" t="str">
        <f t="shared" si="44"/>
        <v>INDSME</v>
      </c>
      <c r="AE159" s="108" t="str">
        <f t="shared" si="45"/>
        <v>FH14_15</v>
      </c>
      <c r="AF159" s="108">
        <f>AF111</f>
        <v>2.0753023425021548E-2</v>
      </c>
      <c r="AG159" s="108" t="s">
        <v>30</v>
      </c>
      <c r="AH159" s="109" t="s">
        <v>85</v>
      </c>
      <c r="AL159" s="108" t="s">
        <v>134</v>
      </c>
      <c r="AM159" s="109" t="str">
        <f t="shared" si="46"/>
        <v>INDSME</v>
      </c>
      <c r="AN159" s="108" t="str">
        <f t="shared" si="47"/>
        <v>FH14_15</v>
      </c>
      <c r="AO159" s="108">
        <f>AO111</f>
        <v>2.062125446774131E-2</v>
      </c>
      <c r="AP159" s="108" t="s">
        <v>30</v>
      </c>
      <c r="AQ159" s="109" t="s">
        <v>82</v>
      </c>
      <c r="AU159" s="108" t="s">
        <v>134</v>
      </c>
      <c r="AV159" s="109" t="str">
        <f t="shared" si="48"/>
        <v>INDSME</v>
      </c>
      <c r="AW159" s="108" t="str">
        <f t="shared" si="49"/>
        <v>FH14_15</v>
      </c>
      <c r="AX159" s="108">
        <f>AX111</f>
        <v>2.1172817979268704E-2</v>
      </c>
      <c r="AY159" s="108" t="s">
        <v>30</v>
      </c>
      <c r="AZ159" s="109" t="s">
        <v>81</v>
      </c>
      <c r="BD159" s="108" t="s">
        <v>134</v>
      </c>
      <c r="BE159" s="109" t="str">
        <f t="shared" si="50"/>
        <v>INDSME</v>
      </c>
      <c r="BF159" s="108" t="str">
        <f t="shared" si="51"/>
        <v>FH14_15</v>
      </c>
      <c r="BG159" s="108">
        <f t="shared" si="58"/>
        <v>2.062125446774131E-2</v>
      </c>
      <c r="BH159" s="108" t="s">
        <v>30</v>
      </c>
      <c r="BI159" s="109" t="s">
        <v>83</v>
      </c>
      <c r="BM159" s="108" t="s">
        <v>134</v>
      </c>
      <c r="BN159" s="109" t="str">
        <f t="shared" si="52"/>
        <v>INDSME</v>
      </c>
      <c r="BO159" s="108" t="str">
        <f t="shared" si="53"/>
        <v>FH14_15</v>
      </c>
      <c r="BP159" s="108">
        <f t="shared" si="54"/>
        <v>2.1172817979268704E-2</v>
      </c>
      <c r="BQ159" s="108" t="s">
        <v>30</v>
      </c>
      <c r="BR159" s="109" t="s">
        <v>80</v>
      </c>
    </row>
    <row r="160" spans="11:70">
      <c r="K160" s="108" t="s">
        <v>134</v>
      </c>
      <c r="L160" s="109" t="str">
        <f t="shared" si="55"/>
        <v>INDSME</v>
      </c>
      <c r="M160" s="108" t="str">
        <f>M112</f>
        <v>FH16_17</v>
      </c>
      <c r="N160" s="108">
        <f>N112</f>
        <v>2.1159581881884614E-2</v>
      </c>
      <c r="O160" s="108" t="s">
        <v>30</v>
      </c>
      <c r="P160" s="109" t="s">
        <v>84</v>
      </c>
      <c r="T160" s="108" t="s">
        <v>134</v>
      </c>
      <c r="U160" s="109" t="str">
        <f t="shared" si="56"/>
        <v>INDSME</v>
      </c>
      <c r="V160" s="108" t="str">
        <f t="shared" si="57"/>
        <v>FH16_17</v>
      </c>
      <c r="W160" s="108">
        <f>W112</f>
        <v>1.9900470527556027E-2</v>
      </c>
      <c r="X160" s="108" t="s">
        <v>30</v>
      </c>
      <c r="Y160" s="109" t="s">
        <v>79</v>
      </c>
      <c r="AC160" s="108" t="s">
        <v>134</v>
      </c>
      <c r="AD160" s="109" t="str">
        <f t="shared" si="44"/>
        <v>INDSME</v>
      </c>
      <c r="AE160" s="108" t="str">
        <f t="shared" si="45"/>
        <v>FH16_17</v>
      </c>
      <c r="AF160" s="108">
        <f>AF112</f>
        <v>2.1834856434323043E-2</v>
      </c>
      <c r="AG160" s="108" t="s">
        <v>30</v>
      </c>
      <c r="AH160" s="109" t="s">
        <v>85</v>
      </c>
      <c r="AL160" s="108" t="s">
        <v>134</v>
      </c>
      <c r="AM160" s="109" t="str">
        <f t="shared" si="46"/>
        <v>INDSME</v>
      </c>
      <c r="AN160" s="108" t="str">
        <f t="shared" si="47"/>
        <v>FH16_17</v>
      </c>
      <c r="AO160" s="108">
        <f>AO112</f>
        <v>2.0861762903381702E-2</v>
      </c>
      <c r="AP160" s="108" t="s">
        <v>30</v>
      </c>
      <c r="AQ160" s="109" t="s">
        <v>82</v>
      </c>
      <c r="AU160" s="108" t="s">
        <v>134</v>
      </c>
      <c r="AV160" s="109" t="str">
        <f t="shared" si="48"/>
        <v>INDSME</v>
      </c>
      <c r="AW160" s="108" t="str">
        <f t="shared" si="49"/>
        <v>FH16_17</v>
      </c>
      <c r="AX160" s="108">
        <f>AX112</f>
        <v>2.13427940914599E-2</v>
      </c>
      <c r="AY160" s="108" t="s">
        <v>30</v>
      </c>
      <c r="AZ160" s="109" t="s">
        <v>81</v>
      </c>
      <c r="BD160" s="108" t="s">
        <v>134</v>
      </c>
      <c r="BE160" s="109" t="str">
        <f t="shared" si="50"/>
        <v>INDSME</v>
      </c>
      <c r="BF160" s="108" t="str">
        <f t="shared" si="51"/>
        <v>FH16_17</v>
      </c>
      <c r="BG160" s="108">
        <f t="shared" si="58"/>
        <v>2.0861762903381702E-2</v>
      </c>
      <c r="BH160" s="108" t="s">
        <v>30</v>
      </c>
      <c r="BI160" s="109" t="s">
        <v>83</v>
      </c>
      <c r="BM160" s="108" t="s">
        <v>134</v>
      </c>
      <c r="BN160" s="109" t="str">
        <f t="shared" si="52"/>
        <v>INDSME</v>
      </c>
      <c r="BO160" s="108" t="str">
        <f t="shared" si="53"/>
        <v>FH16_17</v>
      </c>
      <c r="BP160" s="108">
        <f t="shared" si="54"/>
        <v>2.13427940914599E-2</v>
      </c>
      <c r="BQ160" s="108" t="s">
        <v>30</v>
      </c>
      <c r="BR160" s="109" t="s">
        <v>80</v>
      </c>
    </row>
    <row r="161" spans="11:70">
      <c r="K161" s="108" t="s">
        <v>134</v>
      </c>
      <c r="L161" s="109" t="str">
        <f t="shared" si="55"/>
        <v>INDSME</v>
      </c>
      <c r="M161" s="108" t="str">
        <f>M113</f>
        <v>FH18_19</v>
      </c>
      <c r="N161" s="108">
        <f>N113</f>
        <v>2.1224678540757162E-2</v>
      </c>
      <c r="O161" s="108" t="s">
        <v>30</v>
      </c>
      <c r="P161" s="109" t="s">
        <v>84</v>
      </c>
      <c r="T161" s="108" t="s">
        <v>134</v>
      </c>
      <c r="U161" s="109" t="str">
        <f t="shared" si="56"/>
        <v>INDSME</v>
      </c>
      <c r="V161" s="108" t="str">
        <f t="shared" si="57"/>
        <v>FH18_19</v>
      </c>
      <c r="W161" s="108">
        <f>W113</f>
        <v>2.0107856361090009E-2</v>
      </c>
      <c r="X161" s="108" t="s">
        <v>30</v>
      </c>
      <c r="Y161" s="109" t="s">
        <v>79</v>
      </c>
      <c r="AC161" s="108" t="s">
        <v>134</v>
      </c>
      <c r="AD161" s="109" t="str">
        <f t="shared" si="44"/>
        <v>INDSME</v>
      </c>
      <c r="AE161" s="108" t="str">
        <f t="shared" si="45"/>
        <v>FH18_19</v>
      </c>
      <c r="AF161" s="108">
        <f>AF113</f>
        <v>2.1851663341138666E-2</v>
      </c>
      <c r="AG161" s="108" t="s">
        <v>30</v>
      </c>
      <c r="AH161" s="109" t="s">
        <v>85</v>
      </c>
      <c r="AL161" s="108" t="s">
        <v>134</v>
      </c>
      <c r="AM161" s="109" t="str">
        <f t="shared" si="46"/>
        <v>INDSME</v>
      </c>
      <c r="AN161" s="108" t="str">
        <f t="shared" si="47"/>
        <v>FH18_19</v>
      </c>
      <c r="AO161" s="108">
        <f>AO113</f>
        <v>2.0787222764254057E-2</v>
      </c>
      <c r="AP161" s="108" t="s">
        <v>30</v>
      </c>
      <c r="AQ161" s="109" t="s">
        <v>82</v>
      </c>
      <c r="AU161" s="108" t="s">
        <v>134</v>
      </c>
      <c r="AV161" s="109" t="str">
        <f t="shared" si="48"/>
        <v>INDSME</v>
      </c>
      <c r="AW161" s="108" t="str">
        <f t="shared" si="49"/>
        <v>FH18_19</v>
      </c>
      <c r="AX161" s="108">
        <f>AX113</f>
        <v>2.1302546509601013E-2</v>
      </c>
      <c r="AY161" s="108" t="s">
        <v>30</v>
      </c>
      <c r="AZ161" s="109" t="s">
        <v>81</v>
      </c>
      <c r="BD161" s="108" t="s">
        <v>134</v>
      </c>
      <c r="BE161" s="109" t="str">
        <f t="shared" si="50"/>
        <v>INDSME</v>
      </c>
      <c r="BF161" s="108" t="str">
        <f t="shared" si="51"/>
        <v>FH18_19</v>
      </c>
      <c r="BG161" s="108">
        <f t="shared" si="58"/>
        <v>2.0787222764254057E-2</v>
      </c>
      <c r="BH161" s="108" t="s">
        <v>30</v>
      </c>
      <c r="BI161" s="109" t="s">
        <v>83</v>
      </c>
      <c r="BM161" s="108" t="s">
        <v>134</v>
      </c>
      <c r="BN161" s="109" t="str">
        <f t="shared" si="52"/>
        <v>INDSME</v>
      </c>
      <c r="BO161" s="108" t="str">
        <f t="shared" si="53"/>
        <v>FH18_19</v>
      </c>
      <c r="BP161" s="108">
        <f t="shared" si="54"/>
        <v>2.1302546509601013E-2</v>
      </c>
      <c r="BQ161" s="108" t="s">
        <v>30</v>
      </c>
      <c r="BR161" s="109" t="s">
        <v>80</v>
      </c>
    </row>
    <row r="162" spans="11:70">
      <c r="K162" s="108" t="s">
        <v>134</v>
      </c>
      <c r="L162" s="109" t="str">
        <f t="shared" si="55"/>
        <v>INDSME</v>
      </c>
      <c r="M162" s="108" t="str">
        <f>M114</f>
        <v>FH20_21</v>
      </c>
      <c r="N162" s="108">
        <f>N114</f>
        <v>2.1196759693815032E-2</v>
      </c>
      <c r="O162" s="108" t="s">
        <v>30</v>
      </c>
      <c r="P162" s="109" t="s">
        <v>84</v>
      </c>
      <c r="T162" s="108" t="s">
        <v>134</v>
      </c>
      <c r="U162" s="109" t="str">
        <f t="shared" si="56"/>
        <v>INDSME</v>
      </c>
      <c r="V162" s="108" t="str">
        <f t="shared" si="57"/>
        <v>FH20_21</v>
      </c>
      <c r="W162" s="108">
        <f>W114</f>
        <v>2.0969036728827523E-2</v>
      </c>
      <c r="X162" s="108" t="s">
        <v>30</v>
      </c>
      <c r="Y162" s="109" t="s">
        <v>79</v>
      </c>
      <c r="AC162" s="108" t="s">
        <v>134</v>
      </c>
      <c r="AD162" s="109" t="str">
        <f t="shared" si="44"/>
        <v>INDSME</v>
      </c>
      <c r="AE162" s="108" t="str">
        <f t="shared" si="45"/>
        <v>FH20_21</v>
      </c>
      <c r="AF162" s="108">
        <f>AF114</f>
        <v>2.157042975296812E-2</v>
      </c>
      <c r="AG162" s="108" t="s">
        <v>30</v>
      </c>
      <c r="AH162" s="109" t="s">
        <v>85</v>
      </c>
      <c r="AL162" s="108" t="s">
        <v>134</v>
      </c>
      <c r="AM162" s="109" t="str">
        <f t="shared" si="46"/>
        <v>INDSME</v>
      </c>
      <c r="AN162" s="108" t="str">
        <f t="shared" si="47"/>
        <v>FH20_21</v>
      </c>
      <c r="AO162" s="108">
        <f>AO114</f>
        <v>2.0999926566056218E-2</v>
      </c>
      <c r="AP162" s="108" t="s">
        <v>30</v>
      </c>
      <c r="AQ162" s="109" t="s">
        <v>82</v>
      </c>
      <c r="AU162" s="108" t="s">
        <v>134</v>
      </c>
      <c r="AV162" s="109" t="str">
        <f t="shared" si="48"/>
        <v>INDSME</v>
      </c>
      <c r="AW162" s="108" t="str">
        <f t="shared" si="49"/>
        <v>FH20_21</v>
      </c>
      <c r="AX162" s="108">
        <f>AX114</f>
        <v>2.172914857240358E-2</v>
      </c>
      <c r="AY162" s="108" t="s">
        <v>30</v>
      </c>
      <c r="AZ162" s="109" t="s">
        <v>81</v>
      </c>
      <c r="BD162" s="108" t="s">
        <v>134</v>
      </c>
      <c r="BE162" s="109" t="str">
        <f t="shared" si="50"/>
        <v>INDSME</v>
      </c>
      <c r="BF162" s="108" t="str">
        <f t="shared" si="51"/>
        <v>FH20_21</v>
      </c>
      <c r="BG162" s="108">
        <f t="shared" si="58"/>
        <v>2.0999926566056218E-2</v>
      </c>
      <c r="BH162" s="108" t="s">
        <v>30</v>
      </c>
      <c r="BI162" s="109" t="s">
        <v>83</v>
      </c>
      <c r="BM162" s="108" t="s">
        <v>134</v>
      </c>
      <c r="BN162" s="109" t="str">
        <f t="shared" si="52"/>
        <v>INDSME</v>
      </c>
      <c r="BO162" s="108" t="str">
        <f t="shared" si="53"/>
        <v>FH20_21</v>
      </c>
      <c r="BP162" s="108">
        <f t="shared" si="54"/>
        <v>2.172914857240358E-2</v>
      </c>
      <c r="BQ162" s="108" t="s">
        <v>30</v>
      </c>
      <c r="BR162" s="109" t="s">
        <v>80</v>
      </c>
    </row>
    <row r="163" spans="11:70">
      <c r="K163" s="110" t="s">
        <v>134</v>
      </c>
      <c r="L163" s="109" t="str">
        <f t="shared" si="55"/>
        <v>INDSME</v>
      </c>
      <c r="M163" s="108" t="str">
        <f>M115</f>
        <v>FH22_23</v>
      </c>
      <c r="N163" s="108">
        <f>N115</f>
        <v>2.1378603635991075E-2</v>
      </c>
      <c r="O163" s="108" t="s">
        <v>30</v>
      </c>
      <c r="P163" s="109" t="s">
        <v>84</v>
      </c>
      <c r="T163" s="108" t="s">
        <v>134</v>
      </c>
      <c r="U163" s="109" t="str">
        <f t="shared" si="56"/>
        <v>INDSME</v>
      </c>
      <c r="V163" s="108" t="str">
        <f t="shared" si="57"/>
        <v>FH22_23</v>
      </c>
      <c r="W163" s="108">
        <f>W115</f>
        <v>2.0691198572281522E-2</v>
      </c>
      <c r="X163" s="108" t="s">
        <v>30</v>
      </c>
      <c r="Y163" s="109" t="s">
        <v>79</v>
      </c>
      <c r="AC163" s="108" t="s">
        <v>134</v>
      </c>
      <c r="AD163" s="109" t="str">
        <f t="shared" si="44"/>
        <v>INDSME</v>
      </c>
      <c r="AE163" s="108" t="str">
        <f t="shared" si="45"/>
        <v>FH22_23</v>
      </c>
      <c r="AF163" s="108">
        <f>AF115</f>
        <v>2.1709141168517694E-2</v>
      </c>
      <c r="AG163" s="108" t="s">
        <v>30</v>
      </c>
      <c r="AH163" s="109" t="s">
        <v>85</v>
      </c>
      <c r="AL163" s="108" t="s">
        <v>134</v>
      </c>
      <c r="AM163" s="109" t="str">
        <f t="shared" si="46"/>
        <v>INDSME</v>
      </c>
      <c r="AN163" s="108" t="str">
        <f t="shared" si="47"/>
        <v>FH22_23</v>
      </c>
      <c r="AO163" s="108">
        <f>AO115</f>
        <v>2.1207571541905425E-2</v>
      </c>
      <c r="AP163" s="108" t="s">
        <v>30</v>
      </c>
      <c r="AQ163" s="109" t="s">
        <v>82</v>
      </c>
      <c r="AU163" s="108" t="s">
        <v>134</v>
      </c>
      <c r="AV163" s="109" t="str">
        <f t="shared" si="48"/>
        <v>INDSME</v>
      </c>
      <c r="AW163" s="108" t="str">
        <f t="shared" si="49"/>
        <v>FH22_23</v>
      </c>
      <c r="AX163" s="108">
        <f>AX115</f>
        <v>2.255459586083617E-2</v>
      </c>
      <c r="AY163" s="108" t="s">
        <v>30</v>
      </c>
      <c r="AZ163" s="109" t="s">
        <v>81</v>
      </c>
      <c r="BD163" s="108" t="s">
        <v>134</v>
      </c>
      <c r="BE163" s="109" t="str">
        <f t="shared" si="50"/>
        <v>INDSME</v>
      </c>
      <c r="BF163" s="108" t="str">
        <f t="shared" si="51"/>
        <v>FH22_23</v>
      </c>
      <c r="BG163" s="108">
        <f t="shared" si="58"/>
        <v>2.1207571541905425E-2</v>
      </c>
      <c r="BH163" s="108" t="s">
        <v>30</v>
      </c>
      <c r="BI163" s="109" t="s">
        <v>83</v>
      </c>
      <c r="BM163" s="108" t="s">
        <v>134</v>
      </c>
      <c r="BN163" s="109" t="str">
        <f t="shared" si="52"/>
        <v>INDSME</v>
      </c>
      <c r="BO163" s="108" t="str">
        <f t="shared" si="53"/>
        <v>FH22_23</v>
      </c>
      <c r="BP163" s="108">
        <f t="shared" si="54"/>
        <v>2.255459586083617E-2</v>
      </c>
      <c r="BQ163" s="108" t="s">
        <v>30</v>
      </c>
      <c r="BR163" s="109" t="s">
        <v>80</v>
      </c>
    </row>
    <row r="164" spans="11:70">
      <c r="K164" s="108" t="s">
        <v>134</v>
      </c>
      <c r="L164" s="109" t="str">
        <f t="shared" si="55"/>
        <v>INDSME</v>
      </c>
      <c r="M164" s="108" t="str">
        <f>M116</f>
        <v>WH0_1</v>
      </c>
      <c r="N164" s="108">
        <f>N116</f>
        <v>2.3300094813820355E-2</v>
      </c>
      <c r="O164" s="108" t="s">
        <v>30</v>
      </c>
      <c r="P164" s="109" t="s">
        <v>84</v>
      </c>
      <c r="T164" s="108" t="s">
        <v>134</v>
      </c>
      <c r="U164" s="109" t="str">
        <f t="shared" si="56"/>
        <v>INDSME</v>
      </c>
      <c r="V164" s="108" t="str">
        <f t="shared" si="57"/>
        <v>WH0_1</v>
      </c>
      <c r="W164" s="108">
        <f>W116</f>
        <v>2.7052832396289028E-2</v>
      </c>
      <c r="X164" s="108" t="s">
        <v>30</v>
      </c>
      <c r="Y164" s="109" t="s">
        <v>79</v>
      </c>
      <c r="AC164" s="108" t="s">
        <v>134</v>
      </c>
      <c r="AD164" s="109" t="str">
        <f t="shared" si="44"/>
        <v>INDSME</v>
      </c>
      <c r="AE164" s="108" t="str">
        <f t="shared" si="45"/>
        <v>WH0_1</v>
      </c>
      <c r="AF164" s="108">
        <f>AF116</f>
        <v>2.6977531248366181E-2</v>
      </c>
      <c r="AG164" s="108" t="s">
        <v>30</v>
      </c>
      <c r="AH164" s="109" t="s">
        <v>85</v>
      </c>
      <c r="AL164" s="108" t="s">
        <v>134</v>
      </c>
      <c r="AM164" s="109" t="str">
        <f t="shared" si="46"/>
        <v>INDSME</v>
      </c>
      <c r="AN164" s="108" t="str">
        <f t="shared" si="47"/>
        <v>WH0_1</v>
      </c>
      <c r="AO164" s="108">
        <f>AO116</f>
        <v>2.6007960145311419E-2</v>
      </c>
      <c r="AP164" s="108" t="s">
        <v>30</v>
      </c>
      <c r="AQ164" s="109" t="s">
        <v>82</v>
      </c>
      <c r="AU164" s="108" t="s">
        <v>134</v>
      </c>
      <c r="AV164" s="109" t="str">
        <f t="shared" si="48"/>
        <v>INDSME</v>
      </c>
      <c r="AW164" s="108" t="str">
        <f t="shared" si="49"/>
        <v>WH0_1</v>
      </c>
      <c r="AX164" s="108">
        <f>AX116</f>
        <v>2.5192013319288074E-2</v>
      </c>
      <c r="AY164" s="108" t="s">
        <v>30</v>
      </c>
      <c r="AZ164" s="109" t="s">
        <v>81</v>
      </c>
      <c r="BD164" s="108" t="s">
        <v>134</v>
      </c>
      <c r="BE164" s="109" t="str">
        <f t="shared" si="50"/>
        <v>INDSME</v>
      </c>
      <c r="BF164" s="108" t="str">
        <f t="shared" si="51"/>
        <v>WH0_1</v>
      </c>
      <c r="BG164" s="108">
        <f t="shared" si="58"/>
        <v>2.6007960145311419E-2</v>
      </c>
      <c r="BH164" s="108" t="s">
        <v>30</v>
      </c>
      <c r="BI164" s="109" t="s">
        <v>83</v>
      </c>
      <c r="BM164" s="108" t="s">
        <v>134</v>
      </c>
      <c r="BN164" s="109" t="str">
        <f t="shared" si="52"/>
        <v>INDSME</v>
      </c>
      <c r="BO164" s="108" t="str">
        <f t="shared" si="53"/>
        <v>WH0_1</v>
      </c>
      <c r="BP164" s="108">
        <f t="shared" si="54"/>
        <v>2.5192013319288074E-2</v>
      </c>
      <c r="BQ164" s="108" t="s">
        <v>30</v>
      </c>
      <c r="BR164" s="109" t="s">
        <v>80</v>
      </c>
    </row>
    <row r="165" spans="11:70">
      <c r="K165" s="108" t="s">
        <v>134</v>
      </c>
      <c r="L165" s="109" t="str">
        <f t="shared" si="55"/>
        <v>INDSME</v>
      </c>
      <c r="M165" s="108" t="str">
        <f>M117</f>
        <v>WH2_3</v>
      </c>
      <c r="N165" s="108">
        <f>N117</f>
        <v>2.2949279837092943E-2</v>
      </c>
      <c r="O165" s="108" t="s">
        <v>30</v>
      </c>
      <c r="P165" s="109" t="s">
        <v>84</v>
      </c>
      <c r="T165" s="108" t="s">
        <v>134</v>
      </c>
      <c r="U165" s="109" t="str">
        <f t="shared" si="56"/>
        <v>INDSME</v>
      </c>
      <c r="V165" s="108" t="str">
        <f t="shared" si="57"/>
        <v>WH2_3</v>
      </c>
      <c r="W165" s="108">
        <f>W117</f>
        <v>2.5013577036882978E-2</v>
      </c>
      <c r="X165" s="108" t="s">
        <v>30</v>
      </c>
      <c r="Y165" s="109" t="s">
        <v>79</v>
      </c>
      <c r="AC165" s="108" t="s">
        <v>134</v>
      </c>
      <c r="AD165" s="109" t="str">
        <f t="shared" si="44"/>
        <v>INDSME</v>
      </c>
      <c r="AE165" s="108" t="str">
        <f t="shared" si="45"/>
        <v>WH2_3</v>
      </c>
      <c r="AF165" s="108">
        <f>AF117</f>
        <v>2.6652958693425988E-2</v>
      </c>
      <c r="AG165" s="108" t="s">
        <v>30</v>
      </c>
      <c r="AH165" s="109" t="s">
        <v>85</v>
      </c>
      <c r="AL165" s="108" t="s">
        <v>134</v>
      </c>
      <c r="AM165" s="109" t="str">
        <f t="shared" si="46"/>
        <v>INDSME</v>
      </c>
      <c r="AN165" s="108" t="str">
        <f t="shared" si="47"/>
        <v>WH2_3</v>
      </c>
      <c r="AO165" s="108">
        <f>AO117</f>
        <v>2.5282231921475835E-2</v>
      </c>
      <c r="AP165" s="108" t="s">
        <v>30</v>
      </c>
      <c r="AQ165" s="109" t="s">
        <v>82</v>
      </c>
      <c r="AU165" s="108" t="s">
        <v>134</v>
      </c>
      <c r="AV165" s="109" t="str">
        <f t="shared" si="48"/>
        <v>INDSME</v>
      </c>
      <c r="AW165" s="108" t="str">
        <f t="shared" si="49"/>
        <v>WH2_3</v>
      </c>
      <c r="AX165" s="108">
        <f>AX117</f>
        <v>2.4011456297412508E-2</v>
      </c>
      <c r="AY165" s="108" t="s">
        <v>30</v>
      </c>
      <c r="AZ165" s="109" t="s">
        <v>81</v>
      </c>
      <c r="BD165" s="108" t="s">
        <v>134</v>
      </c>
      <c r="BE165" s="109" t="str">
        <f t="shared" si="50"/>
        <v>INDSME</v>
      </c>
      <c r="BF165" s="108" t="str">
        <f t="shared" si="51"/>
        <v>WH2_3</v>
      </c>
      <c r="BG165" s="108">
        <f t="shared" si="58"/>
        <v>2.5282231921475835E-2</v>
      </c>
      <c r="BH165" s="108" t="s">
        <v>30</v>
      </c>
      <c r="BI165" s="109" t="s">
        <v>83</v>
      </c>
      <c r="BM165" s="108" t="s">
        <v>134</v>
      </c>
      <c r="BN165" s="109" t="str">
        <f t="shared" si="52"/>
        <v>INDSME</v>
      </c>
      <c r="BO165" s="108" t="str">
        <f t="shared" si="53"/>
        <v>WH2_3</v>
      </c>
      <c r="BP165" s="108">
        <f t="shared" si="54"/>
        <v>2.4011456297412508E-2</v>
      </c>
      <c r="BQ165" s="108" t="s">
        <v>30</v>
      </c>
      <c r="BR165" s="109" t="s">
        <v>80</v>
      </c>
    </row>
    <row r="166" spans="11:70">
      <c r="K166" s="108" t="s">
        <v>134</v>
      </c>
      <c r="L166" s="109" t="str">
        <f t="shared" si="55"/>
        <v>INDSME</v>
      </c>
      <c r="M166" s="108" t="str">
        <f>M118</f>
        <v>WH4_5</v>
      </c>
      <c r="N166" s="108">
        <f>N118</f>
        <v>2.2222380945545704E-2</v>
      </c>
      <c r="O166" s="108" t="s">
        <v>30</v>
      </c>
      <c r="P166" s="109" t="s">
        <v>84</v>
      </c>
      <c r="T166" s="108" t="s">
        <v>134</v>
      </c>
      <c r="U166" s="109" t="str">
        <f t="shared" si="56"/>
        <v>INDSME</v>
      </c>
      <c r="V166" s="108" t="str">
        <f t="shared" si="57"/>
        <v>WH4_5</v>
      </c>
      <c r="W166" s="108">
        <f>W118</f>
        <v>2.3696203770169025E-2</v>
      </c>
      <c r="X166" s="108" t="s">
        <v>30</v>
      </c>
      <c r="Y166" s="109" t="s">
        <v>79</v>
      </c>
      <c r="AC166" s="108" t="s">
        <v>134</v>
      </c>
      <c r="AD166" s="109" t="str">
        <f t="shared" si="44"/>
        <v>INDSME</v>
      </c>
      <c r="AE166" s="108" t="str">
        <f t="shared" si="45"/>
        <v>WH4_5</v>
      </c>
      <c r="AF166" s="108">
        <f>AF118</f>
        <v>2.4917071568632491E-2</v>
      </c>
      <c r="AG166" s="108" t="s">
        <v>30</v>
      </c>
      <c r="AH166" s="109" t="s">
        <v>85</v>
      </c>
      <c r="AL166" s="108" t="s">
        <v>134</v>
      </c>
      <c r="AM166" s="109" t="str">
        <f t="shared" si="46"/>
        <v>INDSME</v>
      </c>
      <c r="AN166" s="108" t="str">
        <f t="shared" si="47"/>
        <v>WH4_5</v>
      </c>
      <c r="AO166" s="108">
        <f>AO118</f>
        <v>2.3916599319823553E-2</v>
      </c>
      <c r="AP166" s="108" t="s">
        <v>30</v>
      </c>
      <c r="AQ166" s="109" t="s">
        <v>82</v>
      </c>
      <c r="AU166" s="108" t="s">
        <v>134</v>
      </c>
      <c r="AV166" s="109" t="str">
        <f t="shared" si="48"/>
        <v>INDSME</v>
      </c>
      <c r="AW166" s="108" t="str">
        <f t="shared" si="49"/>
        <v>WH4_5</v>
      </c>
      <c r="AX166" s="108">
        <f>AX118</f>
        <v>2.1583935635486006E-2</v>
      </c>
      <c r="AY166" s="108" t="s">
        <v>30</v>
      </c>
      <c r="AZ166" s="109" t="s">
        <v>81</v>
      </c>
      <c r="BD166" s="108" t="s">
        <v>134</v>
      </c>
      <c r="BE166" s="109" t="str">
        <f t="shared" si="50"/>
        <v>INDSME</v>
      </c>
      <c r="BF166" s="108" t="str">
        <f t="shared" si="51"/>
        <v>WH4_5</v>
      </c>
      <c r="BG166" s="108">
        <f t="shared" si="58"/>
        <v>2.3916599319823553E-2</v>
      </c>
      <c r="BH166" s="108" t="s">
        <v>30</v>
      </c>
      <c r="BI166" s="109" t="s">
        <v>83</v>
      </c>
      <c r="BM166" s="108" t="s">
        <v>134</v>
      </c>
      <c r="BN166" s="109" t="str">
        <f t="shared" si="52"/>
        <v>INDSME</v>
      </c>
      <c r="BO166" s="108" t="str">
        <f t="shared" si="53"/>
        <v>WH4_5</v>
      </c>
      <c r="BP166" s="108">
        <f t="shared" si="54"/>
        <v>2.1583935635486006E-2</v>
      </c>
      <c r="BQ166" s="108" t="s">
        <v>30</v>
      </c>
      <c r="BR166" s="109" t="s">
        <v>80</v>
      </c>
    </row>
    <row r="167" spans="11:70">
      <c r="K167" s="110" t="s">
        <v>134</v>
      </c>
      <c r="L167" s="109" t="str">
        <f t="shared" si="55"/>
        <v>INDSME</v>
      </c>
      <c r="M167" s="108" t="str">
        <f>M119</f>
        <v>WH6_7</v>
      </c>
      <c r="N167" s="108">
        <f>N119</f>
        <v>2.1258522050921807E-2</v>
      </c>
      <c r="O167" s="108" t="s">
        <v>30</v>
      </c>
      <c r="P167" s="109" t="s">
        <v>84</v>
      </c>
      <c r="T167" s="108" t="s">
        <v>134</v>
      </c>
      <c r="U167" s="109" t="str">
        <f t="shared" si="56"/>
        <v>INDSME</v>
      </c>
      <c r="V167" s="108" t="str">
        <f t="shared" si="57"/>
        <v>WH6_7</v>
      </c>
      <c r="W167" s="108">
        <f>W119</f>
        <v>2.3554467401049717E-2</v>
      </c>
      <c r="X167" s="108" t="s">
        <v>30</v>
      </c>
      <c r="Y167" s="109" t="s">
        <v>79</v>
      </c>
      <c r="AC167" s="108" t="s">
        <v>134</v>
      </c>
      <c r="AD167" s="109" t="str">
        <f t="shared" si="44"/>
        <v>INDSME</v>
      </c>
      <c r="AE167" s="108" t="str">
        <f t="shared" si="45"/>
        <v>WH6_7</v>
      </c>
      <c r="AF167" s="108">
        <f>AF119</f>
        <v>2.2314948777941768E-2</v>
      </c>
      <c r="AG167" s="108" t="s">
        <v>30</v>
      </c>
      <c r="AH167" s="109" t="s">
        <v>85</v>
      </c>
      <c r="AL167" s="108" t="s">
        <v>134</v>
      </c>
      <c r="AM167" s="109" t="str">
        <f t="shared" si="46"/>
        <v>INDSME</v>
      </c>
      <c r="AN167" s="108" t="str">
        <f t="shared" si="47"/>
        <v>WH6_7</v>
      </c>
      <c r="AO167" s="108">
        <f>AO119</f>
        <v>2.2630890443310306E-2</v>
      </c>
      <c r="AP167" s="108" t="s">
        <v>30</v>
      </c>
      <c r="AQ167" s="109" t="s">
        <v>82</v>
      </c>
      <c r="AU167" s="108" t="s">
        <v>134</v>
      </c>
      <c r="AV167" s="109" t="str">
        <f t="shared" si="48"/>
        <v>INDSME</v>
      </c>
      <c r="AW167" s="108" t="str">
        <f t="shared" si="49"/>
        <v>WH6_7</v>
      </c>
      <c r="AX167" s="108">
        <f>AX119</f>
        <v>1.956645749960171E-2</v>
      </c>
      <c r="AY167" s="108" t="s">
        <v>30</v>
      </c>
      <c r="AZ167" s="109" t="s">
        <v>81</v>
      </c>
      <c r="BD167" s="108" t="s">
        <v>134</v>
      </c>
      <c r="BE167" s="109" t="str">
        <f t="shared" si="50"/>
        <v>INDSME</v>
      </c>
      <c r="BF167" s="108" t="str">
        <f t="shared" si="51"/>
        <v>WH6_7</v>
      </c>
      <c r="BG167" s="108">
        <f t="shared" si="58"/>
        <v>2.2630890443310306E-2</v>
      </c>
      <c r="BH167" s="108" t="s">
        <v>30</v>
      </c>
      <c r="BI167" s="109" t="s">
        <v>83</v>
      </c>
      <c r="BM167" s="108" t="s">
        <v>134</v>
      </c>
      <c r="BN167" s="109" t="str">
        <f t="shared" si="52"/>
        <v>INDSME</v>
      </c>
      <c r="BO167" s="108" t="str">
        <f t="shared" si="53"/>
        <v>WH6_7</v>
      </c>
      <c r="BP167" s="108">
        <f t="shared" si="54"/>
        <v>1.956645749960171E-2</v>
      </c>
      <c r="BQ167" s="108" t="s">
        <v>30</v>
      </c>
      <c r="BR167" s="109" t="s">
        <v>80</v>
      </c>
    </row>
    <row r="168" spans="11:70">
      <c r="K168" s="108" t="s">
        <v>134</v>
      </c>
      <c r="L168" s="109" t="str">
        <f t="shared" si="55"/>
        <v>INDSME</v>
      </c>
      <c r="M168" s="108" t="str">
        <f>M120</f>
        <v>WH8_9</v>
      </c>
      <c r="N168" s="108">
        <f>N120</f>
        <v>2.0781130887542472E-2</v>
      </c>
      <c r="O168" s="108" t="s">
        <v>30</v>
      </c>
      <c r="P168" s="109" t="s">
        <v>84</v>
      </c>
      <c r="T168" s="108" t="s">
        <v>134</v>
      </c>
      <c r="U168" s="109" t="str">
        <f t="shared" si="56"/>
        <v>INDSME</v>
      </c>
      <c r="V168" s="108" t="str">
        <f t="shared" si="57"/>
        <v>WH8_9</v>
      </c>
      <c r="W168" s="108">
        <f>W120</f>
        <v>2.4300205766701756E-2</v>
      </c>
      <c r="X168" s="108" t="s">
        <v>30</v>
      </c>
      <c r="Y168" s="109" t="s">
        <v>79</v>
      </c>
      <c r="AC168" s="108" t="s">
        <v>134</v>
      </c>
      <c r="AD168" s="109" t="str">
        <f t="shared" si="44"/>
        <v>INDSME</v>
      </c>
      <c r="AE168" s="108" t="str">
        <f t="shared" si="45"/>
        <v>WH8_9</v>
      </c>
      <c r="AF168" s="108">
        <f>AF120</f>
        <v>2.0694579381969672E-2</v>
      </c>
      <c r="AG168" s="108" t="s">
        <v>30</v>
      </c>
      <c r="AH168" s="109" t="s">
        <v>85</v>
      </c>
      <c r="AL168" s="108" t="s">
        <v>134</v>
      </c>
      <c r="AM168" s="109" t="str">
        <f t="shared" si="46"/>
        <v>INDSME</v>
      </c>
      <c r="AN168" s="108" t="str">
        <f t="shared" si="47"/>
        <v>WH8_9</v>
      </c>
      <c r="AO168" s="108">
        <f>AO120</f>
        <v>2.2198516505466385E-2</v>
      </c>
      <c r="AP168" s="108" t="s">
        <v>30</v>
      </c>
      <c r="AQ168" s="109" t="s">
        <v>82</v>
      </c>
      <c r="AU168" s="108" t="s">
        <v>134</v>
      </c>
      <c r="AV168" s="109" t="str">
        <f t="shared" si="48"/>
        <v>INDSME</v>
      </c>
      <c r="AW168" s="108" t="str">
        <f t="shared" si="49"/>
        <v>WH8_9</v>
      </c>
      <c r="AX168" s="108">
        <f>AX120</f>
        <v>1.8926889835118442E-2</v>
      </c>
      <c r="AY168" s="108" t="s">
        <v>30</v>
      </c>
      <c r="AZ168" s="109" t="s">
        <v>81</v>
      </c>
      <c r="BD168" s="108" t="s">
        <v>134</v>
      </c>
      <c r="BE168" s="109" t="str">
        <f t="shared" si="50"/>
        <v>INDSME</v>
      </c>
      <c r="BF168" s="108" t="str">
        <f t="shared" si="51"/>
        <v>WH8_9</v>
      </c>
      <c r="BG168" s="108">
        <f t="shared" si="58"/>
        <v>2.2198516505466385E-2</v>
      </c>
      <c r="BH168" s="108" t="s">
        <v>30</v>
      </c>
      <c r="BI168" s="109" t="s">
        <v>83</v>
      </c>
      <c r="BM168" s="108" t="s">
        <v>134</v>
      </c>
      <c r="BN168" s="109" t="str">
        <f t="shared" si="52"/>
        <v>INDSME</v>
      </c>
      <c r="BO168" s="108" t="str">
        <f t="shared" si="53"/>
        <v>WH8_9</v>
      </c>
      <c r="BP168" s="108">
        <f t="shared" si="54"/>
        <v>1.8926889835118442E-2</v>
      </c>
      <c r="BQ168" s="108" t="s">
        <v>30</v>
      </c>
      <c r="BR168" s="109" t="s">
        <v>80</v>
      </c>
    </row>
    <row r="169" spans="11:70">
      <c r="K169" s="108" t="s">
        <v>134</v>
      </c>
      <c r="L169" s="109" t="str">
        <f t="shared" si="55"/>
        <v>INDSME</v>
      </c>
      <c r="M169" s="108" t="str">
        <f>M121</f>
        <v>WH10_11</v>
      </c>
      <c r="N169" s="108">
        <f>N121</f>
        <v>2.0724743126449289E-2</v>
      </c>
      <c r="O169" s="108" t="s">
        <v>30</v>
      </c>
      <c r="P169" s="109" t="s">
        <v>84</v>
      </c>
      <c r="T169" s="108" t="s">
        <v>134</v>
      </c>
      <c r="U169" s="109" t="str">
        <f t="shared" si="56"/>
        <v>INDSME</v>
      </c>
      <c r="V169" s="108" t="str">
        <f t="shared" si="57"/>
        <v>WH10_11</v>
      </c>
      <c r="W169" s="108">
        <f>W121</f>
        <v>2.6960606459662702E-2</v>
      </c>
      <c r="X169" s="108" t="s">
        <v>30</v>
      </c>
      <c r="Y169" s="109" t="s">
        <v>79</v>
      </c>
      <c r="AC169" s="108" t="s">
        <v>134</v>
      </c>
      <c r="AD169" s="109" t="str">
        <f t="shared" si="44"/>
        <v>INDSME</v>
      </c>
      <c r="AE169" s="108" t="str">
        <f t="shared" si="45"/>
        <v>WH10_11</v>
      </c>
      <c r="AF169" s="108">
        <f>AF121</f>
        <v>2.0337356222063653E-2</v>
      </c>
      <c r="AG169" s="108" t="s">
        <v>30</v>
      </c>
      <c r="AH169" s="109" t="s">
        <v>85</v>
      </c>
      <c r="AL169" s="108" t="s">
        <v>134</v>
      </c>
      <c r="AM169" s="109" t="str">
        <f t="shared" si="46"/>
        <v>INDSME</v>
      </c>
      <c r="AN169" s="108" t="str">
        <f t="shared" si="47"/>
        <v>WH10_11</v>
      </c>
      <c r="AO169" s="108">
        <f>AO121</f>
        <v>2.289443174741624E-2</v>
      </c>
      <c r="AP169" s="108" t="s">
        <v>30</v>
      </c>
      <c r="AQ169" s="109" t="s">
        <v>82</v>
      </c>
      <c r="AU169" s="108" t="s">
        <v>134</v>
      </c>
      <c r="AV169" s="109" t="str">
        <f t="shared" si="48"/>
        <v>INDSME</v>
      </c>
      <c r="AW169" s="108" t="str">
        <f t="shared" si="49"/>
        <v>WH10_11</v>
      </c>
      <c r="AX169" s="108">
        <f>AX121</f>
        <v>1.9316772940714252E-2</v>
      </c>
      <c r="AY169" s="108" t="s">
        <v>30</v>
      </c>
      <c r="AZ169" s="109" t="s">
        <v>81</v>
      </c>
      <c r="BD169" s="108" t="s">
        <v>134</v>
      </c>
      <c r="BE169" s="109" t="str">
        <f t="shared" si="50"/>
        <v>INDSME</v>
      </c>
      <c r="BF169" s="108" t="str">
        <f t="shared" si="51"/>
        <v>WH10_11</v>
      </c>
      <c r="BG169" s="108">
        <f t="shared" si="58"/>
        <v>2.289443174741624E-2</v>
      </c>
      <c r="BH169" s="108" t="s">
        <v>30</v>
      </c>
      <c r="BI169" s="109" t="s">
        <v>83</v>
      </c>
      <c r="BM169" s="108" t="s">
        <v>134</v>
      </c>
      <c r="BN169" s="109" t="str">
        <f t="shared" si="52"/>
        <v>INDSME</v>
      </c>
      <c r="BO169" s="108" t="str">
        <f t="shared" si="53"/>
        <v>WH10_11</v>
      </c>
      <c r="BP169" s="108">
        <f t="shared" si="54"/>
        <v>1.9316772940714252E-2</v>
      </c>
      <c r="BQ169" s="108" t="s">
        <v>30</v>
      </c>
      <c r="BR169" s="109" t="s">
        <v>80</v>
      </c>
    </row>
    <row r="170" spans="11:70">
      <c r="K170" s="108" t="s">
        <v>134</v>
      </c>
      <c r="L170" s="109" t="str">
        <f t="shared" si="55"/>
        <v>INDSME</v>
      </c>
      <c r="M170" s="108" t="str">
        <f>M122</f>
        <v>WH12_13</v>
      </c>
      <c r="N170" s="108">
        <f>N122</f>
        <v>2.1313426308615869E-2</v>
      </c>
      <c r="O170" s="108" t="s">
        <v>30</v>
      </c>
      <c r="P170" s="109" t="s">
        <v>84</v>
      </c>
      <c r="T170" s="108" t="s">
        <v>134</v>
      </c>
      <c r="U170" s="109" t="str">
        <f t="shared" si="56"/>
        <v>INDSME</v>
      </c>
      <c r="V170" s="108" t="str">
        <f t="shared" si="57"/>
        <v>WH12_13</v>
      </c>
      <c r="W170" s="108">
        <f>W122</f>
        <v>2.8194153221252558E-2</v>
      </c>
      <c r="X170" s="108" t="s">
        <v>30</v>
      </c>
      <c r="Y170" s="109" t="s">
        <v>79</v>
      </c>
      <c r="AC170" s="108" t="s">
        <v>134</v>
      </c>
      <c r="AD170" s="109" t="str">
        <f t="shared" si="44"/>
        <v>INDSME</v>
      </c>
      <c r="AE170" s="108" t="str">
        <f t="shared" si="45"/>
        <v>WH12_13</v>
      </c>
      <c r="AF170" s="108">
        <f>AF122</f>
        <v>2.1577923329904772E-2</v>
      </c>
      <c r="AG170" s="108" t="s">
        <v>30</v>
      </c>
      <c r="AH170" s="109" t="s">
        <v>85</v>
      </c>
      <c r="AL170" s="108" t="s">
        <v>134</v>
      </c>
      <c r="AM170" s="109" t="str">
        <f t="shared" si="46"/>
        <v>INDSME</v>
      </c>
      <c r="AN170" s="108" t="str">
        <f t="shared" si="47"/>
        <v>WH12_13</v>
      </c>
      <c r="AO170" s="108">
        <f>AO122</f>
        <v>2.436992205662647E-2</v>
      </c>
      <c r="AP170" s="108" t="s">
        <v>30</v>
      </c>
      <c r="AQ170" s="109" t="s">
        <v>82</v>
      </c>
      <c r="AU170" s="108" t="s">
        <v>134</v>
      </c>
      <c r="AV170" s="109" t="str">
        <f t="shared" si="48"/>
        <v>INDSME</v>
      </c>
      <c r="AW170" s="108" t="str">
        <f t="shared" si="49"/>
        <v>WH12_13</v>
      </c>
      <c r="AX170" s="108">
        <f>AX122</f>
        <v>2.1713679165996778E-2</v>
      </c>
      <c r="AY170" s="108" t="s">
        <v>30</v>
      </c>
      <c r="AZ170" s="109" t="s">
        <v>81</v>
      </c>
      <c r="BD170" s="108" t="s">
        <v>134</v>
      </c>
      <c r="BE170" s="109" t="str">
        <f t="shared" si="50"/>
        <v>INDSME</v>
      </c>
      <c r="BF170" s="108" t="str">
        <f t="shared" si="51"/>
        <v>WH12_13</v>
      </c>
      <c r="BG170" s="108">
        <f t="shared" si="58"/>
        <v>2.436992205662647E-2</v>
      </c>
      <c r="BH170" s="108" t="s">
        <v>30</v>
      </c>
      <c r="BI170" s="109" t="s">
        <v>83</v>
      </c>
      <c r="BM170" s="108" t="s">
        <v>134</v>
      </c>
      <c r="BN170" s="109" t="str">
        <f t="shared" si="52"/>
        <v>INDSME</v>
      </c>
      <c r="BO170" s="108" t="str">
        <f t="shared" si="53"/>
        <v>WH12_13</v>
      </c>
      <c r="BP170" s="108">
        <f t="shared" si="54"/>
        <v>2.1713679165996778E-2</v>
      </c>
      <c r="BQ170" s="108" t="s">
        <v>30</v>
      </c>
      <c r="BR170" s="109" t="s">
        <v>80</v>
      </c>
    </row>
    <row r="171" spans="11:70">
      <c r="K171" s="110" t="s">
        <v>134</v>
      </c>
      <c r="L171" s="109" t="str">
        <f t="shared" si="55"/>
        <v>INDSME</v>
      </c>
      <c r="M171" s="108" t="str">
        <f>M123</f>
        <v>WH14_15</v>
      </c>
      <c r="N171" s="108">
        <f>N123</f>
        <v>2.2469105630351725E-2</v>
      </c>
      <c r="O171" s="108" t="s">
        <v>30</v>
      </c>
      <c r="P171" s="109" t="s">
        <v>84</v>
      </c>
      <c r="T171" s="108" t="s">
        <v>134</v>
      </c>
      <c r="U171" s="109" t="str">
        <f t="shared" si="56"/>
        <v>INDSME</v>
      </c>
      <c r="V171" s="108" t="str">
        <f t="shared" si="57"/>
        <v>WH14_15</v>
      </c>
      <c r="W171" s="108">
        <f>W123</f>
        <v>2.7759107718327507E-2</v>
      </c>
      <c r="X171" s="108" t="s">
        <v>30</v>
      </c>
      <c r="Y171" s="109" t="s">
        <v>79</v>
      </c>
      <c r="AC171" s="108" t="s">
        <v>134</v>
      </c>
      <c r="AD171" s="109" t="str">
        <f t="shared" si="44"/>
        <v>INDSME</v>
      </c>
      <c r="AE171" s="108" t="str">
        <f t="shared" si="45"/>
        <v>WH14_15</v>
      </c>
      <c r="AF171" s="108">
        <f>AF123</f>
        <v>2.443722308467574E-2</v>
      </c>
      <c r="AG171" s="108" t="s">
        <v>30</v>
      </c>
      <c r="AH171" s="109" t="s">
        <v>85</v>
      </c>
      <c r="AL171" s="108" t="s">
        <v>134</v>
      </c>
      <c r="AM171" s="109" t="str">
        <f t="shared" si="46"/>
        <v>INDSME</v>
      </c>
      <c r="AN171" s="108" t="str">
        <f t="shared" si="47"/>
        <v>WH14_15</v>
      </c>
      <c r="AO171" s="108">
        <f>AO123</f>
        <v>2.5296656553616542E-2</v>
      </c>
      <c r="AP171" s="108" t="s">
        <v>30</v>
      </c>
      <c r="AQ171" s="109" t="s">
        <v>82</v>
      </c>
      <c r="AU171" s="108" t="s">
        <v>134</v>
      </c>
      <c r="AV171" s="109" t="str">
        <f t="shared" si="48"/>
        <v>INDSME</v>
      </c>
      <c r="AW171" s="108" t="str">
        <f t="shared" si="49"/>
        <v>WH14_15</v>
      </c>
      <c r="AX171" s="108">
        <f>AX123</f>
        <v>2.3154616299008286E-2</v>
      </c>
      <c r="AY171" s="108" t="s">
        <v>30</v>
      </c>
      <c r="AZ171" s="109" t="s">
        <v>81</v>
      </c>
      <c r="BD171" s="108" t="s">
        <v>134</v>
      </c>
      <c r="BE171" s="109" t="str">
        <f t="shared" si="50"/>
        <v>INDSME</v>
      </c>
      <c r="BF171" s="108" t="str">
        <f t="shared" si="51"/>
        <v>WH14_15</v>
      </c>
      <c r="BG171" s="108">
        <f t="shared" si="58"/>
        <v>2.5296656553616542E-2</v>
      </c>
      <c r="BH171" s="108" t="s">
        <v>30</v>
      </c>
      <c r="BI171" s="109" t="s">
        <v>83</v>
      </c>
      <c r="BM171" s="108" t="s">
        <v>134</v>
      </c>
      <c r="BN171" s="109" t="str">
        <f t="shared" si="52"/>
        <v>INDSME</v>
      </c>
      <c r="BO171" s="108" t="str">
        <f t="shared" si="53"/>
        <v>WH14_15</v>
      </c>
      <c r="BP171" s="108">
        <f t="shared" si="54"/>
        <v>2.3154616299008286E-2</v>
      </c>
      <c r="BQ171" s="108" t="s">
        <v>30</v>
      </c>
      <c r="BR171" s="109" t="s">
        <v>80</v>
      </c>
    </row>
    <row r="172" spans="11:70">
      <c r="K172" s="108" t="s">
        <v>134</v>
      </c>
      <c r="L172" s="109" t="str">
        <f t="shared" si="55"/>
        <v>INDSME</v>
      </c>
      <c r="M172" s="108" t="str">
        <f>M124</f>
        <v>WH16_17</v>
      </c>
      <c r="N172" s="108">
        <f>N124</f>
        <v>2.2805879354489168E-2</v>
      </c>
      <c r="O172" s="108" t="s">
        <v>30</v>
      </c>
      <c r="P172" s="109" t="s">
        <v>84</v>
      </c>
      <c r="T172" s="108" t="s">
        <v>134</v>
      </c>
      <c r="U172" s="109" t="str">
        <f t="shared" si="56"/>
        <v>INDSME</v>
      </c>
      <c r="V172" s="108" t="str">
        <f t="shared" si="57"/>
        <v>WH16_17</v>
      </c>
      <c r="W172" s="108">
        <f>W124</f>
        <v>2.7022500142114415E-2</v>
      </c>
      <c r="X172" s="108" t="s">
        <v>30</v>
      </c>
      <c r="Y172" s="109" t="s">
        <v>79</v>
      </c>
      <c r="AC172" s="108" t="s">
        <v>134</v>
      </c>
      <c r="AD172" s="109" t="str">
        <f t="shared" si="44"/>
        <v>INDSME</v>
      </c>
      <c r="AE172" s="108" t="str">
        <f t="shared" si="45"/>
        <v>WH16_17</v>
      </c>
      <c r="AF172" s="108">
        <f>AF124</f>
        <v>2.5705527690156708E-2</v>
      </c>
      <c r="AG172" s="108" t="s">
        <v>30</v>
      </c>
      <c r="AH172" s="109" t="s">
        <v>85</v>
      </c>
      <c r="AL172" s="108" t="s">
        <v>134</v>
      </c>
      <c r="AM172" s="109" t="str">
        <f t="shared" si="46"/>
        <v>INDSME</v>
      </c>
      <c r="AN172" s="108" t="str">
        <f t="shared" si="47"/>
        <v>WH16_17</v>
      </c>
      <c r="AO172" s="108">
        <f>AO124</f>
        <v>2.5303534826348534E-2</v>
      </c>
      <c r="AP172" s="108" t="s">
        <v>30</v>
      </c>
      <c r="AQ172" s="109" t="s">
        <v>82</v>
      </c>
      <c r="AU172" s="108" t="s">
        <v>134</v>
      </c>
      <c r="AV172" s="109" t="str">
        <f t="shared" si="48"/>
        <v>INDSME</v>
      </c>
      <c r="AW172" s="108" t="str">
        <f t="shared" si="49"/>
        <v>WH16_17</v>
      </c>
      <c r="AX172" s="108">
        <f>AX124</f>
        <v>2.335857026371211E-2</v>
      </c>
      <c r="AY172" s="108" t="s">
        <v>30</v>
      </c>
      <c r="AZ172" s="109" t="s">
        <v>81</v>
      </c>
      <c r="BD172" s="108" t="s">
        <v>134</v>
      </c>
      <c r="BE172" s="109" t="str">
        <f t="shared" si="50"/>
        <v>INDSME</v>
      </c>
      <c r="BF172" s="108" t="str">
        <f t="shared" si="51"/>
        <v>WH16_17</v>
      </c>
      <c r="BG172" s="108">
        <f t="shared" si="58"/>
        <v>2.5303534826348534E-2</v>
      </c>
      <c r="BH172" s="108" t="s">
        <v>30</v>
      </c>
      <c r="BI172" s="109" t="s">
        <v>83</v>
      </c>
      <c r="BM172" s="108" t="s">
        <v>134</v>
      </c>
      <c r="BN172" s="109" t="str">
        <f t="shared" si="52"/>
        <v>INDSME</v>
      </c>
      <c r="BO172" s="108" t="str">
        <f t="shared" si="53"/>
        <v>WH16_17</v>
      </c>
      <c r="BP172" s="108">
        <f t="shared" si="54"/>
        <v>2.335857026371211E-2</v>
      </c>
      <c r="BQ172" s="108" t="s">
        <v>30</v>
      </c>
      <c r="BR172" s="109" t="s">
        <v>80</v>
      </c>
    </row>
    <row r="173" spans="11:70">
      <c r="K173" s="108" t="s">
        <v>134</v>
      </c>
      <c r="L173" s="109" t="str">
        <f t="shared" si="55"/>
        <v>INDSME</v>
      </c>
      <c r="M173" s="108" t="str">
        <f>M125</f>
        <v>WH18_19</v>
      </c>
      <c r="N173" s="108">
        <f>N125</f>
        <v>2.2833551053567526E-2</v>
      </c>
      <c r="O173" s="108" t="s">
        <v>30</v>
      </c>
      <c r="P173" s="109" t="s">
        <v>84</v>
      </c>
      <c r="T173" s="108" t="s">
        <v>134</v>
      </c>
      <c r="U173" s="109" t="str">
        <f t="shared" si="56"/>
        <v>INDSME</v>
      </c>
      <c r="V173" s="108" t="str">
        <f t="shared" si="57"/>
        <v>WH18_19</v>
      </c>
      <c r="W173" s="108">
        <f>W125</f>
        <v>2.6751794466061383E-2</v>
      </c>
      <c r="X173" s="108" t="s">
        <v>30</v>
      </c>
      <c r="Y173" s="109" t="s">
        <v>79</v>
      </c>
      <c r="AC173" s="108" t="s">
        <v>134</v>
      </c>
      <c r="AD173" s="109" t="str">
        <f t="shared" si="44"/>
        <v>INDSME</v>
      </c>
      <c r="AE173" s="108" t="str">
        <f t="shared" si="45"/>
        <v>WH18_19</v>
      </c>
      <c r="AF173" s="108">
        <f>AF125</f>
        <v>2.5592794365341641E-2</v>
      </c>
      <c r="AG173" s="108" t="s">
        <v>30</v>
      </c>
      <c r="AH173" s="109" t="s">
        <v>85</v>
      </c>
      <c r="AL173" s="108" t="s">
        <v>134</v>
      </c>
      <c r="AM173" s="109" t="str">
        <f t="shared" si="46"/>
        <v>INDSME</v>
      </c>
      <c r="AN173" s="108" t="str">
        <f t="shared" si="47"/>
        <v>WH18_19</v>
      </c>
      <c r="AO173" s="108">
        <f>AO125</f>
        <v>2.4969586031286229E-2</v>
      </c>
      <c r="AP173" s="108" t="s">
        <v>30</v>
      </c>
      <c r="AQ173" s="109" t="s">
        <v>82</v>
      </c>
      <c r="AU173" s="108" t="s">
        <v>134</v>
      </c>
      <c r="AV173" s="109" t="str">
        <f t="shared" si="48"/>
        <v>INDSME</v>
      </c>
      <c r="AW173" s="108" t="str">
        <f t="shared" si="49"/>
        <v>WH18_19</v>
      </c>
      <c r="AX173" s="108">
        <f>AX125</f>
        <v>2.3127630615324031E-2</v>
      </c>
      <c r="AY173" s="108" t="s">
        <v>30</v>
      </c>
      <c r="AZ173" s="109" t="s">
        <v>81</v>
      </c>
      <c r="BD173" s="108" t="s">
        <v>134</v>
      </c>
      <c r="BE173" s="109" t="str">
        <f t="shared" si="50"/>
        <v>INDSME</v>
      </c>
      <c r="BF173" s="108" t="str">
        <f t="shared" si="51"/>
        <v>WH18_19</v>
      </c>
      <c r="BG173" s="108">
        <f t="shared" si="58"/>
        <v>2.4969586031286229E-2</v>
      </c>
      <c r="BH173" s="108" t="s">
        <v>30</v>
      </c>
      <c r="BI173" s="109" t="s">
        <v>83</v>
      </c>
      <c r="BM173" s="108" t="s">
        <v>134</v>
      </c>
      <c r="BN173" s="109" t="str">
        <f t="shared" si="52"/>
        <v>INDSME</v>
      </c>
      <c r="BO173" s="108" t="str">
        <f t="shared" si="53"/>
        <v>WH18_19</v>
      </c>
      <c r="BP173" s="108">
        <f t="shared" si="54"/>
        <v>2.3127630615324031E-2</v>
      </c>
      <c r="BQ173" s="108" t="s">
        <v>30</v>
      </c>
      <c r="BR173" s="109" t="s">
        <v>80</v>
      </c>
    </row>
    <row r="174" spans="11:70">
      <c r="K174" s="108" t="s">
        <v>134</v>
      </c>
      <c r="L174" s="109" t="str">
        <f t="shared" si="55"/>
        <v>INDSME</v>
      </c>
      <c r="M174" s="108" t="str">
        <f>M126</f>
        <v>WH20_21</v>
      </c>
      <c r="N174" s="108">
        <f>N126</f>
        <v>2.2715455782190419E-2</v>
      </c>
      <c r="O174" s="108" t="s">
        <v>30</v>
      </c>
      <c r="P174" s="109" t="s">
        <v>84</v>
      </c>
      <c r="T174" s="108" t="s">
        <v>134</v>
      </c>
      <c r="U174" s="109" t="str">
        <f t="shared" si="56"/>
        <v>INDSME</v>
      </c>
      <c r="V174" s="108" t="str">
        <f t="shared" si="57"/>
        <v>WH20_21</v>
      </c>
      <c r="W174" s="108">
        <f>W126</f>
        <v>2.8393351379152599E-2</v>
      </c>
      <c r="X174" s="108" t="s">
        <v>30</v>
      </c>
      <c r="Y174" s="109" t="s">
        <v>79</v>
      </c>
      <c r="AC174" s="108" t="s">
        <v>134</v>
      </c>
      <c r="AD174" s="109" t="str">
        <f t="shared" si="44"/>
        <v>INDSME</v>
      </c>
      <c r="AE174" s="108" t="str">
        <f t="shared" si="45"/>
        <v>WH20_21</v>
      </c>
      <c r="AF174" s="108">
        <f>AF126</f>
        <v>2.5128096357010504E-2</v>
      </c>
      <c r="AG174" s="108" t="s">
        <v>30</v>
      </c>
      <c r="AH174" s="109" t="s">
        <v>85</v>
      </c>
      <c r="AL174" s="108" t="s">
        <v>134</v>
      </c>
      <c r="AM174" s="109" t="str">
        <f t="shared" si="46"/>
        <v>INDSME</v>
      </c>
      <c r="AN174" s="108" t="str">
        <f t="shared" si="47"/>
        <v>WH20_21</v>
      </c>
      <c r="AO174" s="108">
        <f>AO126</f>
        <v>2.5193666776947114E-2</v>
      </c>
      <c r="AP174" s="108" t="s">
        <v>30</v>
      </c>
      <c r="AQ174" s="109" t="s">
        <v>82</v>
      </c>
      <c r="AU174" s="108" t="s">
        <v>134</v>
      </c>
      <c r="AV174" s="109" t="str">
        <f t="shared" si="48"/>
        <v>INDSME</v>
      </c>
      <c r="AW174" s="108" t="str">
        <f t="shared" si="49"/>
        <v>WH20_21</v>
      </c>
      <c r="AX174" s="108">
        <f>AX126</f>
        <v>2.3066922677741498E-2</v>
      </c>
      <c r="AY174" s="108" t="s">
        <v>30</v>
      </c>
      <c r="AZ174" s="109" t="s">
        <v>81</v>
      </c>
      <c r="BD174" s="108" t="s">
        <v>134</v>
      </c>
      <c r="BE174" s="109" t="str">
        <f t="shared" si="50"/>
        <v>INDSME</v>
      </c>
      <c r="BF174" s="108" t="str">
        <f t="shared" si="51"/>
        <v>WH20_21</v>
      </c>
      <c r="BG174" s="108">
        <f t="shared" si="58"/>
        <v>2.5193666776947114E-2</v>
      </c>
      <c r="BH174" s="108" t="s">
        <v>30</v>
      </c>
      <c r="BI174" s="109" t="s">
        <v>83</v>
      </c>
      <c r="BM174" s="108" t="s">
        <v>134</v>
      </c>
      <c r="BN174" s="109" t="str">
        <f t="shared" si="52"/>
        <v>INDSME</v>
      </c>
      <c r="BO174" s="108" t="str">
        <f t="shared" si="53"/>
        <v>WH20_21</v>
      </c>
      <c r="BP174" s="108">
        <f t="shared" si="54"/>
        <v>2.3066922677741498E-2</v>
      </c>
      <c r="BQ174" s="108" t="s">
        <v>30</v>
      </c>
      <c r="BR174" s="109" t="s">
        <v>80</v>
      </c>
    </row>
    <row r="175" spans="11:70">
      <c r="K175" s="110" t="s">
        <v>134</v>
      </c>
      <c r="L175" s="109" t="str">
        <f t="shared" si="55"/>
        <v>INDSME</v>
      </c>
      <c r="M175" s="108" t="str">
        <f>M127</f>
        <v>WH22_23</v>
      </c>
      <c r="N175" s="108">
        <f>N127</f>
        <v>2.2889826289936879E-2</v>
      </c>
      <c r="O175" s="108" t="s">
        <v>30</v>
      </c>
      <c r="P175" s="109" t="s">
        <v>84</v>
      </c>
      <c r="T175" s="108" t="s">
        <v>134</v>
      </c>
      <c r="U175" s="109" t="str">
        <f t="shared" si="56"/>
        <v>INDSME</v>
      </c>
      <c r="V175" s="108" t="str">
        <f t="shared" si="57"/>
        <v>WH22_23</v>
      </c>
      <c r="W175" s="108">
        <f>W127</f>
        <v>2.8309781661700797E-2</v>
      </c>
      <c r="X175" s="108" t="s">
        <v>30</v>
      </c>
      <c r="Y175" s="109" t="s">
        <v>79</v>
      </c>
      <c r="AC175" s="108" t="s">
        <v>134</v>
      </c>
      <c r="AD175" s="109" t="str">
        <f t="shared" si="44"/>
        <v>INDSME</v>
      </c>
      <c r="AE175" s="108" t="str">
        <f t="shared" si="45"/>
        <v>WH22_23</v>
      </c>
      <c r="AF175" s="108">
        <f>AF127</f>
        <v>2.5492073877533841E-2</v>
      </c>
      <c r="AG175" s="108" t="s">
        <v>30</v>
      </c>
      <c r="AH175" s="109" t="s">
        <v>85</v>
      </c>
      <c r="AL175" s="108" t="s">
        <v>134</v>
      </c>
      <c r="AM175" s="109" t="str">
        <f t="shared" si="46"/>
        <v>INDSME</v>
      </c>
      <c r="AN175" s="108" t="str">
        <f t="shared" si="47"/>
        <v>WH22_23</v>
      </c>
      <c r="AO175" s="108">
        <f>AO127</f>
        <v>2.5793097568826008E-2</v>
      </c>
      <c r="AP175" s="108" t="s">
        <v>30</v>
      </c>
      <c r="AQ175" s="109" t="s">
        <v>82</v>
      </c>
      <c r="AU175" s="108" t="s">
        <v>134</v>
      </c>
      <c r="AV175" s="109" t="str">
        <f t="shared" si="48"/>
        <v>INDSME</v>
      </c>
      <c r="AW175" s="108" t="str">
        <f t="shared" si="49"/>
        <v>WH22_23</v>
      </c>
      <c r="AX175" s="108">
        <f>AX127</f>
        <v>2.4658149421792279E-2</v>
      </c>
      <c r="AY175" s="108" t="s">
        <v>30</v>
      </c>
      <c r="AZ175" s="109" t="s">
        <v>81</v>
      </c>
      <c r="BD175" s="108" t="s">
        <v>134</v>
      </c>
      <c r="BE175" s="109" t="str">
        <f t="shared" si="50"/>
        <v>INDSME</v>
      </c>
      <c r="BF175" s="108" t="str">
        <f t="shared" si="51"/>
        <v>WH22_23</v>
      </c>
      <c r="BG175" s="108">
        <f t="shared" si="58"/>
        <v>2.5793097568826008E-2</v>
      </c>
      <c r="BH175" s="108" t="s">
        <v>30</v>
      </c>
      <c r="BI175" s="109" t="s">
        <v>83</v>
      </c>
      <c r="BM175" s="108" t="s">
        <v>134</v>
      </c>
      <c r="BN175" s="109" t="str">
        <f t="shared" si="52"/>
        <v>INDSME</v>
      </c>
      <c r="BO175" s="108" t="str">
        <f t="shared" si="53"/>
        <v>WH22_23</v>
      </c>
      <c r="BP175" s="108">
        <f t="shared" si="54"/>
        <v>2.4658149421792279E-2</v>
      </c>
      <c r="BQ175" s="108" t="s">
        <v>30</v>
      </c>
      <c r="BR175" s="109" t="s">
        <v>80</v>
      </c>
    </row>
    <row r="176" spans="11:70">
      <c r="K176" s="108" t="s">
        <v>134</v>
      </c>
      <c r="L176" s="109" t="str">
        <f>C12</f>
        <v>INDPET</v>
      </c>
      <c r="M176" s="108" t="str">
        <f>M128</f>
        <v>RH0_1</v>
      </c>
      <c r="N176" s="108">
        <f>N128</f>
        <v>2.0724659037165537E-2</v>
      </c>
      <c r="O176" s="108" t="s">
        <v>30</v>
      </c>
      <c r="P176" s="109" t="s">
        <v>84</v>
      </c>
      <c r="T176" s="108" t="s">
        <v>134</v>
      </c>
      <c r="U176" s="109" t="str">
        <f t="shared" ref="U176:U208" si="59">L176</f>
        <v>INDPET</v>
      </c>
      <c r="V176" s="108" t="str">
        <f t="shared" ref="V176:V208" si="60">M176</f>
        <v>RH0_1</v>
      </c>
      <c r="W176" s="108">
        <f>W128</f>
        <v>2.1114941725154532E-2</v>
      </c>
      <c r="X176" s="108" t="s">
        <v>30</v>
      </c>
      <c r="Y176" s="109" t="s">
        <v>79</v>
      </c>
      <c r="AC176" s="108" t="s">
        <v>134</v>
      </c>
      <c r="AD176" s="109" t="str">
        <f t="shared" ref="AD176:AD207" si="61">U176</f>
        <v>INDPET</v>
      </c>
      <c r="AE176" s="108" t="str">
        <f t="shared" ref="AE176:AE207" si="62">V176</f>
        <v>RH0_1</v>
      </c>
      <c r="AF176" s="108">
        <f>AF128</f>
        <v>2.1558860771218834E-2</v>
      </c>
      <c r="AG176" s="108" t="s">
        <v>30</v>
      </c>
      <c r="AH176" s="109" t="s">
        <v>85</v>
      </c>
      <c r="AL176" s="108" t="s">
        <v>134</v>
      </c>
      <c r="AM176" s="109" t="str">
        <f t="shared" ref="AM176:AM207" si="63">AD176</f>
        <v>INDPET</v>
      </c>
      <c r="AN176" s="108" t="str">
        <f t="shared" ref="AN176:AN207" si="64">AE176</f>
        <v>RH0_1</v>
      </c>
      <c r="AO176" s="108">
        <f>AO128</f>
        <v>2.1100281615679766E-2</v>
      </c>
      <c r="AP176" s="108" t="s">
        <v>30</v>
      </c>
      <c r="AQ176" s="109" t="s">
        <v>82</v>
      </c>
      <c r="AU176" s="108" t="s">
        <v>134</v>
      </c>
      <c r="AV176" s="109" t="str">
        <f t="shared" ref="AV176:AV207" si="65">AM176</f>
        <v>INDPET</v>
      </c>
      <c r="AW176" s="108" t="str">
        <f t="shared" ref="AW176:AW207" si="66">AN176</f>
        <v>RH0_1</v>
      </c>
      <c r="AX176" s="108">
        <f>AX128</f>
        <v>2.1655345397811724E-2</v>
      </c>
      <c r="AY176" s="108" t="s">
        <v>30</v>
      </c>
      <c r="AZ176" s="109" t="s">
        <v>81</v>
      </c>
      <c r="BD176" s="108" t="s">
        <v>134</v>
      </c>
      <c r="BE176" s="109" t="str">
        <f t="shared" ref="BE176:BE207" si="67">AV176</f>
        <v>INDPET</v>
      </c>
      <c r="BF176" s="108" t="str">
        <f t="shared" ref="BF176:BF207" si="68">AW176</f>
        <v>RH0_1</v>
      </c>
      <c r="BG176" s="108">
        <f t="shared" ref="BG176:BG208" si="69">AO176</f>
        <v>2.1100281615679766E-2</v>
      </c>
      <c r="BH176" s="108" t="s">
        <v>30</v>
      </c>
      <c r="BI176" s="109" t="s">
        <v>83</v>
      </c>
      <c r="BM176" s="108" t="s">
        <v>134</v>
      </c>
      <c r="BN176" s="109" t="str">
        <f t="shared" ref="BN176:BN207" si="70">BE176</f>
        <v>INDPET</v>
      </c>
      <c r="BO176" s="108" t="str">
        <f t="shared" ref="BO176:BO207" si="71">BF176</f>
        <v>RH0_1</v>
      </c>
      <c r="BP176" s="108">
        <f t="shared" ref="BP176:BP207" si="72">AX176</f>
        <v>2.1655345397811724E-2</v>
      </c>
      <c r="BQ176" s="108" t="s">
        <v>30</v>
      </c>
      <c r="BR176" s="109" t="s">
        <v>80</v>
      </c>
    </row>
    <row r="177" spans="11:70">
      <c r="K177" s="108" t="s">
        <v>134</v>
      </c>
      <c r="L177" s="109" t="str">
        <f t="shared" ref="L177:L223" si="73">L176</f>
        <v>INDPET</v>
      </c>
      <c r="M177" s="108" t="str">
        <f>M129</f>
        <v>RH2_3</v>
      </c>
      <c r="N177" s="108">
        <f>N129</f>
        <v>2.0606913950845532E-2</v>
      </c>
      <c r="O177" s="108" t="s">
        <v>30</v>
      </c>
      <c r="P177" s="109" t="s">
        <v>84</v>
      </c>
      <c r="T177" s="108" t="s">
        <v>134</v>
      </c>
      <c r="U177" s="109" t="str">
        <f t="shared" si="59"/>
        <v>INDPET</v>
      </c>
      <c r="V177" s="108" t="str">
        <f t="shared" si="60"/>
        <v>RH2_3</v>
      </c>
      <c r="W177" s="108">
        <f>W129</f>
        <v>1.9269377650938974E-2</v>
      </c>
      <c r="X177" s="108" t="s">
        <v>30</v>
      </c>
      <c r="Y177" s="109" t="s">
        <v>79</v>
      </c>
      <c r="AC177" s="108" t="s">
        <v>134</v>
      </c>
      <c r="AD177" s="109" t="str">
        <f t="shared" si="61"/>
        <v>INDPET</v>
      </c>
      <c r="AE177" s="108" t="str">
        <f t="shared" si="62"/>
        <v>RH2_3</v>
      </c>
      <c r="AF177" s="108">
        <f>AF129</f>
        <v>2.1716461727874961E-2</v>
      </c>
      <c r="AG177" s="108" t="s">
        <v>30</v>
      </c>
      <c r="AH177" s="109" t="s">
        <v>85</v>
      </c>
      <c r="AL177" s="108" t="s">
        <v>134</v>
      </c>
      <c r="AM177" s="109" t="str">
        <f t="shared" si="63"/>
        <v>INDPET</v>
      </c>
      <c r="AN177" s="108" t="str">
        <f t="shared" si="64"/>
        <v>RH2_3</v>
      </c>
      <c r="AO177" s="108">
        <f>AO129</f>
        <v>2.0204463474633838E-2</v>
      </c>
      <c r="AP177" s="108" t="s">
        <v>30</v>
      </c>
      <c r="AQ177" s="109" t="s">
        <v>82</v>
      </c>
      <c r="AU177" s="108" t="s">
        <v>134</v>
      </c>
      <c r="AV177" s="109" t="str">
        <f t="shared" si="65"/>
        <v>INDPET</v>
      </c>
      <c r="AW177" s="108" t="str">
        <f t="shared" si="66"/>
        <v>RH2_3</v>
      </c>
      <c r="AX177" s="108">
        <f>AX129</f>
        <v>1.9761792817229871E-2</v>
      </c>
      <c r="AY177" s="108" t="s">
        <v>30</v>
      </c>
      <c r="AZ177" s="109" t="s">
        <v>81</v>
      </c>
      <c r="BD177" s="108" t="s">
        <v>134</v>
      </c>
      <c r="BE177" s="109" t="str">
        <f t="shared" si="67"/>
        <v>INDPET</v>
      </c>
      <c r="BF177" s="108" t="str">
        <f t="shared" si="68"/>
        <v>RH2_3</v>
      </c>
      <c r="BG177" s="108">
        <f t="shared" si="69"/>
        <v>2.0204463474633838E-2</v>
      </c>
      <c r="BH177" s="108" t="s">
        <v>30</v>
      </c>
      <c r="BI177" s="109" t="s">
        <v>83</v>
      </c>
      <c r="BM177" s="108" t="s">
        <v>134</v>
      </c>
      <c r="BN177" s="109" t="str">
        <f t="shared" si="70"/>
        <v>INDPET</v>
      </c>
      <c r="BO177" s="108" t="str">
        <f t="shared" si="71"/>
        <v>RH2_3</v>
      </c>
      <c r="BP177" s="108">
        <f t="shared" si="72"/>
        <v>1.9761792817229871E-2</v>
      </c>
      <c r="BQ177" s="108" t="s">
        <v>30</v>
      </c>
      <c r="BR177" s="109" t="s">
        <v>80</v>
      </c>
    </row>
    <row r="178" spans="11:70">
      <c r="K178" s="108" t="s">
        <v>134</v>
      </c>
      <c r="L178" s="109" t="str">
        <f t="shared" si="73"/>
        <v>INDPET</v>
      </c>
      <c r="M178" s="108" t="str">
        <f>M130</f>
        <v>RH4_5</v>
      </c>
      <c r="N178" s="108">
        <f>N130</f>
        <v>1.9908743871061466E-2</v>
      </c>
      <c r="O178" s="108" t="s">
        <v>30</v>
      </c>
      <c r="P178" s="109" t="s">
        <v>84</v>
      </c>
      <c r="T178" s="108" t="s">
        <v>134</v>
      </c>
      <c r="U178" s="109" t="str">
        <f t="shared" si="59"/>
        <v>INDPET</v>
      </c>
      <c r="V178" s="108" t="str">
        <f t="shared" si="60"/>
        <v>RH4_5</v>
      </c>
      <c r="W178" s="108">
        <f>W130</f>
        <v>1.8553891573515724E-2</v>
      </c>
      <c r="X178" s="108" t="s">
        <v>30</v>
      </c>
      <c r="Y178" s="109" t="s">
        <v>79</v>
      </c>
      <c r="AC178" s="108" t="s">
        <v>134</v>
      </c>
      <c r="AD178" s="109" t="str">
        <f t="shared" si="61"/>
        <v>INDPET</v>
      </c>
      <c r="AE178" s="108" t="str">
        <f t="shared" si="62"/>
        <v>RH4_5</v>
      </c>
      <c r="AF178" s="108">
        <f>AF130</f>
        <v>2.1041033024000365E-2</v>
      </c>
      <c r="AG178" s="108" t="s">
        <v>30</v>
      </c>
      <c r="AH178" s="109" t="s">
        <v>85</v>
      </c>
      <c r="AL178" s="108" t="s">
        <v>134</v>
      </c>
      <c r="AM178" s="109" t="str">
        <f t="shared" si="63"/>
        <v>INDPET</v>
      </c>
      <c r="AN178" s="108" t="str">
        <f t="shared" si="64"/>
        <v>RH4_5</v>
      </c>
      <c r="AO178" s="108">
        <f>AO130</f>
        <v>1.9159866676335777E-2</v>
      </c>
      <c r="AP178" s="108" t="s">
        <v>30</v>
      </c>
      <c r="AQ178" s="109" t="s">
        <v>82</v>
      </c>
      <c r="AU178" s="108" t="s">
        <v>134</v>
      </c>
      <c r="AV178" s="109" t="str">
        <f t="shared" si="65"/>
        <v>INDPET</v>
      </c>
      <c r="AW178" s="108" t="str">
        <f t="shared" si="66"/>
        <v>RH4_5</v>
      </c>
      <c r="AX178" s="108">
        <f>AX130</f>
        <v>1.7601494690120366E-2</v>
      </c>
      <c r="AY178" s="108" t="s">
        <v>30</v>
      </c>
      <c r="AZ178" s="109" t="s">
        <v>81</v>
      </c>
      <c r="BD178" s="108" t="s">
        <v>134</v>
      </c>
      <c r="BE178" s="109" t="str">
        <f t="shared" si="67"/>
        <v>INDPET</v>
      </c>
      <c r="BF178" s="108" t="str">
        <f t="shared" si="68"/>
        <v>RH4_5</v>
      </c>
      <c r="BG178" s="108">
        <f t="shared" si="69"/>
        <v>1.9159866676335777E-2</v>
      </c>
      <c r="BH178" s="108" t="s">
        <v>30</v>
      </c>
      <c r="BI178" s="109" t="s">
        <v>83</v>
      </c>
      <c r="BM178" s="108" t="s">
        <v>134</v>
      </c>
      <c r="BN178" s="109" t="str">
        <f t="shared" si="70"/>
        <v>INDPET</v>
      </c>
      <c r="BO178" s="108" t="str">
        <f t="shared" si="71"/>
        <v>RH4_5</v>
      </c>
      <c r="BP178" s="108">
        <f t="shared" si="72"/>
        <v>1.7601494690120366E-2</v>
      </c>
      <c r="BQ178" s="108" t="s">
        <v>30</v>
      </c>
      <c r="BR178" s="109" t="s">
        <v>80</v>
      </c>
    </row>
    <row r="179" spans="11:70">
      <c r="K179" s="110" t="s">
        <v>134</v>
      </c>
      <c r="L179" s="109" t="str">
        <f t="shared" si="73"/>
        <v>INDPET</v>
      </c>
      <c r="M179" s="108" t="str">
        <f>M131</f>
        <v>RH6_7</v>
      </c>
      <c r="N179" s="108">
        <f>N131</f>
        <v>1.9131142691048007E-2</v>
      </c>
      <c r="O179" s="108" t="s">
        <v>30</v>
      </c>
      <c r="P179" s="109" t="s">
        <v>84</v>
      </c>
      <c r="T179" s="108" t="s">
        <v>134</v>
      </c>
      <c r="U179" s="109" t="str">
        <f t="shared" si="59"/>
        <v>INDPET</v>
      </c>
      <c r="V179" s="108" t="str">
        <f t="shared" si="60"/>
        <v>RH6_7</v>
      </c>
      <c r="W179" s="108">
        <f>W131</f>
        <v>1.8803352118699587E-2</v>
      </c>
      <c r="X179" s="108" t="s">
        <v>30</v>
      </c>
      <c r="Y179" s="109" t="s">
        <v>79</v>
      </c>
      <c r="AC179" s="108" t="s">
        <v>134</v>
      </c>
      <c r="AD179" s="109" t="str">
        <f t="shared" si="61"/>
        <v>INDPET</v>
      </c>
      <c r="AE179" s="108" t="str">
        <f t="shared" si="62"/>
        <v>RH6_7</v>
      </c>
      <c r="AF179" s="108">
        <f>AF131</f>
        <v>1.8623642385664267E-2</v>
      </c>
      <c r="AG179" s="108" t="s">
        <v>30</v>
      </c>
      <c r="AH179" s="109" t="s">
        <v>85</v>
      </c>
      <c r="AL179" s="108" t="s">
        <v>134</v>
      </c>
      <c r="AM179" s="109" t="str">
        <f t="shared" si="63"/>
        <v>INDPET</v>
      </c>
      <c r="AN179" s="108" t="str">
        <f t="shared" si="64"/>
        <v>RH6_7</v>
      </c>
      <c r="AO179" s="108">
        <f>AO131</f>
        <v>1.8319027581294868E-2</v>
      </c>
      <c r="AP179" s="108" t="s">
        <v>30</v>
      </c>
      <c r="AQ179" s="109" t="s">
        <v>82</v>
      </c>
      <c r="AU179" s="108" t="s">
        <v>134</v>
      </c>
      <c r="AV179" s="109" t="str">
        <f t="shared" si="65"/>
        <v>INDPET</v>
      </c>
      <c r="AW179" s="108" t="str">
        <f t="shared" si="66"/>
        <v>RH6_7</v>
      </c>
      <c r="AX179" s="108">
        <f>AX131</f>
        <v>1.6744293447780733E-2</v>
      </c>
      <c r="AY179" s="108" t="s">
        <v>30</v>
      </c>
      <c r="AZ179" s="109" t="s">
        <v>81</v>
      </c>
      <c r="BD179" s="108" t="s">
        <v>134</v>
      </c>
      <c r="BE179" s="109" t="str">
        <f t="shared" si="67"/>
        <v>INDPET</v>
      </c>
      <c r="BF179" s="108" t="str">
        <f t="shared" si="68"/>
        <v>RH6_7</v>
      </c>
      <c r="BG179" s="108">
        <f t="shared" si="69"/>
        <v>1.8319027581294868E-2</v>
      </c>
      <c r="BH179" s="108" t="s">
        <v>30</v>
      </c>
      <c r="BI179" s="109" t="s">
        <v>83</v>
      </c>
      <c r="BM179" s="108" t="s">
        <v>134</v>
      </c>
      <c r="BN179" s="109" t="str">
        <f t="shared" si="70"/>
        <v>INDPET</v>
      </c>
      <c r="BO179" s="108" t="str">
        <f t="shared" si="71"/>
        <v>RH6_7</v>
      </c>
      <c r="BP179" s="108">
        <f t="shared" si="72"/>
        <v>1.6744293447780733E-2</v>
      </c>
      <c r="BQ179" s="108" t="s">
        <v>30</v>
      </c>
      <c r="BR179" s="109" t="s">
        <v>80</v>
      </c>
    </row>
    <row r="180" spans="11:70">
      <c r="K180" s="108" t="s">
        <v>134</v>
      </c>
      <c r="L180" s="109" t="str">
        <f t="shared" si="73"/>
        <v>INDPET</v>
      </c>
      <c r="M180" s="108" t="str">
        <f>M132</f>
        <v>RH8_9</v>
      </c>
      <c r="N180" s="108">
        <f>N132</f>
        <v>1.8830899452683077E-2</v>
      </c>
      <c r="O180" s="108" t="s">
        <v>30</v>
      </c>
      <c r="P180" s="109" t="s">
        <v>84</v>
      </c>
      <c r="T180" s="108" t="s">
        <v>134</v>
      </c>
      <c r="U180" s="109" t="str">
        <f t="shared" si="59"/>
        <v>INDPET</v>
      </c>
      <c r="V180" s="108" t="str">
        <f t="shared" si="60"/>
        <v>RH8_9</v>
      </c>
      <c r="W180" s="108">
        <f>W132</f>
        <v>2.0275784295644878E-2</v>
      </c>
      <c r="X180" s="108" t="s">
        <v>30</v>
      </c>
      <c r="Y180" s="109" t="s">
        <v>79</v>
      </c>
      <c r="AC180" s="108" t="s">
        <v>134</v>
      </c>
      <c r="AD180" s="109" t="str">
        <f t="shared" si="61"/>
        <v>INDPET</v>
      </c>
      <c r="AE180" s="108" t="str">
        <f t="shared" si="62"/>
        <v>RH8_9</v>
      </c>
      <c r="AF180" s="108">
        <f>AF132</f>
        <v>1.7156934758240105E-2</v>
      </c>
      <c r="AG180" s="108" t="s">
        <v>30</v>
      </c>
      <c r="AH180" s="109" t="s">
        <v>85</v>
      </c>
      <c r="AL180" s="108" t="s">
        <v>134</v>
      </c>
      <c r="AM180" s="109" t="str">
        <f t="shared" si="63"/>
        <v>INDPET</v>
      </c>
      <c r="AN180" s="108" t="str">
        <f t="shared" si="64"/>
        <v>RH8_9</v>
      </c>
      <c r="AO180" s="108">
        <f>AO132</f>
        <v>1.8367232972075154E-2</v>
      </c>
      <c r="AP180" s="108" t="s">
        <v>30</v>
      </c>
      <c r="AQ180" s="109" t="s">
        <v>82</v>
      </c>
      <c r="AU180" s="108" t="s">
        <v>134</v>
      </c>
      <c r="AV180" s="109" t="str">
        <f t="shared" si="65"/>
        <v>INDPET</v>
      </c>
      <c r="AW180" s="108" t="str">
        <f t="shared" si="66"/>
        <v>RH8_9</v>
      </c>
      <c r="AX180" s="108">
        <f>AX132</f>
        <v>1.6887841722384569E-2</v>
      </c>
      <c r="AY180" s="108" t="s">
        <v>30</v>
      </c>
      <c r="AZ180" s="109" t="s">
        <v>81</v>
      </c>
      <c r="BD180" s="108" t="s">
        <v>134</v>
      </c>
      <c r="BE180" s="109" t="str">
        <f t="shared" si="67"/>
        <v>INDPET</v>
      </c>
      <c r="BF180" s="108" t="str">
        <f t="shared" si="68"/>
        <v>RH8_9</v>
      </c>
      <c r="BG180" s="108">
        <f t="shared" si="69"/>
        <v>1.8367232972075154E-2</v>
      </c>
      <c r="BH180" s="108" t="s">
        <v>30</v>
      </c>
      <c r="BI180" s="109" t="s">
        <v>83</v>
      </c>
      <c r="BM180" s="108" t="s">
        <v>134</v>
      </c>
      <c r="BN180" s="109" t="str">
        <f t="shared" si="70"/>
        <v>INDPET</v>
      </c>
      <c r="BO180" s="108" t="str">
        <f t="shared" si="71"/>
        <v>RH8_9</v>
      </c>
      <c r="BP180" s="108">
        <f t="shared" si="72"/>
        <v>1.6887841722384569E-2</v>
      </c>
      <c r="BQ180" s="108" t="s">
        <v>30</v>
      </c>
      <c r="BR180" s="109" t="s">
        <v>80</v>
      </c>
    </row>
    <row r="181" spans="11:70">
      <c r="K181" s="108" t="s">
        <v>134</v>
      </c>
      <c r="L181" s="109" t="str">
        <f t="shared" si="73"/>
        <v>INDPET</v>
      </c>
      <c r="M181" s="108" t="str">
        <f>M133</f>
        <v>RH10_11</v>
      </c>
      <c r="N181" s="108">
        <f>N133</f>
        <v>1.8892209620715375E-2</v>
      </c>
      <c r="O181" s="108" t="s">
        <v>30</v>
      </c>
      <c r="P181" s="109" t="s">
        <v>84</v>
      </c>
      <c r="T181" s="108" t="s">
        <v>134</v>
      </c>
      <c r="U181" s="109" t="str">
        <f t="shared" si="59"/>
        <v>INDPET</v>
      </c>
      <c r="V181" s="108" t="str">
        <f t="shared" si="60"/>
        <v>RH10_11</v>
      </c>
      <c r="W181" s="108">
        <f>W133</f>
        <v>2.2672709406807174E-2</v>
      </c>
      <c r="X181" s="108" t="s">
        <v>30</v>
      </c>
      <c r="Y181" s="109" t="s">
        <v>79</v>
      </c>
      <c r="AC181" s="108" t="s">
        <v>134</v>
      </c>
      <c r="AD181" s="109" t="str">
        <f t="shared" si="61"/>
        <v>INDPET</v>
      </c>
      <c r="AE181" s="108" t="str">
        <f t="shared" si="62"/>
        <v>RH10_11</v>
      </c>
      <c r="AF181" s="108">
        <f>AF133</f>
        <v>1.6996069788382029E-2</v>
      </c>
      <c r="AG181" s="108" t="s">
        <v>30</v>
      </c>
      <c r="AH181" s="109" t="s">
        <v>85</v>
      </c>
      <c r="AL181" s="108" t="s">
        <v>134</v>
      </c>
      <c r="AM181" s="109" t="str">
        <f t="shared" si="63"/>
        <v>INDPET</v>
      </c>
      <c r="AN181" s="108" t="str">
        <f t="shared" si="64"/>
        <v>RH10_11</v>
      </c>
      <c r="AO181" s="108">
        <f>AO133</f>
        <v>1.9516123374229442E-2</v>
      </c>
      <c r="AP181" s="108" t="s">
        <v>30</v>
      </c>
      <c r="AQ181" s="109" t="s">
        <v>82</v>
      </c>
      <c r="AU181" s="108" t="s">
        <v>134</v>
      </c>
      <c r="AV181" s="109" t="str">
        <f t="shared" si="65"/>
        <v>INDPET</v>
      </c>
      <c r="AW181" s="108" t="str">
        <f t="shared" si="66"/>
        <v>RH10_11</v>
      </c>
      <c r="AX181" s="108">
        <f>AX133</f>
        <v>1.8742267418083269E-2</v>
      </c>
      <c r="AY181" s="108" t="s">
        <v>30</v>
      </c>
      <c r="AZ181" s="109" t="s">
        <v>81</v>
      </c>
      <c r="BD181" s="108" t="s">
        <v>134</v>
      </c>
      <c r="BE181" s="109" t="str">
        <f t="shared" si="67"/>
        <v>INDPET</v>
      </c>
      <c r="BF181" s="108" t="str">
        <f t="shared" si="68"/>
        <v>RH10_11</v>
      </c>
      <c r="BG181" s="108">
        <f t="shared" si="69"/>
        <v>1.9516123374229442E-2</v>
      </c>
      <c r="BH181" s="108" t="s">
        <v>30</v>
      </c>
      <c r="BI181" s="109" t="s">
        <v>83</v>
      </c>
      <c r="BM181" s="108" t="s">
        <v>134</v>
      </c>
      <c r="BN181" s="109" t="str">
        <f t="shared" si="70"/>
        <v>INDPET</v>
      </c>
      <c r="BO181" s="108" t="str">
        <f t="shared" si="71"/>
        <v>RH10_11</v>
      </c>
      <c r="BP181" s="108">
        <f t="shared" si="72"/>
        <v>1.8742267418083269E-2</v>
      </c>
      <c r="BQ181" s="108" t="s">
        <v>30</v>
      </c>
      <c r="BR181" s="109" t="s">
        <v>80</v>
      </c>
    </row>
    <row r="182" spans="11:70">
      <c r="K182" s="108" t="s">
        <v>134</v>
      </c>
      <c r="L182" s="109" t="str">
        <f t="shared" si="73"/>
        <v>INDPET</v>
      </c>
      <c r="M182" s="108" t="str">
        <f>M134</f>
        <v>RH12_13</v>
      </c>
      <c r="N182" s="108">
        <f>N134</f>
        <v>1.9735672875253105E-2</v>
      </c>
      <c r="O182" s="108" t="s">
        <v>30</v>
      </c>
      <c r="P182" s="109" t="s">
        <v>84</v>
      </c>
      <c r="T182" s="108" t="s">
        <v>134</v>
      </c>
      <c r="U182" s="109" t="str">
        <f t="shared" si="59"/>
        <v>INDPET</v>
      </c>
      <c r="V182" s="108" t="str">
        <f t="shared" si="60"/>
        <v>RH12_13</v>
      </c>
      <c r="W182" s="108">
        <f>W134</f>
        <v>2.2708461324058286E-2</v>
      </c>
      <c r="X182" s="108" t="s">
        <v>30</v>
      </c>
      <c r="Y182" s="109" t="s">
        <v>79</v>
      </c>
      <c r="AC182" s="108" t="s">
        <v>134</v>
      </c>
      <c r="AD182" s="109" t="str">
        <f t="shared" si="61"/>
        <v>INDPET</v>
      </c>
      <c r="AE182" s="108" t="str">
        <f t="shared" si="62"/>
        <v>RH12_13</v>
      </c>
      <c r="AF182" s="108">
        <f>AF134</f>
        <v>1.819002194214913E-2</v>
      </c>
      <c r="AG182" s="108" t="s">
        <v>30</v>
      </c>
      <c r="AH182" s="109" t="s">
        <v>85</v>
      </c>
      <c r="AL182" s="108" t="s">
        <v>134</v>
      </c>
      <c r="AM182" s="109" t="str">
        <f t="shared" si="63"/>
        <v>INDPET</v>
      </c>
      <c r="AN182" s="108" t="str">
        <f t="shared" si="64"/>
        <v>RH12_13</v>
      </c>
      <c r="AO182" s="108">
        <f>AO134</f>
        <v>2.0392977411634552E-2</v>
      </c>
      <c r="AP182" s="108" t="s">
        <v>30</v>
      </c>
      <c r="AQ182" s="109" t="s">
        <v>82</v>
      </c>
      <c r="AU182" s="108" t="s">
        <v>134</v>
      </c>
      <c r="AV182" s="109" t="str">
        <f t="shared" si="65"/>
        <v>INDPET</v>
      </c>
      <c r="AW182" s="108" t="str">
        <f t="shared" si="66"/>
        <v>RH12_13</v>
      </c>
      <c r="AX182" s="108">
        <f>AX134</f>
        <v>2.0376651224340393E-2</v>
      </c>
      <c r="AY182" s="108" t="s">
        <v>30</v>
      </c>
      <c r="AZ182" s="109" t="s">
        <v>81</v>
      </c>
      <c r="BD182" s="108" t="s">
        <v>134</v>
      </c>
      <c r="BE182" s="109" t="str">
        <f t="shared" si="67"/>
        <v>INDPET</v>
      </c>
      <c r="BF182" s="108" t="str">
        <f t="shared" si="68"/>
        <v>RH12_13</v>
      </c>
      <c r="BG182" s="108">
        <f t="shared" si="69"/>
        <v>2.0392977411634552E-2</v>
      </c>
      <c r="BH182" s="108" t="s">
        <v>30</v>
      </c>
      <c r="BI182" s="109" t="s">
        <v>83</v>
      </c>
      <c r="BM182" s="108" t="s">
        <v>134</v>
      </c>
      <c r="BN182" s="109" t="str">
        <f t="shared" si="70"/>
        <v>INDPET</v>
      </c>
      <c r="BO182" s="108" t="str">
        <f t="shared" si="71"/>
        <v>RH12_13</v>
      </c>
      <c r="BP182" s="108">
        <f t="shared" si="72"/>
        <v>2.0376651224340393E-2</v>
      </c>
      <c r="BQ182" s="108" t="s">
        <v>30</v>
      </c>
      <c r="BR182" s="109" t="s">
        <v>80</v>
      </c>
    </row>
    <row r="183" spans="11:70">
      <c r="K183" s="110" t="s">
        <v>134</v>
      </c>
      <c r="L183" s="109" t="str">
        <f t="shared" si="73"/>
        <v>INDPET</v>
      </c>
      <c r="M183" s="108" t="str">
        <f>M135</f>
        <v>RH14_15</v>
      </c>
      <c r="N183" s="108">
        <f>N135</f>
        <v>2.0535190266484385E-2</v>
      </c>
      <c r="O183" s="108" t="s">
        <v>30</v>
      </c>
      <c r="P183" s="109" t="s">
        <v>84</v>
      </c>
      <c r="T183" s="108" t="s">
        <v>134</v>
      </c>
      <c r="U183" s="109" t="str">
        <f t="shared" si="59"/>
        <v>INDPET</v>
      </c>
      <c r="V183" s="108" t="str">
        <f t="shared" si="60"/>
        <v>RH14_15</v>
      </c>
      <c r="W183" s="108">
        <f>W135</f>
        <v>2.2052829918983639E-2</v>
      </c>
      <c r="X183" s="108" t="s">
        <v>30</v>
      </c>
      <c r="Y183" s="109" t="s">
        <v>79</v>
      </c>
      <c r="AC183" s="108" t="s">
        <v>134</v>
      </c>
      <c r="AD183" s="109" t="str">
        <f t="shared" si="61"/>
        <v>INDPET</v>
      </c>
      <c r="AE183" s="108" t="str">
        <f t="shared" si="62"/>
        <v>RH14_15</v>
      </c>
      <c r="AF183" s="108">
        <f>AF135</f>
        <v>2.0967491974570172E-2</v>
      </c>
      <c r="AG183" s="108" t="s">
        <v>30</v>
      </c>
      <c r="AH183" s="109" t="s">
        <v>85</v>
      </c>
      <c r="AL183" s="108" t="s">
        <v>134</v>
      </c>
      <c r="AM183" s="109" t="str">
        <f t="shared" si="63"/>
        <v>INDPET</v>
      </c>
      <c r="AN183" s="108" t="str">
        <f t="shared" si="64"/>
        <v>RH14_15</v>
      </c>
      <c r="AO183" s="108">
        <f>AO135</f>
        <v>2.1041702332658754E-2</v>
      </c>
      <c r="AP183" s="108" t="s">
        <v>30</v>
      </c>
      <c r="AQ183" s="109" t="s">
        <v>82</v>
      </c>
      <c r="AU183" s="108" t="s">
        <v>134</v>
      </c>
      <c r="AV183" s="109" t="str">
        <f t="shared" si="65"/>
        <v>INDPET</v>
      </c>
      <c r="AW183" s="108" t="str">
        <f t="shared" si="66"/>
        <v>RH14_15</v>
      </c>
      <c r="AX183" s="108">
        <f>AX135</f>
        <v>2.0778238730769082E-2</v>
      </c>
      <c r="AY183" s="108" t="s">
        <v>30</v>
      </c>
      <c r="AZ183" s="109" t="s">
        <v>81</v>
      </c>
      <c r="BD183" s="108" t="s">
        <v>134</v>
      </c>
      <c r="BE183" s="109" t="str">
        <f t="shared" si="67"/>
        <v>INDPET</v>
      </c>
      <c r="BF183" s="108" t="str">
        <f t="shared" si="68"/>
        <v>RH14_15</v>
      </c>
      <c r="BG183" s="108">
        <f t="shared" si="69"/>
        <v>2.1041702332658754E-2</v>
      </c>
      <c r="BH183" s="108" t="s">
        <v>30</v>
      </c>
      <c r="BI183" s="109" t="s">
        <v>83</v>
      </c>
      <c r="BM183" s="108" t="s">
        <v>134</v>
      </c>
      <c r="BN183" s="109" t="str">
        <f t="shared" si="70"/>
        <v>INDPET</v>
      </c>
      <c r="BO183" s="108" t="str">
        <f t="shared" si="71"/>
        <v>RH14_15</v>
      </c>
      <c r="BP183" s="108">
        <f t="shared" si="72"/>
        <v>2.0778238730769082E-2</v>
      </c>
      <c r="BQ183" s="108" t="s">
        <v>30</v>
      </c>
      <c r="BR183" s="109" t="s">
        <v>80</v>
      </c>
    </row>
    <row r="184" spans="11:70">
      <c r="K184" s="108" t="s">
        <v>134</v>
      </c>
      <c r="L184" s="109" t="str">
        <f t="shared" si="73"/>
        <v>INDPET</v>
      </c>
      <c r="M184" s="108" t="str">
        <f>M136</f>
        <v>RH16_17</v>
      </c>
      <c r="N184" s="108">
        <f>N136</f>
        <v>2.0896719862378399E-2</v>
      </c>
      <c r="O184" s="108" t="s">
        <v>30</v>
      </c>
      <c r="P184" s="109" t="s">
        <v>84</v>
      </c>
      <c r="T184" s="108" t="s">
        <v>134</v>
      </c>
      <c r="U184" s="109" t="str">
        <f t="shared" si="59"/>
        <v>INDPET</v>
      </c>
      <c r="V184" s="108" t="str">
        <f t="shared" si="60"/>
        <v>RH16_17</v>
      </c>
      <c r="W184" s="108">
        <f>W136</f>
        <v>2.1192518819202082E-2</v>
      </c>
      <c r="X184" s="108" t="s">
        <v>30</v>
      </c>
      <c r="Y184" s="109" t="s">
        <v>79</v>
      </c>
      <c r="AC184" s="108" t="s">
        <v>134</v>
      </c>
      <c r="AD184" s="109" t="str">
        <f t="shared" si="61"/>
        <v>INDPET</v>
      </c>
      <c r="AE184" s="108" t="str">
        <f t="shared" si="62"/>
        <v>RH16_17</v>
      </c>
      <c r="AF184" s="108">
        <f>AF136</f>
        <v>2.1896382103851374E-2</v>
      </c>
      <c r="AG184" s="108" t="s">
        <v>30</v>
      </c>
      <c r="AH184" s="109" t="s">
        <v>85</v>
      </c>
      <c r="AL184" s="108" t="s">
        <v>134</v>
      </c>
      <c r="AM184" s="109" t="str">
        <f t="shared" si="63"/>
        <v>INDPET</v>
      </c>
      <c r="AN184" s="108" t="str">
        <f t="shared" si="64"/>
        <v>RH16_17</v>
      </c>
      <c r="AO184" s="108">
        <f>AO136</f>
        <v>2.1031470252881344E-2</v>
      </c>
      <c r="AP184" s="108" t="s">
        <v>30</v>
      </c>
      <c r="AQ184" s="109" t="s">
        <v>82</v>
      </c>
      <c r="AU184" s="108" t="s">
        <v>134</v>
      </c>
      <c r="AV184" s="109" t="str">
        <f t="shared" si="65"/>
        <v>INDPET</v>
      </c>
      <c r="AW184" s="108" t="str">
        <f t="shared" si="66"/>
        <v>RH16_17</v>
      </c>
      <c r="AX184" s="108">
        <f>AX136</f>
        <v>2.069190075933651E-2</v>
      </c>
      <c r="AY184" s="108" t="s">
        <v>30</v>
      </c>
      <c r="AZ184" s="109" t="s">
        <v>81</v>
      </c>
      <c r="BD184" s="108" t="s">
        <v>134</v>
      </c>
      <c r="BE184" s="109" t="str">
        <f t="shared" si="67"/>
        <v>INDPET</v>
      </c>
      <c r="BF184" s="108" t="str">
        <f t="shared" si="68"/>
        <v>RH16_17</v>
      </c>
      <c r="BG184" s="108">
        <f t="shared" si="69"/>
        <v>2.1031470252881344E-2</v>
      </c>
      <c r="BH184" s="108" t="s">
        <v>30</v>
      </c>
      <c r="BI184" s="109" t="s">
        <v>83</v>
      </c>
      <c r="BM184" s="108" t="s">
        <v>134</v>
      </c>
      <c r="BN184" s="109" t="str">
        <f t="shared" si="70"/>
        <v>INDPET</v>
      </c>
      <c r="BO184" s="108" t="str">
        <f t="shared" si="71"/>
        <v>RH16_17</v>
      </c>
      <c r="BP184" s="108">
        <f t="shared" si="72"/>
        <v>2.069190075933651E-2</v>
      </c>
      <c r="BQ184" s="108" t="s">
        <v>30</v>
      </c>
      <c r="BR184" s="109" t="s">
        <v>80</v>
      </c>
    </row>
    <row r="185" spans="11:70">
      <c r="K185" s="108" t="s">
        <v>134</v>
      </c>
      <c r="L185" s="109" t="str">
        <f t="shared" si="73"/>
        <v>INDPET</v>
      </c>
      <c r="M185" s="108" t="str">
        <f>M137</f>
        <v>RH18_19</v>
      </c>
      <c r="N185" s="108">
        <f>N137</f>
        <v>2.0865770170115663E-2</v>
      </c>
      <c r="O185" s="108" t="s">
        <v>30</v>
      </c>
      <c r="P185" s="109" t="s">
        <v>84</v>
      </c>
      <c r="T185" s="108" t="s">
        <v>134</v>
      </c>
      <c r="U185" s="109" t="str">
        <f t="shared" si="59"/>
        <v>INDPET</v>
      </c>
      <c r="V185" s="108" t="str">
        <f t="shared" si="60"/>
        <v>RH18_19</v>
      </c>
      <c r="W185" s="108">
        <f>W137</f>
        <v>2.113446835673238E-2</v>
      </c>
      <c r="X185" s="108" t="s">
        <v>30</v>
      </c>
      <c r="Y185" s="109" t="s">
        <v>79</v>
      </c>
      <c r="AC185" s="108" t="s">
        <v>134</v>
      </c>
      <c r="AD185" s="109" t="str">
        <f t="shared" si="61"/>
        <v>INDPET</v>
      </c>
      <c r="AE185" s="108" t="str">
        <f t="shared" si="62"/>
        <v>RH18_19</v>
      </c>
      <c r="AF185" s="108">
        <f>AF137</f>
        <v>2.17155355129377E-2</v>
      </c>
      <c r="AG185" s="108" t="s">
        <v>30</v>
      </c>
      <c r="AH185" s="109" t="s">
        <v>85</v>
      </c>
      <c r="AL185" s="108" t="s">
        <v>134</v>
      </c>
      <c r="AM185" s="109" t="str">
        <f t="shared" si="63"/>
        <v>INDPET</v>
      </c>
      <c r="AN185" s="108" t="str">
        <f t="shared" si="64"/>
        <v>RH18_19</v>
      </c>
      <c r="AO185" s="108">
        <f>AO137</f>
        <v>2.0772466684862177E-2</v>
      </c>
      <c r="AP185" s="108" t="s">
        <v>30</v>
      </c>
      <c r="AQ185" s="109" t="s">
        <v>82</v>
      </c>
      <c r="AU185" s="108" t="s">
        <v>134</v>
      </c>
      <c r="AV185" s="109" t="str">
        <f t="shared" si="65"/>
        <v>INDPET</v>
      </c>
      <c r="AW185" s="108" t="str">
        <f t="shared" si="66"/>
        <v>RH18_19</v>
      </c>
      <c r="AX185" s="108">
        <f>AX137</f>
        <v>2.0434688956400562E-2</v>
      </c>
      <c r="AY185" s="108" t="s">
        <v>30</v>
      </c>
      <c r="AZ185" s="109" t="s">
        <v>81</v>
      </c>
      <c r="BD185" s="108" t="s">
        <v>134</v>
      </c>
      <c r="BE185" s="109" t="str">
        <f t="shared" si="67"/>
        <v>INDPET</v>
      </c>
      <c r="BF185" s="108" t="str">
        <f t="shared" si="68"/>
        <v>RH18_19</v>
      </c>
      <c r="BG185" s="108">
        <f t="shared" si="69"/>
        <v>2.0772466684862177E-2</v>
      </c>
      <c r="BH185" s="108" t="s">
        <v>30</v>
      </c>
      <c r="BI185" s="109" t="s">
        <v>83</v>
      </c>
      <c r="BM185" s="108" t="s">
        <v>134</v>
      </c>
      <c r="BN185" s="109" t="str">
        <f t="shared" si="70"/>
        <v>INDPET</v>
      </c>
      <c r="BO185" s="108" t="str">
        <f t="shared" si="71"/>
        <v>RH18_19</v>
      </c>
      <c r="BP185" s="108">
        <f t="shared" si="72"/>
        <v>2.0434688956400562E-2</v>
      </c>
      <c r="BQ185" s="108" t="s">
        <v>30</v>
      </c>
      <c r="BR185" s="109" t="s">
        <v>80</v>
      </c>
    </row>
    <row r="186" spans="11:70">
      <c r="K186" s="108" t="s">
        <v>134</v>
      </c>
      <c r="L186" s="109" t="str">
        <f t="shared" si="73"/>
        <v>INDPET</v>
      </c>
      <c r="M186" s="108" t="str">
        <f>M138</f>
        <v>RH20_21</v>
      </c>
      <c r="N186" s="108">
        <f>N138</f>
        <v>2.0818280069585193E-2</v>
      </c>
      <c r="O186" s="108" t="s">
        <v>30</v>
      </c>
      <c r="P186" s="109" t="s">
        <v>84</v>
      </c>
      <c r="T186" s="108" t="s">
        <v>134</v>
      </c>
      <c r="U186" s="109" t="str">
        <f t="shared" si="59"/>
        <v>INDPET</v>
      </c>
      <c r="V186" s="108" t="str">
        <f t="shared" si="60"/>
        <v>RH20_21</v>
      </c>
      <c r="W186" s="108">
        <f>W138</f>
        <v>2.1601590955728663E-2</v>
      </c>
      <c r="X186" s="108" t="s">
        <v>30</v>
      </c>
      <c r="Y186" s="109" t="s">
        <v>79</v>
      </c>
      <c r="AC186" s="108" t="s">
        <v>134</v>
      </c>
      <c r="AD186" s="109" t="str">
        <f t="shared" si="61"/>
        <v>INDPET</v>
      </c>
      <c r="AE186" s="108" t="str">
        <f t="shared" si="62"/>
        <v>RH20_21</v>
      </c>
      <c r="AF186" s="108">
        <f>AF138</f>
        <v>2.125351672873059E-2</v>
      </c>
      <c r="AG186" s="108" t="s">
        <v>30</v>
      </c>
      <c r="AH186" s="109" t="s">
        <v>85</v>
      </c>
      <c r="AL186" s="108" t="s">
        <v>134</v>
      </c>
      <c r="AM186" s="109" t="str">
        <f t="shared" si="63"/>
        <v>INDPET</v>
      </c>
      <c r="AN186" s="108" t="str">
        <f t="shared" si="64"/>
        <v>RH20_21</v>
      </c>
      <c r="AO186" s="108">
        <f>AO138</f>
        <v>2.0871709048996441E-2</v>
      </c>
      <c r="AP186" s="108" t="s">
        <v>30</v>
      </c>
      <c r="AQ186" s="109" t="s">
        <v>82</v>
      </c>
      <c r="AU186" s="108" t="s">
        <v>134</v>
      </c>
      <c r="AV186" s="109" t="str">
        <f t="shared" si="65"/>
        <v>INDPET</v>
      </c>
      <c r="AW186" s="108" t="str">
        <f t="shared" si="66"/>
        <v>RH20_21</v>
      </c>
      <c r="AX186" s="108">
        <f>AX138</f>
        <v>2.0802231271115697E-2</v>
      </c>
      <c r="AY186" s="108" t="s">
        <v>30</v>
      </c>
      <c r="AZ186" s="109" t="s">
        <v>81</v>
      </c>
      <c r="BD186" s="108" t="s">
        <v>134</v>
      </c>
      <c r="BE186" s="109" t="str">
        <f t="shared" si="67"/>
        <v>INDPET</v>
      </c>
      <c r="BF186" s="108" t="str">
        <f t="shared" si="68"/>
        <v>RH20_21</v>
      </c>
      <c r="BG186" s="108">
        <f t="shared" si="69"/>
        <v>2.0871709048996441E-2</v>
      </c>
      <c r="BH186" s="108" t="s">
        <v>30</v>
      </c>
      <c r="BI186" s="109" t="s">
        <v>83</v>
      </c>
      <c r="BM186" s="108" t="s">
        <v>134</v>
      </c>
      <c r="BN186" s="109" t="str">
        <f t="shared" si="70"/>
        <v>INDPET</v>
      </c>
      <c r="BO186" s="108" t="str">
        <f t="shared" si="71"/>
        <v>RH20_21</v>
      </c>
      <c r="BP186" s="108">
        <f t="shared" si="72"/>
        <v>2.0802231271115697E-2</v>
      </c>
      <c r="BQ186" s="108" t="s">
        <v>30</v>
      </c>
      <c r="BR186" s="109" t="s">
        <v>80</v>
      </c>
    </row>
    <row r="187" spans="11:70">
      <c r="K187" s="110" t="s">
        <v>134</v>
      </c>
      <c r="L187" s="109" t="str">
        <f t="shared" si="73"/>
        <v>INDPET</v>
      </c>
      <c r="M187" s="108" t="str">
        <f>M139</f>
        <v>RH22_23</v>
      </c>
      <c r="N187" s="108">
        <f>N139</f>
        <v>2.0930934511467787E-2</v>
      </c>
      <c r="O187" s="108" t="s">
        <v>30</v>
      </c>
      <c r="P187" s="109" t="s">
        <v>84</v>
      </c>
      <c r="T187" s="108" t="s">
        <v>134</v>
      </c>
      <c r="U187" s="109" t="str">
        <f t="shared" si="59"/>
        <v>INDPET</v>
      </c>
      <c r="V187" s="108" t="str">
        <f t="shared" si="60"/>
        <v>RH22_23</v>
      </c>
      <c r="W187" s="108">
        <f>W139</f>
        <v>2.1772678636596807E-2</v>
      </c>
      <c r="X187" s="108" t="s">
        <v>30</v>
      </c>
      <c r="Y187" s="109" t="s">
        <v>79</v>
      </c>
      <c r="AC187" s="108" t="s">
        <v>134</v>
      </c>
      <c r="AD187" s="109" t="str">
        <f t="shared" si="61"/>
        <v>INDPET</v>
      </c>
      <c r="AE187" s="108" t="str">
        <f t="shared" si="62"/>
        <v>RH22_23</v>
      </c>
      <c r="AF187" s="108">
        <f>AF139</f>
        <v>2.1019278776313481E-2</v>
      </c>
      <c r="AG187" s="108" t="s">
        <v>30</v>
      </c>
      <c r="AH187" s="109" t="s">
        <v>85</v>
      </c>
      <c r="AL187" s="108" t="s">
        <v>134</v>
      </c>
      <c r="AM187" s="109" t="str">
        <f t="shared" si="63"/>
        <v>INDPET</v>
      </c>
      <c r="AN187" s="108" t="str">
        <f t="shared" si="64"/>
        <v>RH22_23</v>
      </c>
      <c r="AO187" s="108">
        <f>AO139</f>
        <v>2.1048829860768167E-2</v>
      </c>
      <c r="AP187" s="108" t="s">
        <v>30</v>
      </c>
      <c r="AQ187" s="109" t="s">
        <v>82</v>
      </c>
      <c r="AU187" s="108" t="s">
        <v>134</v>
      </c>
      <c r="AV187" s="109" t="str">
        <f t="shared" si="65"/>
        <v>INDPET</v>
      </c>
      <c r="AW187" s="108" t="str">
        <f t="shared" si="66"/>
        <v>RH22_23</v>
      </c>
      <c r="AX187" s="108">
        <f>AX139</f>
        <v>2.1165643317772861E-2</v>
      </c>
      <c r="AY187" s="108" t="s">
        <v>30</v>
      </c>
      <c r="AZ187" s="109" t="s">
        <v>81</v>
      </c>
      <c r="BD187" s="108" t="s">
        <v>134</v>
      </c>
      <c r="BE187" s="109" t="str">
        <f t="shared" si="67"/>
        <v>INDPET</v>
      </c>
      <c r="BF187" s="108" t="str">
        <f t="shared" si="68"/>
        <v>RH22_23</v>
      </c>
      <c r="BG187" s="108">
        <f t="shared" si="69"/>
        <v>2.1048829860768167E-2</v>
      </c>
      <c r="BH187" s="108" t="s">
        <v>30</v>
      </c>
      <c r="BI187" s="109" t="s">
        <v>83</v>
      </c>
      <c r="BM187" s="108" t="s">
        <v>134</v>
      </c>
      <c r="BN187" s="109" t="str">
        <f t="shared" si="70"/>
        <v>INDPET</v>
      </c>
      <c r="BO187" s="108" t="str">
        <f t="shared" si="71"/>
        <v>RH22_23</v>
      </c>
      <c r="BP187" s="108">
        <f t="shared" si="72"/>
        <v>2.1165643317772861E-2</v>
      </c>
      <c r="BQ187" s="108" t="s">
        <v>30</v>
      </c>
      <c r="BR187" s="109" t="s">
        <v>80</v>
      </c>
    </row>
    <row r="188" spans="11:70">
      <c r="K188" s="108" t="s">
        <v>134</v>
      </c>
      <c r="L188" s="109" t="str">
        <f t="shared" si="73"/>
        <v>INDPET</v>
      </c>
      <c r="M188" s="108" t="str">
        <f>M140</f>
        <v>SH0_1</v>
      </c>
      <c r="N188" s="108">
        <f>N140</f>
        <v>2.1693465806133724E-2</v>
      </c>
      <c r="O188" s="108" t="s">
        <v>30</v>
      </c>
      <c r="P188" s="109" t="s">
        <v>84</v>
      </c>
      <c r="T188" s="108" t="s">
        <v>134</v>
      </c>
      <c r="U188" s="109" t="str">
        <f t="shared" si="59"/>
        <v>INDPET</v>
      </c>
      <c r="V188" s="108" t="str">
        <f t="shared" si="60"/>
        <v>SH0_1</v>
      </c>
      <c r="W188" s="108">
        <f>W140</f>
        <v>1.7447761885412263E-2</v>
      </c>
      <c r="X188" s="108" t="s">
        <v>30</v>
      </c>
      <c r="Y188" s="109" t="s">
        <v>79</v>
      </c>
      <c r="AC188" s="108" t="s">
        <v>134</v>
      </c>
      <c r="AD188" s="109" t="str">
        <f t="shared" si="61"/>
        <v>INDPET</v>
      </c>
      <c r="AE188" s="108" t="str">
        <f t="shared" si="62"/>
        <v>SH0_1</v>
      </c>
      <c r="AF188" s="108">
        <f>AF140</f>
        <v>2.0811553801596969E-2</v>
      </c>
      <c r="AG188" s="108" t="s">
        <v>30</v>
      </c>
      <c r="AH188" s="109" t="s">
        <v>85</v>
      </c>
      <c r="AL188" s="108" t="s">
        <v>134</v>
      </c>
      <c r="AM188" s="109" t="str">
        <f t="shared" si="63"/>
        <v>INDPET</v>
      </c>
      <c r="AN188" s="108" t="str">
        <f t="shared" si="64"/>
        <v>SH0_1</v>
      </c>
      <c r="AO188" s="108">
        <f>AO140</f>
        <v>2.0289589930703667E-2</v>
      </c>
      <c r="AP188" s="108" t="s">
        <v>30</v>
      </c>
      <c r="AQ188" s="109" t="s">
        <v>82</v>
      </c>
      <c r="AU188" s="108" t="s">
        <v>134</v>
      </c>
      <c r="AV188" s="109" t="str">
        <f t="shared" si="65"/>
        <v>INDPET</v>
      </c>
      <c r="AW188" s="108" t="str">
        <f t="shared" si="66"/>
        <v>SH0_1</v>
      </c>
      <c r="AX188" s="108">
        <f>AX140</f>
        <v>2.3539997538016236E-2</v>
      </c>
      <c r="AY188" s="108" t="s">
        <v>30</v>
      </c>
      <c r="AZ188" s="109" t="s">
        <v>81</v>
      </c>
      <c r="BD188" s="108" t="s">
        <v>134</v>
      </c>
      <c r="BE188" s="109" t="str">
        <f t="shared" si="67"/>
        <v>INDPET</v>
      </c>
      <c r="BF188" s="108" t="str">
        <f t="shared" si="68"/>
        <v>SH0_1</v>
      </c>
      <c r="BG188" s="108">
        <f t="shared" si="69"/>
        <v>2.0289589930703667E-2</v>
      </c>
      <c r="BH188" s="108" t="s">
        <v>30</v>
      </c>
      <c r="BI188" s="109" t="s">
        <v>83</v>
      </c>
      <c r="BM188" s="108" t="s">
        <v>134</v>
      </c>
      <c r="BN188" s="109" t="str">
        <f t="shared" si="70"/>
        <v>INDPET</v>
      </c>
      <c r="BO188" s="108" t="str">
        <f t="shared" si="71"/>
        <v>SH0_1</v>
      </c>
      <c r="BP188" s="108">
        <f t="shared" si="72"/>
        <v>2.3539997538016236E-2</v>
      </c>
      <c r="BQ188" s="108" t="s">
        <v>30</v>
      </c>
      <c r="BR188" s="109" t="s">
        <v>80</v>
      </c>
    </row>
    <row r="189" spans="11:70">
      <c r="K189" s="108" t="s">
        <v>134</v>
      </c>
      <c r="L189" s="109" t="str">
        <f t="shared" si="73"/>
        <v>INDPET</v>
      </c>
      <c r="M189" s="108" t="str">
        <f>M141</f>
        <v>SH2_3</v>
      </c>
      <c r="N189" s="108">
        <f>N141</f>
        <v>2.1091629448540879E-2</v>
      </c>
      <c r="O189" s="108" t="s">
        <v>30</v>
      </c>
      <c r="P189" s="109" t="s">
        <v>84</v>
      </c>
      <c r="T189" s="108" t="s">
        <v>134</v>
      </c>
      <c r="U189" s="109" t="str">
        <f t="shared" si="59"/>
        <v>INDPET</v>
      </c>
      <c r="V189" s="108" t="str">
        <f t="shared" si="60"/>
        <v>SH2_3</v>
      </c>
      <c r="W189" s="108">
        <f>W141</f>
        <v>1.5245791875989748E-2</v>
      </c>
      <c r="X189" s="108" t="s">
        <v>30</v>
      </c>
      <c r="Y189" s="109" t="s">
        <v>79</v>
      </c>
      <c r="AC189" s="108" t="s">
        <v>134</v>
      </c>
      <c r="AD189" s="109" t="str">
        <f t="shared" si="61"/>
        <v>INDPET</v>
      </c>
      <c r="AE189" s="108" t="str">
        <f t="shared" si="62"/>
        <v>SH2_3</v>
      </c>
      <c r="AF189" s="108">
        <f>AF141</f>
        <v>2.0179629923972452E-2</v>
      </c>
      <c r="AG189" s="108" t="s">
        <v>30</v>
      </c>
      <c r="AH189" s="109" t="s">
        <v>85</v>
      </c>
      <c r="AL189" s="108" t="s">
        <v>134</v>
      </c>
      <c r="AM189" s="109" t="str">
        <f t="shared" si="63"/>
        <v>INDPET</v>
      </c>
      <c r="AN189" s="108" t="str">
        <f t="shared" si="64"/>
        <v>SH2_3</v>
      </c>
      <c r="AO189" s="108">
        <f>AO141</f>
        <v>1.8870656882657717E-2</v>
      </c>
      <c r="AP189" s="108" t="s">
        <v>30</v>
      </c>
      <c r="AQ189" s="109" t="s">
        <v>82</v>
      </c>
      <c r="AU189" s="108" t="s">
        <v>134</v>
      </c>
      <c r="AV189" s="109" t="str">
        <f t="shared" si="65"/>
        <v>INDPET</v>
      </c>
      <c r="AW189" s="108" t="str">
        <f t="shared" si="66"/>
        <v>SH2_3</v>
      </c>
      <c r="AX189" s="108">
        <f>AX141</f>
        <v>2.1308543326801641E-2</v>
      </c>
      <c r="AY189" s="108" t="s">
        <v>30</v>
      </c>
      <c r="AZ189" s="109" t="s">
        <v>81</v>
      </c>
      <c r="BD189" s="108" t="s">
        <v>134</v>
      </c>
      <c r="BE189" s="109" t="str">
        <f t="shared" si="67"/>
        <v>INDPET</v>
      </c>
      <c r="BF189" s="108" t="str">
        <f t="shared" si="68"/>
        <v>SH2_3</v>
      </c>
      <c r="BG189" s="108">
        <f t="shared" si="69"/>
        <v>1.8870656882657717E-2</v>
      </c>
      <c r="BH189" s="108" t="s">
        <v>30</v>
      </c>
      <c r="BI189" s="109" t="s">
        <v>83</v>
      </c>
      <c r="BM189" s="108" t="s">
        <v>134</v>
      </c>
      <c r="BN189" s="109" t="str">
        <f t="shared" si="70"/>
        <v>INDPET</v>
      </c>
      <c r="BO189" s="108" t="str">
        <f t="shared" si="71"/>
        <v>SH2_3</v>
      </c>
      <c r="BP189" s="108">
        <f t="shared" si="72"/>
        <v>2.1308543326801641E-2</v>
      </c>
      <c r="BQ189" s="108" t="s">
        <v>30</v>
      </c>
      <c r="BR189" s="109" t="s">
        <v>80</v>
      </c>
    </row>
    <row r="190" spans="11:70">
      <c r="K190" s="108" t="s">
        <v>134</v>
      </c>
      <c r="L190" s="109" t="str">
        <f t="shared" si="73"/>
        <v>INDPET</v>
      </c>
      <c r="M190" s="108" t="str">
        <f>M142</f>
        <v>SH4_5</v>
      </c>
      <c r="N190" s="108">
        <f>N142</f>
        <v>2.0288554911757406E-2</v>
      </c>
      <c r="O190" s="108" t="s">
        <v>30</v>
      </c>
      <c r="P190" s="109" t="s">
        <v>84</v>
      </c>
      <c r="T190" s="108" t="s">
        <v>134</v>
      </c>
      <c r="U190" s="109" t="str">
        <f t="shared" si="59"/>
        <v>INDPET</v>
      </c>
      <c r="V190" s="108" t="str">
        <f t="shared" si="60"/>
        <v>SH4_5</v>
      </c>
      <c r="W190" s="108">
        <f>W142</f>
        <v>1.4014785059643245E-2</v>
      </c>
      <c r="X190" s="108" t="s">
        <v>30</v>
      </c>
      <c r="Y190" s="109" t="s">
        <v>79</v>
      </c>
      <c r="AC190" s="108" t="s">
        <v>134</v>
      </c>
      <c r="AD190" s="109" t="str">
        <f t="shared" si="61"/>
        <v>INDPET</v>
      </c>
      <c r="AE190" s="108" t="str">
        <f t="shared" si="62"/>
        <v>SH4_5</v>
      </c>
      <c r="AF190" s="108">
        <f>AF142</f>
        <v>1.9614839522066274E-2</v>
      </c>
      <c r="AG190" s="108" t="s">
        <v>30</v>
      </c>
      <c r="AH190" s="109" t="s">
        <v>85</v>
      </c>
      <c r="AL190" s="108" t="s">
        <v>134</v>
      </c>
      <c r="AM190" s="109" t="str">
        <f t="shared" si="63"/>
        <v>INDPET</v>
      </c>
      <c r="AN190" s="108" t="str">
        <f t="shared" si="64"/>
        <v>SH4_5</v>
      </c>
      <c r="AO190" s="108">
        <f>AO142</f>
        <v>1.7500502969475973E-2</v>
      </c>
      <c r="AP190" s="108" t="s">
        <v>30</v>
      </c>
      <c r="AQ190" s="109" t="s">
        <v>82</v>
      </c>
      <c r="AU190" s="108" t="s">
        <v>134</v>
      </c>
      <c r="AV190" s="109" t="str">
        <f t="shared" si="65"/>
        <v>INDPET</v>
      </c>
      <c r="AW190" s="108" t="str">
        <f t="shared" si="66"/>
        <v>SH4_5</v>
      </c>
      <c r="AX190" s="108">
        <f>AX142</f>
        <v>1.8479363931276277E-2</v>
      </c>
      <c r="AY190" s="108" t="s">
        <v>30</v>
      </c>
      <c r="AZ190" s="109" t="s">
        <v>81</v>
      </c>
      <c r="BD190" s="108" t="s">
        <v>134</v>
      </c>
      <c r="BE190" s="109" t="str">
        <f t="shared" si="67"/>
        <v>INDPET</v>
      </c>
      <c r="BF190" s="108" t="str">
        <f t="shared" si="68"/>
        <v>SH4_5</v>
      </c>
      <c r="BG190" s="108">
        <f t="shared" si="69"/>
        <v>1.7500502969475973E-2</v>
      </c>
      <c r="BH190" s="108" t="s">
        <v>30</v>
      </c>
      <c r="BI190" s="109" t="s">
        <v>83</v>
      </c>
      <c r="BM190" s="108" t="s">
        <v>134</v>
      </c>
      <c r="BN190" s="109" t="str">
        <f t="shared" si="70"/>
        <v>INDPET</v>
      </c>
      <c r="BO190" s="108" t="str">
        <f t="shared" si="71"/>
        <v>SH4_5</v>
      </c>
      <c r="BP190" s="108">
        <f t="shared" si="72"/>
        <v>1.8479363931276277E-2</v>
      </c>
      <c r="BQ190" s="108" t="s">
        <v>30</v>
      </c>
      <c r="BR190" s="109" t="s">
        <v>80</v>
      </c>
    </row>
    <row r="191" spans="11:70">
      <c r="K191" s="110" t="s">
        <v>134</v>
      </c>
      <c r="L191" s="109" t="str">
        <f t="shared" si="73"/>
        <v>INDPET</v>
      </c>
      <c r="M191" s="108" t="str">
        <f>M143</f>
        <v>SH6_7</v>
      </c>
      <c r="N191" s="108">
        <f>N143</f>
        <v>1.9232236416978313E-2</v>
      </c>
      <c r="O191" s="108" t="s">
        <v>30</v>
      </c>
      <c r="P191" s="109" t="s">
        <v>84</v>
      </c>
      <c r="T191" s="108" t="s">
        <v>134</v>
      </c>
      <c r="U191" s="109" t="str">
        <f t="shared" si="59"/>
        <v>INDPET</v>
      </c>
      <c r="V191" s="108" t="str">
        <f t="shared" si="60"/>
        <v>SH6_7</v>
      </c>
      <c r="W191" s="108">
        <f>W143</f>
        <v>1.3860443209600209E-2</v>
      </c>
      <c r="X191" s="108" t="s">
        <v>30</v>
      </c>
      <c r="Y191" s="109" t="s">
        <v>79</v>
      </c>
      <c r="AC191" s="108" t="s">
        <v>134</v>
      </c>
      <c r="AD191" s="109" t="str">
        <f t="shared" si="61"/>
        <v>INDPET</v>
      </c>
      <c r="AE191" s="108" t="str">
        <f t="shared" si="62"/>
        <v>SH6_7</v>
      </c>
      <c r="AF191" s="108">
        <f>AF143</f>
        <v>1.7278998108464394E-2</v>
      </c>
      <c r="AG191" s="108" t="s">
        <v>30</v>
      </c>
      <c r="AH191" s="109" t="s">
        <v>85</v>
      </c>
      <c r="AL191" s="108" t="s">
        <v>134</v>
      </c>
      <c r="AM191" s="109" t="str">
        <f t="shared" si="63"/>
        <v>INDPET</v>
      </c>
      <c r="AN191" s="108" t="str">
        <f t="shared" si="64"/>
        <v>SH6_7</v>
      </c>
      <c r="AO191" s="108">
        <f>AO143</f>
        <v>1.6421193779789026E-2</v>
      </c>
      <c r="AP191" s="108" t="s">
        <v>30</v>
      </c>
      <c r="AQ191" s="109" t="s">
        <v>82</v>
      </c>
      <c r="AU191" s="108" t="s">
        <v>134</v>
      </c>
      <c r="AV191" s="109" t="str">
        <f t="shared" si="65"/>
        <v>INDPET</v>
      </c>
      <c r="AW191" s="108" t="str">
        <f t="shared" si="66"/>
        <v>SH6_7</v>
      </c>
      <c r="AX191" s="108">
        <f>AX143</f>
        <v>1.7199621712887928E-2</v>
      </c>
      <c r="AY191" s="108" t="s">
        <v>30</v>
      </c>
      <c r="AZ191" s="109" t="s">
        <v>81</v>
      </c>
      <c r="BD191" s="108" t="s">
        <v>134</v>
      </c>
      <c r="BE191" s="109" t="str">
        <f t="shared" si="67"/>
        <v>INDPET</v>
      </c>
      <c r="BF191" s="108" t="str">
        <f t="shared" si="68"/>
        <v>SH6_7</v>
      </c>
      <c r="BG191" s="108">
        <f t="shared" si="69"/>
        <v>1.6421193779789026E-2</v>
      </c>
      <c r="BH191" s="108" t="s">
        <v>30</v>
      </c>
      <c r="BI191" s="109" t="s">
        <v>83</v>
      </c>
      <c r="BM191" s="108" t="s">
        <v>134</v>
      </c>
      <c r="BN191" s="109" t="str">
        <f t="shared" si="70"/>
        <v>INDPET</v>
      </c>
      <c r="BO191" s="108" t="str">
        <f t="shared" si="71"/>
        <v>SH6_7</v>
      </c>
      <c r="BP191" s="108">
        <f t="shared" si="72"/>
        <v>1.7199621712887928E-2</v>
      </c>
      <c r="BQ191" s="108" t="s">
        <v>30</v>
      </c>
      <c r="BR191" s="109" t="s">
        <v>80</v>
      </c>
    </row>
    <row r="192" spans="11:70">
      <c r="K192" s="108" t="s">
        <v>134</v>
      </c>
      <c r="L192" s="109" t="str">
        <f t="shared" si="73"/>
        <v>INDPET</v>
      </c>
      <c r="M192" s="108" t="str">
        <f>M144</f>
        <v>SH8_9</v>
      </c>
      <c r="N192" s="108">
        <f>N144</f>
        <v>1.8748507011425081E-2</v>
      </c>
      <c r="O192" s="108" t="s">
        <v>30</v>
      </c>
      <c r="P192" s="109" t="s">
        <v>84</v>
      </c>
      <c r="T192" s="108" t="s">
        <v>134</v>
      </c>
      <c r="U192" s="109" t="str">
        <f t="shared" si="59"/>
        <v>INDPET</v>
      </c>
      <c r="V192" s="108" t="str">
        <f t="shared" si="60"/>
        <v>SH8_9</v>
      </c>
      <c r="W192" s="108">
        <f>W144</f>
        <v>1.4755107179350496E-2</v>
      </c>
      <c r="X192" s="108" t="s">
        <v>30</v>
      </c>
      <c r="Y192" s="109" t="s">
        <v>79</v>
      </c>
      <c r="AC192" s="108" t="s">
        <v>134</v>
      </c>
      <c r="AD192" s="109" t="str">
        <f t="shared" si="61"/>
        <v>INDPET</v>
      </c>
      <c r="AE192" s="108" t="str">
        <f t="shared" si="62"/>
        <v>SH8_9</v>
      </c>
      <c r="AF192" s="108">
        <f>AF144</f>
        <v>1.5588699261442313E-2</v>
      </c>
      <c r="AG192" s="108" t="s">
        <v>30</v>
      </c>
      <c r="AH192" s="109" t="s">
        <v>85</v>
      </c>
      <c r="AL192" s="108" t="s">
        <v>134</v>
      </c>
      <c r="AM192" s="109" t="str">
        <f t="shared" si="63"/>
        <v>INDPET</v>
      </c>
      <c r="AN192" s="108" t="str">
        <f t="shared" si="64"/>
        <v>SH8_9</v>
      </c>
      <c r="AO192" s="108">
        <f>AO144</f>
        <v>1.6139842957734477E-2</v>
      </c>
      <c r="AP192" s="108" t="s">
        <v>30</v>
      </c>
      <c r="AQ192" s="109" t="s">
        <v>82</v>
      </c>
      <c r="AU192" s="108" t="s">
        <v>134</v>
      </c>
      <c r="AV192" s="109" t="str">
        <f t="shared" si="65"/>
        <v>INDPET</v>
      </c>
      <c r="AW192" s="108" t="str">
        <f t="shared" si="66"/>
        <v>SH8_9</v>
      </c>
      <c r="AX192" s="108">
        <f>AX144</f>
        <v>1.7030245273226989E-2</v>
      </c>
      <c r="AY192" s="108" t="s">
        <v>30</v>
      </c>
      <c r="AZ192" s="109" t="s">
        <v>81</v>
      </c>
      <c r="BD192" s="108" t="s">
        <v>134</v>
      </c>
      <c r="BE192" s="109" t="str">
        <f t="shared" si="67"/>
        <v>INDPET</v>
      </c>
      <c r="BF192" s="108" t="str">
        <f t="shared" si="68"/>
        <v>SH8_9</v>
      </c>
      <c r="BG192" s="108">
        <f t="shared" si="69"/>
        <v>1.6139842957734477E-2</v>
      </c>
      <c r="BH192" s="108" t="s">
        <v>30</v>
      </c>
      <c r="BI192" s="109" t="s">
        <v>83</v>
      </c>
      <c r="BM192" s="108" t="s">
        <v>134</v>
      </c>
      <c r="BN192" s="109" t="str">
        <f t="shared" si="70"/>
        <v>INDPET</v>
      </c>
      <c r="BO192" s="108" t="str">
        <f t="shared" si="71"/>
        <v>SH8_9</v>
      </c>
      <c r="BP192" s="108">
        <f t="shared" si="72"/>
        <v>1.7030245273226989E-2</v>
      </c>
      <c r="BQ192" s="108" t="s">
        <v>30</v>
      </c>
      <c r="BR192" s="109" t="s">
        <v>80</v>
      </c>
    </row>
    <row r="193" spans="11:70">
      <c r="K193" s="108" t="s">
        <v>134</v>
      </c>
      <c r="L193" s="109" t="str">
        <f t="shared" si="73"/>
        <v>INDPET</v>
      </c>
      <c r="M193" s="108" t="str">
        <f>M145</f>
        <v>SH10_11</v>
      </c>
      <c r="N193" s="108">
        <f>N145</f>
        <v>1.8678047240008381E-2</v>
      </c>
      <c r="O193" s="108" t="s">
        <v>30</v>
      </c>
      <c r="P193" s="109" t="s">
        <v>84</v>
      </c>
      <c r="T193" s="108" t="s">
        <v>134</v>
      </c>
      <c r="U193" s="109" t="str">
        <f t="shared" si="59"/>
        <v>INDPET</v>
      </c>
      <c r="V193" s="108" t="str">
        <f t="shared" si="60"/>
        <v>SH10_11</v>
      </c>
      <c r="W193" s="108">
        <f>W145</f>
        <v>1.7186661643030239E-2</v>
      </c>
      <c r="X193" s="108" t="s">
        <v>30</v>
      </c>
      <c r="Y193" s="109" t="s">
        <v>79</v>
      </c>
      <c r="AC193" s="108" t="s">
        <v>134</v>
      </c>
      <c r="AD193" s="109" t="str">
        <f t="shared" si="61"/>
        <v>INDPET</v>
      </c>
      <c r="AE193" s="108" t="str">
        <f t="shared" si="62"/>
        <v>SH10_11</v>
      </c>
      <c r="AF193" s="108">
        <f>AF145</f>
        <v>1.5097315695768238E-2</v>
      </c>
      <c r="AG193" s="108" t="s">
        <v>30</v>
      </c>
      <c r="AH193" s="109" t="s">
        <v>85</v>
      </c>
      <c r="AL193" s="108" t="s">
        <v>134</v>
      </c>
      <c r="AM193" s="109" t="str">
        <f t="shared" si="63"/>
        <v>INDPET</v>
      </c>
      <c r="AN193" s="108" t="str">
        <f t="shared" si="64"/>
        <v>SH10_11</v>
      </c>
      <c r="AO193" s="108">
        <f>AO145</f>
        <v>1.7129545746942351E-2</v>
      </c>
      <c r="AP193" s="108" t="s">
        <v>30</v>
      </c>
      <c r="AQ193" s="109" t="s">
        <v>82</v>
      </c>
      <c r="AU193" s="108" t="s">
        <v>134</v>
      </c>
      <c r="AV193" s="109" t="str">
        <f t="shared" si="65"/>
        <v>INDPET</v>
      </c>
      <c r="AW193" s="108" t="str">
        <f t="shared" si="66"/>
        <v>SH10_11</v>
      </c>
      <c r="AX193" s="108">
        <f>AX145</f>
        <v>1.8714885138756153E-2</v>
      </c>
      <c r="AY193" s="108" t="s">
        <v>30</v>
      </c>
      <c r="AZ193" s="109" t="s">
        <v>81</v>
      </c>
      <c r="BD193" s="108" t="s">
        <v>134</v>
      </c>
      <c r="BE193" s="109" t="str">
        <f t="shared" si="67"/>
        <v>INDPET</v>
      </c>
      <c r="BF193" s="108" t="str">
        <f t="shared" si="68"/>
        <v>SH10_11</v>
      </c>
      <c r="BG193" s="108">
        <f t="shared" si="69"/>
        <v>1.7129545746942351E-2</v>
      </c>
      <c r="BH193" s="108" t="s">
        <v>30</v>
      </c>
      <c r="BI193" s="109" t="s">
        <v>83</v>
      </c>
      <c r="BM193" s="108" t="s">
        <v>134</v>
      </c>
      <c r="BN193" s="109" t="str">
        <f t="shared" si="70"/>
        <v>INDPET</v>
      </c>
      <c r="BO193" s="108" t="str">
        <f t="shared" si="71"/>
        <v>SH10_11</v>
      </c>
      <c r="BP193" s="108">
        <f t="shared" si="72"/>
        <v>1.8714885138756153E-2</v>
      </c>
      <c r="BQ193" s="108" t="s">
        <v>30</v>
      </c>
      <c r="BR193" s="109" t="s">
        <v>80</v>
      </c>
    </row>
    <row r="194" spans="11:70">
      <c r="K194" s="108" t="s">
        <v>134</v>
      </c>
      <c r="L194" s="109" t="str">
        <f t="shared" si="73"/>
        <v>INDPET</v>
      </c>
      <c r="M194" s="108" t="str">
        <f>M146</f>
        <v>SH12_13</v>
      </c>
      <c r="N194" s="108">
        <f>N146</f>
        <v>1.9354324184005747E-2</v>
      </c>
      <c r="O194" s="108" t="s">
        <v>30</v>
      </c>
      <c r="P194" s="109" t="s">
        <v>84</v>
      </c>
      <c r="T194" s="108" t="s">
        <v>134</v>
      </c>
      <c r="U194" s="109" t="str">
        <f t="shared" si="59"/>
        <v>INDPET</v>
      </c>
      <c r="V194" s="108" t="str">
        <f t="shared" si="60"/>
        <v>SH12_13</v>
      </c>
      <c r="W194" s="108">
        <f>W146</f>
        <v>1.8532966353609626E-2</v>
      </c>
      <c r="X194" s="108" t="s">
        <v>30</v>
      </c>
      <c r="Y194" s="109" t="s">
        <v>79</v>
      </c>
      <c r="AC194" s="108" t="s">
        <v>134</v>
      </c>
      <c r="AD194" s="109" t="str">
        <f t="shared" si="61"/>
        <v>INDPET</v>
      </c>
      <c r="AE194" s="108" t="str">
        <f t="shared" si="62"/>
        <v>SH12_13</v>
      </c>
      <c r="AF194" s="108">
        <f>AF146</f>
        <v>1.571627190629124E-2</v>
      </c>
      <c r="AG194" s="108" t="s">
        <v>30</v>
      </c>
      <c r="AH194" s="109" t="s">
        <v>85</v>
      </c>
      <c r="AL194" s="108" t="s">
        <v>134</v>
      </c>
      <c r="AM194" s="109" t="str">
        <f t="shared" si="63"/>
        <v>INDPET</v>
      </c>
      <c r="AN194" s="108" t="str">
        <f t="shared" si="64"/>
        <v>SH12_13</v>
      </c>
      <c r="AO194" s="108">
        <f>AO146</f>
        <v>1.8490958581669839E-2</v>
      </c>
      <c r="AP194" s="108" t="s">
        <v>30</v>
      </c>
      <c r="AQ194" s="109" t="s">
        <v>82</v>
      </c>
      <c r="AU194" s="108" t="s">
        <v>134</v>
      </c>
      <c r="AV194" s="109" t="str">
        <f t="shared" si="65"/>
        <v>INDPET</v>
      </c>
      <c r="AW194" s="108" t="str">
        <f t="shared" si="66"/>
        <v>SH12_13</v>
      </c>
      <c r="AX194" s="108">
        <f>AX146</f>
        <v>2.1343557408040538E-2</v>
      </c>
      <c r="AY194" s="108" t="s">
        <v>30</v>
      </c>
      <c r="AZ194" s="109" t="s">
        <v>81</v>
      </c>
      <c r="BD194" s="108" t="s">
        <v>134</v>
      </c>
      <c r="BE194" s="109" t="str">
        <f t="shared" si="67"/>
        <v>INDPET</v>
      </c>
      <c r="BF194" s="108" t="str">
        <f t="shared" si="68"/>
        <v>SH12_13</v>
      </c>
      <c r="BG194" s="108">
        <f t="shared" si="69"/>
        <v>1.8490958581669839E-2</v>
      </c>
      <c r="BH194" s="108" t="s">
        <v>30</v>
      </c>
      <c r="BI194" s="109" t="s">
        <v>83</v>
      </c>
      <c r="BM194" s="108" t="s">
        <v>134</v>
      </c>
      <c r="BN194" s="109" t="str">
        <f t="shared" si="70"/>
        <v>INDPET</v>
      </c>
      <c r="BO194" s="108" t="str">
        <f t="shared" si="71"/>
        <v>SH12_13</v>
      </c>
      <c r="BP194" s="108">
        <f t="shared" si="72"/>
        <v>2.1343557408040538E-2</v>
      </c>
      <c r="BQ194" s="108" t="s">
        <v>30</v>
      </c>
      <c r="BR194" s="109" t="s">
        <v>80</v>
      </c>
    </row>
    <row r="195" spans="11:70">
      <c r="K195" s="110" t="s">
        <v>134</v>
      </c>
      <c r="L195" s="109" t="str">
        <f t="shared" si="73"/>
        <v>INDPET</v>
      </c>
      <c r="M195" s="108" t="str">
        <f>M147</f>
        <v>SH14_15</v>
      </c>
      <c r="N195" s="108">
        <f>N147</f>
        <v>2.04723701496402E-2</v>
      </c>
      <c r="O195" s="108" t="s">
        <v>30</v>
      </c>
      <c r="P195" s="109" t="s">
        <v>84</v>
      </c>
      <c r="T195" s="108" t="s">
        <v>134</v>
      </c>
      <c r="U195" s="109" t="str">
        <f t="shared" si="59"/>
        <v>INDPET</v>
      </c>
      <c r="V195" s="108" t="str">
        <f t="shared" si="60"/>
        <v>SH14_15</v>
      </c>
      <c r="W195" s="108">
        <f>W147</f>
        <v>1.8944606533826285E-2</v>
      </c>
      <c r="X195" s="108" t="s">
        <v>30</v>
      </c>
      <c r="Y195" s="109" t="s">
        <v>79</v>
      </c>
      <c r="AC195" s="108" t="s">
        <v>134</v>
      </c>
      <c r="AD195" s="109" t="str">
        <f t="shared" si="61"/>
        <v>INDPET</v>
      </c>
      <c r="AE195" s="108" t="str">
        <f t="shared" si="62"/>
        <v>SH14_15</v>
      </c>
      <c r="AF195" s="108">
        <f>AF147</f>
        <v>1.8169486482091383E-2</v>
      </c>
      <c r="AG195" s="108" t="s">
        <v>30</v>
      </c>
      <c r="AH195" s="109" t="s">
        <v>85</v>
      </c>
      <c r="AL195" s="108" t="s">
        <v>134</v>
      </c>
      <c r="AM195" s="109" t="str">
        <f t="shared" si="63"/>
        <v>INDPET</v>
      </c>
      <c r="AN195" s="108" t="str">
        <f t="shared" si="64"/>
        <v>SH14_15</v>
      </c>
      <c r="AO195" s="108">
        <f>AO147</f>
        <v>1.9740368004096027E-2</v>
      </c>
      <c r="AP195" s="108" t="s">
        <v>30</v>
      </c>
      <c r="AQ195" s="109" t="s">
        <v>82</v>
      </c>
      <c r="AU195" s="108" t="s">
        <v>134</v>
      </c>
      <c r="AV195" s="109" t="str">
        <f t="shared" si="65"/>
        <v>INDPET</v>
      </c>
      <c r="AW195" s="108" t="str">
        <f t="shared" si="66"/>
        <v>SH14_15</v>
      </c>
      <c r="AX195" s="108">
        <f>AX147</f>
        <v>2.2952067498314008E-2</v>
      </c>
      <c r="AY195" s="108" t="s">
        <v>30</v>
      </c>
      <c r="AZ195" s="109" t="s">
        <v>81</v>
      </c>
      <c r="BD195" s="108" t="s">
        <v>134</v>
      </c>
      <c r="BE195" s="109" t="str">
        <f t="shared" si="67"/>
        <v>INDPET</v>
      </c>
      <c r="BF195" s="108" t="str">
        <f t="shared" si="68"/>
        <v>SH14_15</v>
      </c>
      <c r="BG195" s="108">
        <f t="shared" si="69"/>
        <v>1.9740368004096027E-2</v>
      </c>
      <c r="BH195" s="108" t="s">
        <v>30</v>
      </c>
      <c r="BI195" s="109" t="s">
        <v>83</v>
      </c>
      <c r="BM195" s="108" t="s">
        <v>134</v>
      </c>
      <c r="BN195" s="109" t="str">
        <f t="shared" si="70"/>
        <v>INDPET</v>
      </c>
      <c r="BO195" s="108" t="str">
        <f t="shared" si="71"/>
        <v>SH14_15</v>
      </c>
      <c r="BP195" s="108">
        <f t="shared" si="72"/>
        <v>2.2952067498314008E-2</v>
      </c>
      <c r="BQ195" s="108" t="s">
        <v>30</v>
      </c>
      <c r="BR195" s="109" t="s">
        <v>80</v>
      </c>
    </row>
    <row r="196" spans="11:70">
      <c r="K196" s="108" t="s">
        <v>134</v>
      </c>
      <c r="L196" s="109" t="str">
        <f t="shared" si="73"/>
        <v>INDPET</v>
      </c>
      <c r="M196" s="108" t="str">
        <f>M148</f>
        <v>SH16_17</v>
      </c>
      <c r="N196" s="108">
        <f>N148</f>
        <v>2.1278922422278038E-2</v>
      </c>
      <c r="O196" s="108" t="s">
        <v>30</v>
      </c>
      <c r="P196" s="109" t="s">
        <v>84</v>
      </c>
      <c r="T196" s="108" t="s">
        <v>134</v>
      </c>
      <c r="U196" s="109" t="str">
        <f t="shared" si="59"/>
        <v>INDPET</v>
      </c>
      <c r="V196" s="108" t="str">
        <f t="shared" si="60"/>
        <v>SH16_17</v>
      </c>
      <c r="W196" s="108">
        <f>W148</f>
        <v>1.8793864020136643E-2</v>
      </c>
      <c r="X196" s="108" t="s">
        <v>30</v>
      </c>
      <c r="Y196" s="109" t="s">
        <v>79</v>
      </c>
      <c r="AC196" s="108" t="s">
        <v>134</v>
      </c>
      <c r="AD196" s="109" t="str">
        <f t="shared" si="61"/>
        <v>INDPET</v>
      </c>
      <c r="AE196" s="108" t="str">
        <f t="shared" si="62"/>
        <v>SH16_17</v>
      </c>
      <c r="AF196" s="108">
        <f>AF148</f>
        <v>1.9938803009038802E-2</v>
      </c>
      <c r="AG196" s="108" t="s">
        <v>30</v>
      </c>
      <c r="AH196" s="109" t="s">
        <v>85</v>
      </c>
      <c r="AL196" s="108" t="s">
        <v>134</v>
      </c>
      <c r="AM196" s="109" t="str">
        <f t="shared" si="63"/>
        <v>INDPET</v>
      </c>
      <c r="AN196" s="108" t="str">
        <f t="shared" si="64"/>
        <v>SH16_17</v>
      </c>
      <c r="AO196" s="108">
        <f>AO148</f>
        <v>2.0420539746597716E-2</v>
      </c>
      <c r="AP196" s="108" t="s">
        <v>30</v>
      </c>
      <c r="AQ196" s="109" t="s">
        <v>82</v>
      </c>
      <c r="AU196" s="108" t="s">
        <v>134</v>
      </c>
      <c r="AV196" s="109" t="str">
        <f t="shared" si="65"/>
        <v>INDPET</v>
      </c>
      <c r="AW196" s="108" t="str">
        <f t="shared" si="66"/>
        <v>SH16_17</v>
      </c>
      <c r="AX196" s="108">
        <f>AX148</f>
        <v>2.3710445910745781E-2</v>
      </c>
      <c r="AY196" s="108" t="s">
        <v>30</v>
      </c>
      <c r="AZ196" s="109" t="s">
        <v>81</v>
      </c>
      <c r="BD196" s="108" t="s">
        <v>134</v>
      </c>
      <c r="BE196" s="109" t="str">
        <f t="shared" si="67"/>
        <v>INDPET</v>
      </c>
      <c r="BF196" s="108" t="str">
        <f t="shared" si="68"/>
        <v>SH16_17</v>
      </c>
      <c r="BG196" s="108">
        <f t="shared" si="69"/>
        <v>2.0420539746597716E-2</v>
      </c>
      <c r="BH196" s="108" t="s">
        <v>30</v>
      </c>
      <c r="BI196" s="109" t="s">
        <v>83</v>
      </c>
      <c r="BM196" s="108" t="s">
        <v>134</v>
      </c>
      <c r="BN196" s="109" t="str">
        <f t="shared" si="70"/>
        <v>INDPET</v>
      </c>
      <c r="BO196" s="108" t="str">
        <f t="shared" si="71"/>
        <v>SH16_17</v>
      </c>
      <c r="BP196" s="108">
        <f t="shared" si="72"/>
        <v>2.3710445910745781E-2</v>
      </c>
      <c r="BQ196" s="108" t="s">
        <v>30</v>
      </c>
      <c r="BR196" s="109" t="s">
        <v>80</v>
      </c>
    </row>
    <row r="197" spans="11:70">
      <c r="K197" s="108" t="s">
        <v>134</v>
      </c>
      <c r="L197" s="109" t="str">
        <f t="shared" si="73"/>
        <v>INDPET</v>
      </c>
      <c r="M197" s="108" t="str">
        <f>M149</f>
        <v>SH18_19</v>
      </c>
      <c r="N197" s="108">
        <f>N149</f>
        <v>2.1738834728832659E-2</v>
      </c>
      <c r="O197" s="108" t="s">
        <v>30</v>
      </c>
      <c r="P197" s="109" t="s">
        <v>84</v>
      </c>
      <c r="T197" s="108" t="s">
        <v>134</v>
      </c>
      <c r="U197" s="109" t="str">
        <f t="shared" si="59"/>
        <v>INDPET</v>
      </c>
      <c r="V197" s="108" t="str">
        <f t="shared" si="60"/>
        <v>SH18_19</v>
      </c>
      <c r="W197" s="108">
        <f>W149</f>
        <v>1.8929321241404354E-2</v>
      </c>
      <c r="X197" s="108" t="s">
        <v>30</v>
      </c>
      <c r="Y197" s="109" t="s">
        <v>79</v>
      </c>
      <c r="AC197" s="108" t="s">
        <v>134</v>
      </c>
      <c r="AD197" s="109" t="str">
        <f t="shared" si="61"/>
        <v>INDPET</v>
      </c>
      <c r="AE197" s="108" t="str">
        <f t="shared" si="62"/>
        <v>SH18_19</v>
      </c>
      <c r="AF197" s="108">
        <f>AF149</f>
        <v>2.0595183179265363E-2</v>
      </c>
      <c r="AG197" s="108" t="s">
        <v>30</v>
      </c>
      <c r="AH197" s="109" t="s">
        <v>85</v>
      </c>
      <c r="AL197" s="108" t="s">
        <v>134</v>
      </c>
      <c r="AM197" s="109" t="str">
        <f t="shared" si="63"/>
        <v>INDPET</v>
      </c>
      <c r="AN197" s="108" t="str">
        <f t="shared" si="64"/>
        <v>SH18_19</v>
      </c>
      <c r="AO197" s="108">
        <f>AO149</f>
        <v>2.0691065361099072E-2</v>
      </c>
      <c r="AP197" s="108" t="s">
        <v>30</v>
      </c>
      <c r="AQ197" s="109" t="s">
        <v>82</v>
      </c>
      <c r="AU197" s="108" t="s">
        <v>134</v>
      </c>
      <c r="AV197" s="109" t="str">
        <f t="shared" si="65"/>
        <v>INDPET</v>
      </c>
      <c r="AW197" s="108" t="str">
        <f t="shared" si="66"/>
        <v>SH18_19</v>
      </c>
      <c r="AX197" s="108">
        <f>AX149</f>
        <v>2.3993761170789621E-2</v>
      </c>
      <c r="AY197" s="108" t="s">
        <v>30</v>
      </c>
      <c r="AZ197" s="109" t="s">
        <v>81</v>
      </c>
      <c r="BD197" s="108" t="s">
        <v>134</v>
      </c>
      <c r="BE197" s="109" t="str">
        <f t="shared" si="67"/>
        <v>INDPET</v>
      </c>
      <c r="BF197" s="108" t="str">
        <f t="shared" si="68"/>
        <v>SH18_19</v>
      </c>
      <c r="BG197" s="108">
        <f t="shared" si="69"/>
        <v>2.0691065361099072E-2</v>
      </c>
      <c r="BH197" s="108" t="s">
        <v>30</v>
      </c>
      <c r="BI197" s="109" t="s">
        <v>83</v>
      </c>
      <c r="BM197" s="108" t="s">
        <v>134</v>
      </c>
      <c r="BN197" s="109" t="str">
        <f t="shared" si="70"/>
        <v>INDPET</v>
      </c>
      <c r="BO197" s="108" t="str">
        <f t="shared" si="71"/>
        <v>SH18_19</v>
      </c>
      <c r="BP197" s="108">
        <f t="shared" si="72"/>
        <v>2.3993761170789621E-2</v>
      </c>
      <c r="BQ197" s="108" t="s">
        <v>30</v>
      </c>
      <c r="BR197" s="109" t="s">
        <v>80</v>
      </c>
    </row>
    <row r="198" spans="11:70">
      <c r="K198" s="108" t="s">
        <v>134</v>
      </c>
      <c r="L198" s="109" t="str">
        <f t="shared" si="73"/>
        <v>INDPET</v>
      </c>
      <c r="M198" s="108" t="str">
        <f>M150</f>
        <v>SH20_21</v>
      </c>
      <c r="N198" s="108">
        <f>N150</f>
        <v>2.1955425621837409E-2</v>
      </c>
      <c r="O198" s="108" t="s">
        <v>30</v>
      </c>
      <c r="P198" s="109" t="s">
        <v>84</v>
      </c>
      <c r="T198" s="108" t="s">
        <v>134</v>
      </c>
      <c r="U198" s="109" t="str">
        <f t="shared" si="59"/>
        <v>INDPET</v>
      </c>
      <c r="V198" s="108" t="str">
        <f t="shared" si="60"/>
        <v>SH20_21</v>
      </c>
      <c r="W198" s="108">
        <f>W150</f>
        <v>1.9094689273807391E-2</v>
      </c>
      <c r="X198" s="108" t="s">
        <v>30</v>
      </c>
      <c r="Y198" s="109" t="s">
        <v>79</v>
      </c>
      <c r="AC198" s="108" t="s">
        <v>134</v>
      </c>
      <c r="AD198" s="109" t="str">
        <f t="shared" si="61"/>
        <v>INDPET</v>
      </c>
      <c r="AE198" s="108" t="str">
        <f t="shared" si="62"/>
        <v>SH20_21</v>
      </c>
      <c r="AF198" s="108">
        <f>AF150</f>
        <v>2.072737788773538E-2</v>
      </c>
      <c r="AG198" s="108" t="s">
        <v>30</v>
      </c>
      <c r="AH198" s="109" t="s">
        <v>85</v>
      </c>
      <c r="AL198" s="108" t="s">
        <v>134</v>
      </c>
      <c r="AM198" s="109" t="str">
        <f t="shared" si="63"/>
        <v>INDPET</v>
      </c>
      <c r="AN198" s="108" t="str">
        <f t="shared" si="64"/>
        <v>SH20_21</v>
      </c>
      <c r="AO198" s="108">
        <f>AO150</f>
        <v>2.0963163706567377E-2</v>
      </c>
      <c r="AP198" s="108" t="s">
        <v>30</v>
      </c>
      <c r="AQ198" s="109" t="s">
        <v>82</v>
      </c>
      <c r="AU198" s="108" t="s">
        <v>134</v>
      </c>
      <c r="AV198" s="109" t="str">
        <f t="shared" si="65"/>
        <v>INDPET</v>
      </c>
      <c r="AW198" s="108" t="str">
        <f t="shared" si="66"/>
        <v>SH20_21</v>
      </c>
      <c r="AX198" s="108">
        <f>AX150</f>
        <v>2.4474825275343066E-2</v>
      </c>
      <c r="AY198" s="108" t="s">
        <v>30</v>
      </c>
      <c r="AZ198" s="109" t="s">
        <v>81</v>
      </c>
      <c r="BD198" s="108" t="s">
        <v>134</v>
      </c>
      <c r="BE198" s="109" t="str">
        <f t="shared" si="67"/>
        <v>INDPET</v>
      </c>
      <c r="BF198" s="108" t="str">
        <f t="shared" si="68"/>
        <v>SH20_21</v>
      </c>
      <c r="BG198" s="108">
        <f t="shared" si="69"/>
        <v>2.0963163706567377E-2</v>
      </c>
      <c r="BH198" s="108" t="s">
        <v>30</v>
      </c>
      <c r="BI198" s="109" t="s">
        <v>83</v>
      </c>
      <c r="BM198" s="108" t="s">
        <v>134</v>
      </c>
      <c r="BN198" s="109" t="str">
        <f t="shared" si="70"/>
        <v>INDPET</v>
      </c>
      <c r="BO198" s="108" t="str">
        <f t="shared" si="71"/>
        <v>SH20_21</v>
      </c>
      <c r="BP198" s="108">
        <f t="shared" si="72"/>
        <v>2.4474825275343066E-2</v>
      </c>
      <c r="BQ198" s="108" t="s">
        <v>30</v>
      </c>
      <c r="BR198" s="109" t="s">
        <v>80</v>
      </c>
    </row>
    <row r="199" spans="11:70">
      <c r="K199" s="110" t="s">
        <v>134</v>
      </c>
      <c r="L199" s="109" t="str">
        <f t="shared" si="73"/>
        <v>INDPET</v>
      </c>
      <c r="M199" s="108" t="str">
        <f>M151</f>
        <v>SH22_23</v>
      </c>
      <c r="N199" s="108">
        <f>N151</f>
        <v>2.2121564224819278E-2</v>
      </c>
      <c r="O199" s="108" t="s">
        <v>30</v>
      </c>
      <c r="P199" s="109" t="s">
        <v>84</v>
      </c>
      <c r="T199" s="108" t="s">
        <v>134</v>
      </c>
      <c r="U199" s="109" t="str">
        <f t="shared" si="59"/>
        <v>INDPET</v>
      </c>
      <c r="V199" s="108" t="str">
        <f t="shared" si="60"/>
        <v>SH22_23</v>
      </c>
      <c r="W199" s="108">
        <f>W151</f>
        <v>1.8346618081740273E-2</v>
      </c>
      <c r="X199" s="108" t="s">
        <v>30</v>
      </c>
      <c r="Y199" s="109" t="s">
        <v>79</v>
      </c>
      <c r="AC199" s="108" t="s">
        <v>134</v>
      </c>
      <c r="AD199" s="109" t="str">
        <f t="shared" si="61"/>
        <v>INDPET</v>
      </c>
      <c r="AE199" s="108" t="str">
        <f t="shared" si="62"/>
        <v>SH22_23</v>
      </c>
      <c r="AF199" s="108">
        <f>AF151</f>
        <v>2.0715755098724264E-2</v>
      </c>
      <c r="AG199" s="108" t="s">
        <v>30</v>
      </c>
      <c r="AH199" s="109" t="s">
        <v>85</v>
      </c>
      <c r="AL199" s="108" t="s">
        <v>134</v>
      </c>
      <c r="AM199" s="109" t="str">
        <f t="shared" si="63"/>
        <v>INDPET</v>
      </c>
      <c r="AN199" s="108" t="str">
        <f t="shared" si="64"/>
        <v>SH22_23</v>
      </c>
      <c r="AO199" s="108">
        <f>AO151</f>
        <v>2.0777824886439967E-2</v>
      </c>
      <c r="AP199" s="108" t="s">
        <v>30</v>
      </c>
      <c r="AQ199" s="109" t="s">
        <v>82</v>
      </c>
      <c r="AU199" s="108" t="s">
        <v>134</v>
      </c>
      <c r="AV199" s="109" t="str">
        <f t="shared" si="65"/>
        <v>INDPET</v>
      </c>
      <c r="AW199" s="108" t="str">
        <f t="shared" si="66"/>
        <v>SH22_23</v>
      </c>
      <c r="AX199" s="108">
        <f>AX151</f>
        <v>2.4137396684056157E-2</v>
      </c>
      <c r="AY199" s="108" t="s">
        <v>30</v>
      </c>
      <c r="AZ199" s="109" t="s">
        <v>81</v>
      </c>
      <c r="BD199" s="108" t="s">
        <v>134</v>
      </c>
      <c r="BE199" s="109" t="str">
        <f t="shared" si="67"/>
        <v>INDPET</v>
      </c>
      <c r="BF199" s="108" t="str">
        <f t="shared" si="68"/>
        <v>SH22_23</v>
      </c>
      <c r="BG199" s="108">
        <f t="shared" si="69"/>
        <v>2.0777824886439967E-2</v>
      </c>
      <c r="BH199" s="108" t="s">
        <v>30</v>
      </c>
      <c r="BI199" s="109" t="s">
        <v>83</v>
      </c>
      <c r="BM199" s="108" t="s">
        <v>134</v>
      </c>
      <c r="BN199" s="109" t="str">
        <f t="shared" si="70"/>
        <v>INDPET</v>
      </c>
      <c r="BO199" s="108" t="str">
        <f t="shared" si="71"/>
        <v>SH22_23</v>
      </c>
      <c r="BP199" s="108">
        <f t="shared" si="72"/>
        <v>2.4137396684056157E-2</v>
      </c>
      <c r="BQ199" s="108" t="s">
        <v>30</v>
      </c>
      <c r="BR199" s="109" t="s">
        <v>80</v>
      </c>
    </row>
    <row r="200" spans="11:70">
      <c r="K200" s="108" t="s">
        <v>134</v>
      </c>
      <c r="L200" s="109" t="str">
        <f t="shared" si="73"/>
        <v>INDPET</v>
      </c>
      <c r="M200" s="108" t="str">
        <f>M152</f>
        <v>FH0_1</v>
      </c>
      <c r="N200" s="108">
        <f>N152</f>
        <v>2.1393493175585778E-2</v>
      </c>
      <c r="O200" s="108" t="s">
        <v>30</v>
      </c>
      <c r="P200" s="109" t="s">
        <v>84</v>
      </c>
      <c r="T200" s="108" t="s">
        <v>134</v>
      </c>
      <c r="U200" s="109" t="str">
        <f t="shared" si="59"/>
        <v>INDPET</v>
      </c>
      <c r="V200" s="108" t="str">
        <f t="shared" si="60"/>
        <v>FH0_1</v>
      </c>
      <c r="W200" s="108">
        <f>W152</f>
        <v>1.8990015108719439E-2</v>
      </c>
      <c r="X200" s="108" t="s">
        <v>30</v>
      </c>
      <c r="Y200" s="109" t="s">
        <v>79</v>
      </c>
      <c r="AC200" s="108" t="s">
        <v>134</v>
      </c>
      <c r="AD200" s="109" t="str">
        <f t="shared" si="61"/>
        <v>INDPET</v>
      </c>
      <c r="AE200" s="108" t="str">
        <f t="shared" si="62"/>
        <v>FH0_1</v>
      </c>
      <c r="AF200" s="108">
        <f>AF152</f>
        <v>2.2537708837248212E-2</v>
      </c>
      <c r="AG200" s="108" t="s">
        <v>30</v>
      </c>
      <c r="AH200" s="109" t="s">
        <v>85</v>
      </c>
      <c r="AL200" s="108" t="s">
        <v>134</v>
      </c>
      <c r="AM200" s="109" t="str">
        <f t="shared" si="63"/>
        <v>INDPET</v>
      </c>
      <c r="AN200" s="108" t="str">
        <f t="shared" si="64"/>
        <v>FH0_1</v>
      </c>
      <c r="AO200" s="108">
        <f>AO152</f>
        <v>2.0828129338260011E-2</v>
      </c>
      <c r="AP200" s="108" t="s">
        <v>30</v>
      </c>
      <c r="AQ200" s="109" t="s">
        <v>82</v>
      </c>
      <c r="AU200" s="108" t="s">
        <v>134</v>
      </c>
      <c r="AV200" s="109" t="str">
        <f t="shared" si="65"/>
        <v>INDPET</v>
      </c>
      <c r="AW200" s="108" t="str">
        <f t="shared" si="66"/>
        <v>FH0_1</v>
      </c>
      <c r="AX200" s="108">
        <f>AX152</f>
        <v>2.2215848571404177E-2</v>
      </c>
      <c r="AY200" s="108" t="s">
        <v>30</v>
      </c>
      <c r="AZ200" s="109" t="s">
        <v>81</v>
      </c>
      <c r="BD200" s="108" t="s">
        <v>134</v>
      </c>
      <c r="BE200" s="109" t="str">
        <f t="shared" si="67"/>
        <v>INDPET</v>
      </c>
      <c r="BF200" s="108" t="str">
        <f t="shared" si="68"/>
        <v>FH0_1</v>
      </c>
      <c r="BG200" s="108">
        <f t="shared" si="69"/>
        <v>2.0828129338260011E-2</v>
      </c>
      <c r="BH200" s="108" t="s">
        <v>30</v>
      </c>
      <c r="BI200" s="109" t="s">
        <v>83</v>
      </c>
      <c r="BM200" s="108" t="s">
        <v>134</v>
      </c>
      <c r="BN200" s="109" t="str">
        <f t="shared" si="70"/>
        <v>INDPET</v>
      </c>
      <c r="BO200" s="108" t="str">
        <f t="shared" si="71"/>
        <v>FH0_1</v>
      </c>
      <c r="BP200" s="108">
        <f t="shared" si="72"/>
        <v>2.2215848571404177E-2</v>
      </c>
      <c r="BQ200" s="108" t="s">
        <v>30</v>
      </c>
      <c r="BR200" s="109" t="s">
        <v>80</v>
      </c>
    </row>
    <row r="201" spans="11:70">
      <c r="K201" s="108" t="s">
        <v>134</v>
      </c>
      <c r="L201" s="109" t="str">
        <f t="shared" si="73"/>
        <v>INDPET</v>
      </c>
      <c r="M201" s="108" t="str">
        <f>M153</f>
        <v>FH2_3</v>
      </c>
      <c r="N201" s="108">
        <f>N153</f>
        <v>2.1029674486330027E-2</v>
      </c>
      <c r="O201" s="108" t="s">
        <v>30</v>
      </c>
      <c r="P201" s="109" t="s">
        <v>84</v>
      </c>
      <c r="T201" s="108" t="s">
        <v>134</v>
      </c>
      <c r="U201" s="109" t="str">
        <f t="shared" si="59"/>
        <v>INDPET</v>
      </c>
      <c r="V201" s="108" t="str">
        <f t="shared" si="60"/>
        <v>FH2_3</v>
      </c>
      <c r="W201" s="108">
        <f>W153</f>
        <v>1.6657232708453359E-2</v>
      </c>
      <c r="X201" s="108" t="s">
        <v>30</v>
      </c>
      <c r="Y201" s="109" t="s">
        <v>79</v>
      </c>
      <c r="AC201" s="108" t="s">
        <v>134</v>
      </c>
      <c r="AD201" s="109" t="str">
        <f t="shared" si="61"/>
        <v>INDPET</v>
      </c>
      <c r="AE201" s="108" t="str">
        <f t="shared" si="62"/>
        <v>FH2_3</v>
      </c>
      <c r="AF201" s="108">
        <f>AF153</f>
        <v>2.2471121655479022E-2</v>
      </c>
      <c r="AG201" s="108" t="s">
        <v>30</v>
      </c>
      <c r="AH201" s="109" t="s">
        <v>85</v>
      </c>
      <c r="AL201" s="108" t="s">
        <v>134</v>
      </c>
      <c r="AM201" s="109" t="str">
        <f t="shared" si="63"/>
        <v>INDPET</v>
      </c>
      <c r="AN201" s="108" t="str">
        <f t="shared" si="64"/>
        <v>FH2_3</v>
      </c>
      <c r="AO201" s="108">
        <f>AO153</f>
        <v>1.9692259466378176E-2</v>
      </c>
      <c r="AP201" s="108" t="s">
        <v>30</v>
      </c>
      <c r="AQ201" s="109" t="s">
        <v>82</v>
      </c>
      <c r="AU201" s="108" t="s">
        <v>134</v>
      </c>
      <c r="AV201" s="109" t="str">
        <f t="shared" si="65"/>
        <v>INDPET</v>
      </c>
      <c r="AW201" s="108" t="str">
        <f t="shared" si="66"/>
        <v>FH2_3</v>
      </c>
      <c r="AX201" s="108">
        <f>AX153</f>
        <v>2.0067201648247365E-2</v>
      </c>
      <c r="AY201" s="108" t="s">
        <v>30</v>
      </c>
      <c r="AZ201" s="109" t="s">
        <v>81</v>
      </c>
      <c r="BD201" s="108" t="s">
        <v>134</v>
      </c>
      <c r="BE201" s="109" t="str">
        <f t="shared" si="67"/>
        <v>INDPET</v>
      </c>
      <c r="BF201" s="108" t="str">
        <f t="shared" si="68"/>
        <v>FH2_3</v>
      </c>
      <c r="BG201" s="108">
        <f t="shared" si="69"/>
        <v>1.9692259466378176E-2</v>
      </c>
      <c r="BH201" s="108" t="s">
        <v>30</v>
      </c>
      <c r="BI201" s="109" t="s">
        <v>83</v>
      </c>
      <c r="BM201" s="108" t="s">
        <v>134</v>
      </c>
      <c r="BN201" s="109" t="str">
        <f t="shared" si="70"/>
        <v>INDPET</v>
      </c>
      <c r="BO201" s="108" t="str">
        <f t="shared" si="71"/>
        <v>FH2_3</v>
      </c>
      <c r="BP201" s="108">
        <f t="shared" si="72"/>
        <v>2.0067201648247365E-2</v>
      </c>
      <c r="BQ201" s="108" t="s">
        <v>30</v>
      </c>
      <c r="BR201" s="109" t="s">
        <v>80</v>
      </c>
    </row>
    <row r="202" spans="11:70">
      <c r="K202" s="108" t="s">
        <v>134</v>
      </c>
      <c r="L202" s="109" t="str">
        <f t="shared" si="73"/>
        <v>INDPET</v>
      </c>
      <c r="M202" s="108" t="str">
        <f>M154</f>
        <v>FH4_5</v>
      </c>
      <c r="N202" s="108">
        <f>N154</f>
        <v>2.0111670111358421E-2</v>
      </c>
      <c r="O202" s="108" t="s">
        <v>30</v>
      </c>
      <c r="P202" s="109" t="s">
        <v>84</v>
      </c>
      <c r="T202" s="108" t="s">
        <v>134</v>
      </c>
      <c r="U202" s="109" t="str">
        <f t="shared" si="59"/>
        <v>INDPET</v>
      </c>
      <c r="V202" s="108" t="str">
        <f t="shared" si="60"/>
        <v>FH4_5</v>
      </c>
      <c r="W202" s="108">
        <f>W154</f>
        <v>1.5829045235448858E-2</v>
      </c>
      <c r="X202" s="108" t="s">
        <v>30</v>
      </c>
      <c r="Y202" s="109" t="s">
        <v>79</v>
      </c>
      <c r="AC202" s="108" t="s">
        <v>134</v>
      </c>
      <c r="AD202" s="109" t="str">
        <f t="shared" si="61"/>
        <v>INDPET</v>
      </c>
      <c r="AE202" s="108" t="str">
        <f t="shared" si="62"/>
        <v>FH4_5</v>
      </c>
      <c r="AF202" s="108">
        <f>AF154</f>
        <v>2.0924688349934103E-2</v>
      </c>
      <c r="AG202" s="108" t="s">
        <v>30</v>
      </c>
      <c r="AH202" s="109" t="s">
        <v>85</v>
      </c>
      <c r="AL202" s="108" t="s">
        <v>134</v>
      </c>
      <c r="AM202" s="109" t="str">
        <f t="shared" si="63"/>
        <v>INDPET</v>
      </c>
      <c r="AN202" s="108" t="str">
        <f t="shared" si="64"/>
        <v>FH4_5</v>
      </c>
      <c r="AO202" s="108">
        <f>AO154</f>
        <v>1.8540401370121914E-2</v>
      </c>
      <c r="AP202" s="108" t="s">
        <v>30</v>
      </c>
      <c r="AQ202" s="109" t="s">
        <v>82</v>
      </c>
      <c r="AU202" s="108" t="s">
        <v>134</v>
      </c>
      <c r="AV202" s="109" t="str">
        <f t="shared" si="65"/>
        <v>INDPET</v>
      </c>
      <c r="AW202" s="108" t="str">
        <f t="shared" si="66"/>
        <v>FH4_5</v>
      </c>
      <c r="AX202" s="108">
        <f>AX154</f>
        <v>1.7787724329452501E-2</v>
      </c>
      <c r="AY202" s="108" t="s">
        <v>30</v>
      </c>
      <c r="AZ202" s="109" t="s">
        <v>81</v>
      </c>
      <c r="BD202" s="108" t="s">
        <v>134</v>
      </c>
      <c r="BE202" s="109" t="str">
        <f t="shared" si="67"/>
        <v>INDPET</v>
      </c>
      <c r="BF202" s="108" t="str">
        <f t="shared" si="68"/>
        <v>FH4_5</v>
      </c>
      <c r="BG202" s="108">
        <f t="shared" si="69"/>
        <v>1.8540401370121914E-2</v>
      </c>
      <c r="BH202" s="108" t="s">
        <v>30</v>
      </c>
      <c r="BI202" s="109" t="s">
        <v>83</v>
      </c>
      <c r="BM202" s="108" t="s">
        <v>134</v>
      </c>
      <c r="BN202" s="109" t="str">
        <f t="shared" si="70"/>
        <v>INDPET</v>
      </c>
      <c r="BO202" s="108" t="str">
        <f t="shared" si="71"/>
        <v>FH4_5</v>
      </c>
      <c r="BP202" s="108">
        <f t="shared" si="72"/>
        <v>1.7787724329452501E-2</v>
      </c>
      <c r="BQ202" s="108" t="s">
        <v>30</v>
      </c>
      <c r="BR202" s="109" t="s">
        <v>80</v>
      </c>
    </row>
    <row r="203" spans="11:70">
      <c r="K203" s="110" t="s">
        <v>134</v>
      </c>
      <c r="L203" s="109" t="str">
        <f t="shared" si="73"/>
        <v>INDPET</v>
      </c>
      <c r="M203" s="108" t="str">
        <f>M155</f>
        <v>FH6_7</v>
      </c>
      <c r="N203" s="108">
        <f>N155</f>
        <v>1.9209922204757826E-2</v>
      </c>
      <c r="O203" s="108" t="s">
        <v>30</v>
      </c>
      <c r="P203" s="109" t="s">
        <v>84</v>
      </c>
      <c r="T203" s="108" t="s">
        <v>134</v>
      </c>
      <c r="U203" s="109" t="str">
        <f t="shared" si="59"/>
        <v>INDPET</v>
      </c>
      <c r="V203" s="108" t="str">
        <f t="shared" si="60"/>
        <v>FH6_7</v>
      </c>
      <c r="W203" s="108">
        <f>W155</f>
        <v>1.590246212487445E-2</v>
      </c>
      <c r="X203" s="108" t="s">
        <v>30</v>
      </c>
      <c r="Y203" s="109" t="s">
        <v>79</v>
      </c>
      <c r="AC203" s="108" t="s">
        <v>134</v>
      </c>
      <c r="AD203" s="109" t="str">
        <f t="shared" si="61"/>
        <v>INDPET</v>
      </c>
      <c r="AE203" s="108" t="str">
        <f t="shared" si="62"/>
        <v>FH6_7</v>
      </c>
      <c r="AF203" s="108">
        <f>AF155</f>
        <v>1.8408075869719209E-2</v>
      </c>
      <c r="AG203" s="108" t="s">
        <v>30</v>
      </c>
      <c r="AH203" s="109" t="s">
        <v>85</v>
      </c>
      <c r="AL203" s="108" t="s">
        <v>134</v>
      </c>
      <c r="AM203" s="109" t="str">
        <f t="shared" si="63"/>
        <v>INDPET</v>
      </c>
      <c r="AN203" s="108" t="str">
        <f t="shared" si="64"/>
        <v>FH6_7</v>
      </c>
      <c r="AO203" s="108">
        <f>AO155</f>
        <v>1.7590353092763786E-2</v>
      </c>
      <c r="AP203" s="108" t="s">
        <v>30</v>
      </c>
      <c r="AQ203" s="109" t="s">
        <v>82</v>
      </c>
      <c r="AU203" s="108" t="s">
        <v>134</v>
      </c>
      <c r="AV203" s="109" t="str">
        <f t="shared" si="65"/>
        <v>INDPET</v>
      </c>
      <c r="AW203" s="108" t="str">
        <f t="shared" si="66"/>
        <v>FH6_7</v>
      </c>
      <c r="AX203" s="108">
        <f>AX155</f>
        <v>1.6594507840248664E-2</v>
      </c>
      <c r="AY203" s="108" t="s">
        <v>30</v>
      </c>
      <c r="AZ203" s="109" t="s">
        <v>81</v>
      </c>
      <c r="BD203" s="108" t="s">
        <v>134</v>
      </c>
      <c r="BE203" s="109" t="str">
        <f t="shared" si="67"/>
        <v>INDPET</v>
      </c>
      <c r="BF203" s="108" t="str">
        <f t="shared" si="68"/>
        <v>FH6_7</v>
      </c>
      <c r="BG203" s="108">
        <f t="shared" si="69"/>
        <v>1.7590353092763786E-2</v>
      </c>
      <c r="BH203" s="108" t="s">
        <v>30</v>
      </c>
      <c r="BI203" s="109" t="s">
        <v>83</v>
      </c>
      <c r="BM203" s="108" t="s">
        <v>134</v>
      </c>
      <c r="BN203" s="109" t="str">
        <f t="shared" si="70"/>
        <v>INDPET</v>
      </c>
      <c r="BO203" s="108" t="str">
        <f t="shared" si="71"/>
        <v>FH6_7</v>
      </c>
      <c r="BP203" s="108">
        <f t="shared" si="72"/>
        <v>1.6594507840248664E-2</v>
      </c>
      <c r="BQ203" s="108" t="s">
        <v>30</v>
      </c>
      <c r="BR203" s="109" t="s">
        <v>80</v>
      </c>
    </row>
    <row r="204" spans="11:70">
      <c r="K204" s="108" t="s">
        <v>134</v>
      </c>
      <c r="L204" s="109" t="str">
        <f t="shared" si="73"/>
        <v>INDPET</v>
      </c>
      <c r="M204" s="108" t="str">
        <f>M156</f>
        <v>FH8_9</v>
      </c>
      <c r="N204" s="108">
        <f>N156</f>
        <v>1.8841834190357041E-2</v>
      </c>
      <c r="O204" s="108" t="s">
        <v>30</v>
      </c>
      <c r="P204" s="109" t="s">
        <v>84</v>
      </c>
      <c r="T204" s="108" t="s">
        <v>134</v>
      </c>
      <c r="U204" s="109" t="str">
        <f t="shared" si="59"/>
        <v>INDPET</v>
      </c>
      <c r="V204" s="108" t="str">
        <f t="shared" si="60"/>
        <v>FH8_9</v>
      </c>
      <c r="W204" s="108">
        <f>W156</f>
        <v>1.7105236665912595E-2</v>
      </c>
      <c r="X204" s="108" t="s">
        <v>30</v>
      </c>
      <c r="Y204" s="109" t="s">
        <v>79</v>
      </c>
      <c r="AC204" s="108" t="s">
        <v>134</v>
      </c>
      <c r="AD204" s="109" t="str">
        <f t="shared" si="61"/>
        <v>INDPET</v>
      </c>
      <c r="AE204" s="108" t="str">
        <f t="shared" si="62"/>
        <v>FH8_9</v>
      </c>
      <c r="AF204" s="108">
        <f>AF156</f>
        <v>1.6970320419525779E-2</v>
      </c>
      <c r="AG204" s="108" t="s">
        <v>30</v>
      </c>
      <c r="AH204" s="109" t="s">
        <v>85</v>
      </c>
      <c r="AL204" s="108" t="s">
        <v>134</v>
      </c>
      <c r="AM204" s="109" t="str">
        <f t="shared" si="63"/>
        <v>INDPET</v>
      </c>
      <c r="AN204" s="108" t="str">
        <f t="shared" si="64"/>
        <v>FH8_9</v>
      </c>
      <c r="AO204" s="108">
        <f>AO156</f>
        <v>1.7469867163884722E-2</v>
      </c>
      <c r="AP204" s="108" t="s">
        <v>30</v>
      </c>
      <c r="AQ204" s="109" t="s">
        <v>82</v>
      </c>
      <c r="AU204" s="108" t="s">
        <v>134</v>
      </c>
      <c r="AV204" s="109" t="str">
        <f t="shared" si="65"/>
        <v>INDPET</v>
      </c>
      <c r="AW204" s="108" t="str">
        <f t="shared" si="66"/>
        <v>FH8_9</v>
      </c>
      <c r="AX204" s="108">
        <f>AX156</f>
        <v>1.6512257912117322E-2</v>
      </c>
      <c r="AY204" s="108" t="s">
        <v>30</v>
      </c>
      <c r="AZ204" s="109" t="s">
        <v>81</v>
      </c>
      <c r="BD204" s="108" t="s">
        <v>134</v>
      </c>
      <c r="BE204" s="109" t="str">
        <f t="shared" si="67"/>
        <v>INDPET</v>
      </c>
      <c r="BF204" s="108" t="str">
        <f t="shared" si="68"/>
        <v>FH8_9</v>
      </c>
      <c r="BG204" s="108">
        <f t="shared" si="69"/>
        <v>1.7469867163884722E-2</v>
      </c>
      <c r="BH204" s="108" t="s">
        <v>30</v>
      </c>
      <c r="BI204" s="109" t="s">
        <v>83</v>
      </c>
      <c r="BM204" s="108" t="s">
        <v>134</v>
      </c>
      <c r="BN204" s="109" t="str">
        <f t="shared" si="70"/>
        <v>INDPET</v>
      </c>
      <c r="BO204" s="108" t="str">
        <f t="shared" si="71"/>
        <v>FH8_9</v>
      </c>
      <c r="BP204" s="108">
        <f t="shared" si="72"/>
        <v>1.6512257912117322E-2</v>
      </c>
      <c r="BQ204" s="108" t="s">
        <v>30</v>
      </c>
      <c r="BR204" s="109" t="s">
        <v>80</v>
      </c>
    </row>
    <row r="205" spans="11:70">
      <c r="K205" s="108" t="s">
        <v>134</v>
      </c>
      <c r="L205" s="109" t="str">
        <f t="shared" si="73"/>
        <v>INDPET</v>
      </c>
      <c r="M205" s="108" t="str">
        <f>M157</f>
        <v>FH10_11</v>
      </c>
      <c r="N205" s="108">
        <f>N157</f>
        <v>1.8935669933152932E-2</v>
      </c>
      <c r="O205" s="108" t="s">
        <v>30</v>
      </c>
      <c r="P205" s="109" t="s">
        <v>84</v>
      </c>
      <c r="T205" s="108" t="s">
        <v>134</v>
      </c>
      <c r="U205" s="109" t="str">
        <f t="shared" si="59"/>
        <v>INDPET</v>
      </c>
      <c r="V205" s="108" t="str">
        <f t="shared" si="60"/>
        <v>FH10_11</v>
      </c>
      <c r="W205" s="108">
        <f>W157</f>
        <v>1.9822516118854855E-2</v>
      </c>
      <c r="X205" s="108" t="s">
        <v>30</v>
      </c>
      <c r="Y205" s="109" t="s">
        <v>79</v>
      </c>
      <c r="AC205" s="108" t="s">
        <v>134</v>
      </c>
      <c r="AD205" s="109" t="str">
        <f t="shared" si="61"/>
        <v>INDPET</v>
      </c>
      <c r="AE205" s="108" t="str">
        <f t="shared" si="62"/>
        <v>FH10_11</v>
      </c>
      <c r="AF205" s="108">
        <f>AF157</f>
        <v>1.6672348011768142E-2</v>
      </c>
      <c r="AG205" s="108" t="s">
        <v>30</v>
      </c>
      <c r="AH205" s="109" t="s">
        <v>85</v>
      </c>
      <c r="AL205" s="108" t="s">
        <v>134</v>
      </c>
      <c r="AM205" s="109" t="str">
        <f t="shared" si="63"/>
        <v>INDPET</v>
      </c>
      <c r="AN205" s="108" t="str">
        <f t="shared" si="64"/>
        <v>FH10_11</v>
      </c>
      <c r="AO205" s="108">
        <f>AO157</f>
        <v>1.8548115811417278E-2</v>
      </c>
      <c r="AP205" s="108" t="s">
        <v>30</v>
      </c>
      <c r="AQ205" s="109" t="s">
        <v>82</v>
      </c>
      <c r="AU205" s="108" t="s">
        <v>134</v>
      </c>
      <c r="AV205" s="109" t="str">
        <f t="shared" si="65"/>
        <v>INDPET</v>
      </c>
      <c r="AW205" s="108" t="str">
        <f t="shared" si="66"/>
        <v>FH10_11</v>
      </c>
      <c r="AX205" s="108">
        <f>AX157</f>
        <v>1.8253662687717338E-2</v>
      </c>
      <c r="AY205" s="108" t="s">
        <v>30</v>
      </c>
      <c r="AZ205" s="109" t="s">
        <v>81</v>
      </c>
      <c r="BD205" s="108" t="s">
        <v>134</v>
      </c>
      <c r="BE205" s="109" t="str">
        <f t="shared" si="67"/>
        <v>INDPET</v>
      </c>
      <c r="BF205" s="108" t="str">
        <f t="shared" si="68"/>
        <v>FH10_11</v>
      </c>
      <c r="BG205" s="108">
        <f t="shared" si="69"/>
        <v>1.8548115811417278E-2</v>
      </c>
      <c r="BH205" s="108" t="s">
        <v>30</v>
      </c>
      <c r="BI205" s="109" t="s">
        <v>83</v>
      </c>
      <c r="BM205" s="108" t="s">
        <v>134</v>
      </c>
      <c r="BN205" s="109" t="str">
        <f t="shared" si="70"/>
        <v>INDPET</v>
      </c>
      <c r="BO205" s="108" t="str">
        <f t="shared" si="71"/>
        <v>FH10_11</v>
      </c>
      <c r="BP205" s="108">
        <f t="shared" si="72"/>
        <v>1.8253662687717338E-2</v>
      </c>
      <c r="BQ205" s="108" t="s">
        <v>30</v>
      </c>
      <c r="BR205" s="109" t="s">
        <v>80</v>
      </c>
    </row>
    <row r="206" spans="11:70">
      <c r="K206" s="108" t="s">
        <v>134</v>
      </c>
      <c r="L206" s="109" t="str">
        <f t="shared" si="73"/>
        <v>INDPET</v>
      </c>
      <c r="M206" s="108" t="str">
        <f>M158</f>
        <v>FH12_13</v>
      </c>
      <c r="N206" s="108">
        <f>N158</f>
        <v>1.9884706900704735E-2</v>
      </c>
      <c r="O206" s="108" t="s">
        <v>30</v>
      </c>
      <c r="P206" s="109" t="s">
        <v>84</v>
      </c>
      <c r="T206" s="108" t="s">
        <v>134</v>
      </c>
      <c r="U206" s="109" t="str">
        <f t="shared" si="59"/>
        <v>INDPET</v>
      </c>
      <c r="V206" s="108" t="str">
        <f t="shared" si="60"/>
        <v>FH12_13</v>
      </c>
      <c r="W206" s="108">
        <f>W158</f>
        <v>2.0576715213032504E-2</v>
      </c>
      <c r="X206" s="108" t="s">
        <v>30</v>
      </c>
      <c r="Y206" s="109" t="s">
        <v>79</v>
      </c>
      <c r="AC206" s="108" t="s">
        <v>134</v>
      </c>
      <c r="AD206" s="109" t="str">
        <f t="shared" si="61"/>
        <v>INDPET</v>
      </c>
      <c r="AE206" s="108" t="str">
        <f t="shared" si="62"/>
        <v>FH12_13</v>
      </c>
      <c r="AF206" s="108">
        <f>AF158</f>
        <v>1.7899394766943112E-2</v>
      </c>
      <c r="AG206" s="108" t="s">
        <v>30</v>
      </c>
      <c r="AH206" s="109" t="s">
        <v>85</v>
      </c>
      <c r="AL206" s="108" t="s">
        <v>134</v>
      </c>
      <c r="AM206" s="109" t="str">
        <f t="shared" si="63"/>
        <v>INDPET</v>
      </c>
      <c r="AN206" s="108" t="str">
        <f t="shared" si="64"/>
        <v>FH12_13</v>
      </c>
      <c r="AO206" s="108">
        <f>AO158</f>
        <v>1.9734637777557382E-2</v>
      </c>
      <c r="AP206" s="108" t="s">
        <v>30</v>
      </c>
      <c r="AQ206" s="109" t="s">
        <v>82</v>
      </c>
      <c r="AU206" s="108" t="s">
        <v>134</v>
      </c>
      <c r="AV206" s="109" t="str">
        <f t="shared" si="65"/>
        <v>INDPET</v>
      </c>
      <c r="AW206" s="108" t="str">
        <f t="shared" si="66"/>
        <v>FH12_13</v>
      </c>
      <c r="AX206" s="108">
        <f>AX158</f>
        <v>2.0262699404647935E-2</v>
      </c>
      <c r="AY206" s="108" t="s">
        <v>30</v>
      </c>
      <c r="AZ206" s="109" t="s">
        <v>81</v>
      </c>
      <c r="BD206" s="108" t="s">
        <v>134</v>
      </c>
      <c r="BE206" s="109" t="str">
        <f t="shared" si="67"/>
        <v>INDPET</v>
      </c>
      <c r="BF206" s="108" t="str">
        <f t="shared" si="68"/>
        <v>FH12_13</v>
      </c>
      <c r="BG206" s="108">
        <f t="shared" si="69"/>
        <v>1.9734637777557382E-2</v>
      </c>
      <c r="BH206" s="108" t="s">
        <v>30</v>
      </c>
      <c r="BI206" s="109" t="s">
        <v>83</v>
      </c>
      <c r="BM206" s="108" t="s">
        <v>134</v>
      </c>
      <c r="BN206" s="109" t="str">
        <f t="shared" si="70"/>
        <v>INDPET</v>
      </c>
      <c r="BO206" s="108" t="str">
        <f t="shared" si="71"/>
        <v>FH12_13</v>
      </c>
      <c r="BP206" s="108">
        <f t="shared" si="72"/>
        <v>2.0262699404647935E-2</v>
      </c>
      <c r="BQ206" s="108" t="s">
        <v>30</v>
      </c>
      <c r="BR206" s="109" t="s">
        <v>80</v>
      </c>
    </row>
    <row r="207" spans="11:70">
      <c r="K207" s="110" t="s">
        <v>134</v>
      </c>
      <c r="L207" s="109" t="str">
        <f t="shared" si="73"/>
        <v>INDPET</v>
      </c>
      <c r="M207" s="108" t="str">
        <f>M159</f>
        <v>FH14_15</v>
      </c>
      <c r="N207" s="108">
        <f>N159</f>
        <v>2.0838990619720756E-2</v>
      </c>
      <c r="O207" s="108" t="s">
        <v>30</v>
      </c>
      <c r="P207" s="109" t="s">
        <v>84</v>
      </c>
      <c r="T207" s="108" t="s">
        <v>134</v>
      </c>
      <c r="U207" s="109" t="str">
        <f t="shared" si="59"/>
        <v>INDPET</v>
      </c>
      <c r="V207" s="108" t="str">
        <f t="shared" si="60"/>
        <v>FH14_15</v>
      </c>
      <c r="W207" s="108">
        <f>W159</f>
        <v>2.0134412075970921E-2</v>
      </c>
      <c r="X207" s="108" t="s">
        <v>30</v>
      </c>
      <c r="Y207" s="109" t="s">
        <v>79</v>
      </c>
      <c r="AC207" s="108" t="s">
        <v>134</v>
      </c>
      <c r="AD207" s="109" t="str">
        <f t="shared" si="61"/>
        <v>INDPET</v>
      </c>
      <c r="AE207" s="108" t="str">
        <f t="shared" si="62"/>
        <v>FH14_15</v>
      </c>
      <c r="AF207" s="108">
        <f>AF159</f>
        <v>2.0753023425021548E-2</v>
      </c>
      <c r="AG207" s="108" t="s">
        <v>30</v>
      </c>
      <c r="AH207" s="109" t="s">
        <v>85</v>
      </c>
      <c r="AL207" s="108" t="s">
        <v>134</v>
      </c>
      <c r="AM207" s="109" t="str">
        <f t="shared" si="63"/>
        <v>INDPET</v>
      </c>
      <c r="AN207" s="108" t="str">
        <f t="shared" si="64"/>
        <v>FH14_15</v>
      </c>
      <c r="AO207" s="108">
        <f>AO159</f>
        <v>2.062125446774131E-2</v>
      </c>
      <c r="AP207" s="108" t="s">
        <v>30</v>
      </c>
      <c r="AQ207" s="109" t="s">
        <v>82</v>
      </c>
      <c r="AU207" s="108" t="s">
        <v>134</v>
      </c>
      <c r="AV207" s="109" t="str">
        <f t="shared" si="65"/>
        <v>INDPET</v>
      </c>
      <c r="AW207" s="108" t="str">
        <f t="shared" si="66"/>
        <v>FH14_15</v>
      </c>
      <c r="AX207" s="108">
        <f>AX159</f>
        <v>2.1172817979268704E-2</v>
      </c>
      <c r="AY207" s="108" t="s">
        <v>30</v>
      </c>
      <c r="AZ207" s="109" t="s">
        <v>81</v>
      </c>
      <c r="BD207" s="108" t="s">
        <v>134</v>
      </c>
      <c r="BE207" s="109" t="str">
        <f t="shared" si="67"/>
        <v>INDPET</v>
      </c>
      <c r="BF207" s="108" t="str">
        <f t="shared" si="68"/>
        <v>FH14_15</v>
      </c>
      <c r="BG207" s="108">
        <f t="shared" si="69"/>
        <v>2.062125446774131E-2</v>
      </c>
      <c r="BH207" s="108" t="s">
        <v>30</v>
      </c>
      <c r="BI207" s="109" t="s">
        <v>83</v>
      </c>
      <c r="BM207" s="108" t="s">
        <v>134</v>
      </c>
      <c r="BN207" s="109" t="str">
        <f t="shared" si="70"/>
        <v>INDPET</v>
      </c>
      <c r="BO207" s="108" t="str">
        <f t="shared" si="71"/>
        <v>FH14_15</v>
      </c>
      <c r="BP207" s="108">
        <f t="shared" si="72"/>
        <v>2.1172817979268704E-2</v>
      </c>
      <c r="BQ207" s="108" t="s">
        <v>30</v>
      </c>
      <c r="BR207" s="109" t="s">
        <v>80</v>
      </c>
    </row>
    <row r="208" spans="11:70">
      <c r="K208" s="108" t="s">
        <v>134</v>
      </c>
      <c r="L208" s="109" t="str">
        <f t="shared" si="73"/>
        <v>INDPET</v>
      </c>
      <c r="M208" s="108" t="str">
        <f>M160</f>
        <v>FH16_17</v>
      </c>
      <c r="N208" s="108">
        <f>N160</f>
        <v>2.1159581881884614E-2</v>
      </c>
      <c r="O208" s="108" t="s">
        <v>30</v>
      </c>
      <c r="P208" s="109" t="s">
        <v>84</v>
      </c>
      <c r="T208" s="108" t="s">
        <v>134</v>
      </c>
      <c r="U208" s="109" t="str">
        <f t="shared" si="59"/>
        <v>INDPET</v>
      </c>
      <c r="V208" s="108" t="str">
        <f t="shared" si="60"/>
        <v>FH16_17</v>
      </c>
      <c r="W208" s="108">
        <f>W160</f>
        <v>1.9900470527556027E-2</v>
      </c>
      <c r="X208" s="108" t="s">
        <v>30</v>
      </c>
      <c r="Y208" s="109" t="s">
        <v>79</v>
      </c>
      <c r="AC208" s="108" t="s">
        <v>134</v>
      </c>
      <c r="AD208" s="109" t="str">
        <f t="shared" ref="AD208:AD223" si="74">U208</f>
        <v>INDPET</v>
      </c>
      <c r="AE208" s="108" t="str">
        <f t="shared" ref="AE208:AE223" si="75">V208</f>
        <v>FH16_17</v>
      </c>
      <c r="AF208" s="108">
        <f>AF160</f>
        <v>2.1834856434323043E-2</v>
      </c>
      <c r="AG208" s="108" t="s">
        <v>30</v>
      </c>
      <c r="AH208" s="109" t="s">
        <v>85</v>
      </c>
      <c r="AL208" s="108" t="s">
        <v>134</v>
      </c>
      <c r="AM208" s="109" t="str">
        <f t="shared" ref="AM208:AM223" si="76">AD208</f>
        <v>INDPET</v>
      </c>
      <c r="AN208" s="108" t="str">
        <f t="shared" ref="AN208:AN223" si="77">AE208</f>
        <v>FH16_17</v>
      </c>
      <c r="AO208" s="108">
        <f>AO160</f>
        <v>2.0861762903381702E-2</v>
      </c>
      <c r="AP208" s="108" t="s">
        <v>30</v>
      </c>
      <c r="AQ208" s="109" t="s">
        <v>82</v>
      </c>
      <c r="AU208" s="108" t="s">
        <v>134</v>
      </c>
      <c r="AV208" s="109" t="str">
        <f t="shared" ref="AV208:AV223" si="78">AM208</f>
        <v>INDPET</v>
      </c>
      <c r="AW208" s="108" t="str">
        <f t="shared" ref="AW208:AW223" si="79">AN208</f>
        <v>FH16_17</v>
      </c>
      <c r="AX208" s="108">
        <f>AX160</f>
        <v>2.13427940914599E-2</v>
      </c>
      <c r="AY208" s="108" t="s">
        <v>30</v>
      </c>
      <c r="AZ208" s="109" t="s">
        <v>81</v>
      </c>
      <c r="BD208" s="108" t="s">
        <v>134</v>
      </c>
      <c r="BE208" s="109" t="str">
        <f t="shared" ref="BE208:BE223" si="80">AV208</f>
        <v>INDPET</v>
      </c>
      <c r="BF208" s="108" t="str">
        <f t="shared" ref="BF208:BF223" si="81">AW208</f>
        <v>FH16_17</v>
      </c>
      <c r="BG208" s="108">
        <f t="shared" si="69"/>
        <v>2.0861762903381702E-2</v>
      </c>
      <c r="BH208" s="108" t="s">
        <v>30</v>
      </c>
      <c r="BI208" s="109" t="s">
        <v>83</v>
      </c>
      <c r="BM208" s="108" t="s">
        <v>134</v>
      </c>
      <c r="BN208" s="109" t="str">
        <f t="shared" ref="BN208:BN223" si="82">BE208</f>
        <v>INDPET</v>
      </c>
      <c r="BO208" s="108" t="str">
        <f t="shared" ref="BO208:BO223" si="83">BF208</f>
        <v>FH16_17</v>
      </c>
      <c r="BP208" s="108">
        <f t="shared" ref="BP208:BP223" si="84">AX208</f>
        <v>2.13427940914599E-2</v>
      </c>
      <c r="BQ208" s="108" t="s">
        <v>30</v>
      </c>
      <c r="BR208" s="109" t="s">
        <v>80</v>
      </c>
    </row>
    <row r="209" spans="11:70">
      <c r="K209" s="108" t="s">
        <v>134</v>
      </c>
      <c r="L209" s="109" t="str">
        <f t="shared" si="73"/>
        <v>INDPET</v>
      </c>
      <c r="M209" s="108" t="str">
        <f>M161</f>
        <v>FH18_19</v>
      </c>
      <c r="N209" s="108">
        <f>N161</f>
        <v>2.1224678540757162E-2</v>
      </c>
      <c r="O209" s="108" t="s">
        <v>30</v>
      </c>
      <c r="P209" s="109" t="s">
        <v>84</v>
      </c>
      <c r="T209" s="108" t="s">
        <v>134</v>
      </c>
      <c r="U209" s="109" t="str">
        <f t="shared" ref="U209:U224" si="85">L209</f>
        <v>INDPET</v>
      </c>
      <c r="V209" s="108" t="str">
        <f t="shared" ref="V209:V224" si="86">M209</f>
        <v>FH18_19</v>
      </c>
      <c r="W209" s="108">
        <f>W161</f>
        <v>2.0107856361090009E-2</v>
      </c>
      <c r="X209" s="108" t="s">
        <v>30</v>
      </c>
      <c r="Y209" s="109" t="s">
        <v>79</v>
      </c>
      <c r="AC209" s="108" t="s">
        <v>134</v>
      </c>
      <c r="AD209" s="109" t="str">
        <f t="shared" si="74"/>
        <v>INDPET</v>
      </c>
      <c r="AE209" s="108" t="str">
        <f t="shared" si="75"/>
        <v>FH18_19</v>
      </c>
      <c r="AF209" s="108">
        <f>AF161</f>
        <v>2.1851663341138666E-2</v>
      </c>
      <c r="AG209" s="108" t="s">
        <v>30</v>
      </c>
      <c r="AH209" s="109" t="s">
        <v>85</v>
      </c>
      <c r="AL209" s="108" t="s">
        <v>134</v>
      </c>
      <c r="AM209" s="109" t="str">
        <f t="shared" si="76"/>
        <v>INDPET</v>
      </c>
      <c r="AN209" s="108" t="str">
        <f t="shared" si="77"/>
        <v>FH18_19</v>
      </c>
      <c r="AO209" s="108">
        <f>AO161</f>
        <v>2.0787222764254057E-2</v>
      </c>
      <c r="AP209" s="108" t="s">
        <v>30</v>
      </c>
      <c r="AQ209" s="109" t="s">
        <v>82</v>
      </c>
      <c r="AU209" s="108" t="s">
        <v>134</v>
      </c>
      <c r="AV209" s="109" t="str">
        <f t="shared" si="78"/>
        <v>INDPET</v>
      </c>
      <c r="AW209" s="108" t="str">
        <f t="shared" si="79"/>
        <v>FH18_19</v>
      </c>
      <c r="AX209" s="108">
        <f>AX161</f>
        <v>2.1302546509601013E-2</v>
      </c>
      <c r="AY209" s="108" t="s">
        <v>30</v>
      </c>
      <c r="AZ209" s="109" t="s">
        <v>81</v>
      </c>
      <c r="BD209" s="108" t="s">
        <v>134</v>
      </c>
      <c r="BE209" s="109" t="str">
        <f t="shared" si="80"/>
        <v>INDPET</v>
      </c>
      <c r="BF209" s="108" t="str">
        <f t="shared" si="81"/>
        <v>FH18_19</v>
      </c>
      <c r="BG209" s="108">
        <f t="shared" ref="BG209:BG224" si="87">AO209</f>
        <v>2.0787222764254057E-2</v>
      </c>
      <c r="BH209" s="108" t="s">
        <v>30</v>
      </c>
      <c r="BI209" s="109" t="s">
        <v>83</v>
      </c>
      <c r="BM209" s="108" t="s">
        <v>134</v>
      </c>
      <c r="BN209" s="109" t="str">
        <f t="shared" si="82"/>
        <v>INDPET</v>
      </c>
      <c r="BO209" s="108" t="str">
        <f t="shared" si="83"/>
        <v>FH18_19</v>
      </c>
      <c r="BP209" s="108">
        <f t="shared" si="84"/>
        <v>2.1302546509601013E-2</v>
      </c>
      <c r="BQ209" s="108" t="s">
        <v>30</v>
      </c>
      <c r="BR209" s="109" t="s">
        <v>80</v>
      </c>
    </row>
    <row r="210" spans="11:70">
      <c r="K210" s="108" t="s">
        <v>134</v>
      </c>
      <c r="L210" s="109" t="str">
        <f t="shared" si="73"/>
        <v>INDPET</v>
      </c>
      <c r="M210" s="108" t="str">
        <f>M162</f>
        <v>FH20_21</v>
      </c>
      <c r="N210" s="108">
        <f>N162</f>
        <v>2.1196759693815032E-2</v>
      </c>
      <c r="O210" s="108" t="s">
        <v>30</v>
      </c>
      <c r="P210" s="109" t="s">
        <v>84</v>
      </c>
      <c r="T210" s="108" t="s">
        <v>134</v>
      </c>
      <c r="U210" s="109" t="str">
        <f t="shared" si="85"/>
        <v>INDPET</v>
      </c>
      <c r="V210" s="108" t="str">
        <f t="shared" si="86"/>
        <v>FH20_21</v>
      </c>
      <c r="W210" s="108">
        <f>W162</f>
        <v>2.0969036728827523E-2</v>
      </c>
      <c r="X210" s="108" t="s">
        <v>30</v>
      </c>
      <c r="Y210" s="109" t="s">
        <v>79</v>
      </c>
      <c r="AC210" s="108" t="s">
        <v>134</v>
      </c>
      <c r="AD210" s="109" t="str">
        <f t="shared" si="74"/>
        <v>INDPET</v>
      </c>
      <c r="AE210" s="108" t="str">
        <f t="shared" si="75"/>
        <v>FH20_21</v>
      </c>
      <c r="AF210" s="108">
        <f>AF162</f>
        <v>2.157042975296812E-2</v>
      </c>
      <c r="AG210" s="108" t="s">
        <v>30</v>
      </c>
      <c r="AH210" s="109" t="s">
        <v>85</v>
      </c>
      <c r="AL210" s="108" t="s">
        <v>134</v>
      </c>
      <c r="AM210" s="109" t="str">
        <f t="shared" si="76"/>
        <v>INDPET</v>
      </c>
      <c r="AN210" s="108" t="str">
        <f t="shared" si="77"/>
        <v>FH20_21</v>
      </c>
      <c r="AO210" s="108">
        <f>AO162</f>
        <v>2.0999926566056218E-2</v>
      </c>
      <c r="AP210" s="108" t="s">
        <v>30</v>
      </c>
      <c r="AQ210" s="109" t="s">
        <v>82</v>
      </c>
      <c r="AU210" s="108" t="s">
        <v>134</v>
      </c>
      <c r="AV210" s="109" t="str">
        <f t="shared" si="78"/>
        <v>INDPET</v>
      </c>
      <c r="AW210" s="108" t="str">
        <f t="shared" si="79"/>
        <v>FH20_21</v>
      </c>
      <c r="AX210" s="108">
        <f>AX162</f>
        <v>2.172914857240358E-2</v>
      </c>
      <c r="AY210" s="108" t="s">
        <v>30</v>
      </c>
      <c r="AZ210" s="109" t="s">
        <v>81</v>
      </c>
      <c r="BD210" s="108" t="s">
        <v>134</v>
      </c>
      <c r="BE210" s="109" t="str">
        <f t="shared" si="80"/>
        <v>INDPET</v>
      </c>
      <c r="BF210" s="108" t="str">
        <f t="shared" si="81"/>
        <v>FH20_21</v>
      </c>
      <c r="BG210" s="108">
        <f t="shared" si="87"/>
        <v>2.0999926566056218E-2</v>
      </c>
      <c r="BH210" s="108" t="s">
        <v>30</v>
      </c>
      <c r="BI210" s="109" t="s">
        <v>83</v>
      </c>
      <c r="BM210" s="108" t="s">
        <v>134</v>
      </c>
      <c r="BN210" s="109" t="str">
        <f t="shared" si="82"/>
        <v>INDPET</v>
      </c>
      <c r="BO210" s="108" t="str">
        <f t="shared" si="83"/>
        <v>FH20_21</v>
      </c>
      <c r="BP210" s="108">
        <f t="shared" si="84"/>
        <v>2.172914857240358E-2</v>
      </c>
      <c r="BQ210" s="108" t="s">
        <v>30</v>
      </c>
      <c r="BR210" s="109" t="s">
        <v>80</v>
      </c>
    </row>
    <row r="211" spans="11:70">
      <c r="K211" s="110" t="s">
        <v>134</v>
      </c>
      <c r="L211" s="109" t="str">
        <f t="shared" si="73"/>
        <v>INDPET</v>
      </c>
      <c r="M211" s="108" t="str">
        <f>M163</f>
        <v>FH22_23</v>
      </c>
      <c r="N211" s="108">
        <f>N163</f>
        <v>2.1378603635991075E-2</v>
      </c>
      <c r="O211" s="108" t="s">
        <v>30</v>
      </c>
      <c r="P211" s="109" t="s">
        <v>84</v>
      </c>
      <c r="T211" s="108" t="s">
        <v>134</v>
      </c>
      <c r="U211" s="109" t="str">
        <f t="shared" si="85"/>
        <v>INDPET</v>
      </c>
      <c r="V211" s="108" t="str">
        <f t="shared" si="86"/>
        <v>FH22_23</v>
      </c>
      <c r="W211" s="108">
        <f>W163</f>
        <v>2.0691198572281522E-2</v>
      </c>
      <c r="X211" s="108" t="s">
        <v>30</v>
      </c>
      <c r="Y211" s="109" t="s">
        <v>79</v>
      </c>
      <c r="AC211" s="108" t="s">
        <v>134</v>
      </c>
      <c r="AD211" s="109" t="str">
        <f t="shared" si="74"/>
        <v>INDPET</v>
      </c>
      <c r="AE211" s="108" t="str">
        <f t="shared" si="75"/>
        <v>FH22_23</v>
      </c>
      <c r="AF211" s="108">
        <f>AF163</f>
        <v>2.1709141168517694E-2</v>
      </c>
      <c r="AG211" s="108" t="s">
        <v>30</v>
      </c>
      <c r="AH211" s="109" t="s">
        <v>85</v>
      </c>
      <c r="AL211" s="108" t="s">
        <v>134</v>
      </c>
      <c r="AM211" s="109" t="str">
        <f t="shared" si="76"/>
        <v>INDPET</v>
      </c>
      <c r="AN211" s="108" t="str">
        <f t="shared" si="77"/>
        <v>FH22_23</v>
      </c>
      <c r="AO211" s="108">
        <f>AO163</f>
        <v>2.1207571541905425E-2</v>
      </c>
      <c r="AP211" s="108" t="s">
        <v>30</v>
      </c>
      <c r="AQ211" s="109" t="s">
        <v>82</v>
      </c>
      <c r="AU211" s="108" t="s">
        <v>134</v>
      </c>
      <c r="AV211" s="109" t="str">
        <f t="shared" si="78"/>
        <v>INDPET</v>
      </c>
      <c r="AW211" s="108" t="str">
        <f t="shared" si="79"/>
        <v>FH22_23</v>
      </c>
      <c r="AX211" s="108">
        <f>AX163</f>
        <v>2.255459586083617E-2</v>
      </c>
      <c r="AY211" s="108" t="s">
        <v>30</v>
      </c>
      <c r="AZ211" s="109" t="s">
        <v>81</v>
      </c>
      <c r="BD211" s="108" t="s">
        <v>134</v>
      </c>
      <c r="BE211" s="109" t="str">
        <f t="shared" si="80"/>
        <v>INDPET</v>
      </c>
      <c r="BF211" s="108" t="str">
        <f t="shared" si="81"/>
        <v>FH22_23</v>
      </c>
      <c r="BG211" s="108">
        <f t="shared" si="87"/>
        <v>2.1207571541905425E-2</v>
      </c>
      <c r="BH211" s="108" t="s">
        <v>30</v>
      </c>
      <c r="BI211" s="109" t="s">
        <v>83</v>
      </c>
      <c r="BM211" s="108" t="s">
        <v>134</v>
      </c>
      <c r="BN211" s="109" t="str">
        <f t="shared" si="82"/>
        <v>INDPET</v>
      </c>
      <c r="BO211" s="108" t="str">
        <f t="shared" si="83"/>
        <v>FH22_23</v>
      </c>
      <c r="BP211" s="108">
        <f t="shared" si="84"/>
        <v>2.255459586083617E-2</v>
      </c>
      <c r="BQ211" s="108" t="s">
        <v>30</v>
      </c>
      <c r="BR211" s="109" t="s">
        <v>80</v>
      </c>
    </row>
    <row r="212" spans="11:70">
      <c r="K212" s="108" t="s">
        <v>134</v>
      </c>
      <c r="L212" s="109" t="str">
        <f t="shared" si="73"/>
        <v>INDPET</v>
      </c>
      <c r="M212" s="108" t="str">
        <f>M164</f>
        <v>WH0_1</v>
      </c>
      <c r="N212" s="108">
        <f>N164</f>
        <v>2.3300094813820355E-2</v>
      </c>
      <c r="O212" s="108" t="s">
        <v>30</v>
      </c>
      <c r="P212" s="109" t="s">
        <v>84</v>
      </c>
      <c r="T212" s="108" t="s">
        <v>134</v>
      </c>
      <c r="U212" s="109" t="str">
        <f t="shared" si="85"/>
        <v>INDPET</v>
      </c>
      <c r="V212" s="108" t="str">
        <f t="shared" si="86"/>
        <v>WH0_1</v>
      </c>
      <c r="W212" s="108">
        <f>W164</f>
        <v>2.7052832396289028E-2</v>
      </c>
      <c r="X212" s="108" t="s">
        <v>30</v>
      </c>
      <c r="Y212" s="109" t="s">
        <v>79</v>
      </c>
      <c r="AC212" s="108" t="s">
        <v>134</v>
      </c>
      <c r="AD212" s="109" t="str">
        <f t="shared" si="74"/>
        <v>INDPET</v>
      </c>
      <c r="AE212" s="108" t="str">
        <f t="shared" si="75"/>
        <v>WH0_1</v>
      </c>
      <c r="AF212" s="108">
        <f>AF164</f>
        <v>2.6977531248366181E-2</v>
      </c>
      <c r="AG212" s="108" t="s">
        <v>30</v>
      </c>
      <c r="AH212" s="109" t="s">
        <v>85</v>
      </c>
      <c r="AL212" s="108" t="s">
        <v>134</v>
      </c>
      <c r="AM212" s="109" t="str">
        <f t="shared" si="76"/>
        <v>INDPET</v>
      </c>
      <c r="AN212" s="108" t="str">
        <f t="shared" si="77"/>
        <v>WH0_1</v>
      </c>
      <c r="AO212" s="108">
        <f>AO164</f>
        <v>2.6007960145311419E-2</v>
      </c>
      <c r="AP212" s="108" t="s">
        <v>30</v>
      </c>
      <c r="AQ212" s="109" t="s">
        <v>82</v>
      </c>
      <c r="AU212" s="108" t="s">
        <v>134</v>
      </c>
      <c r="AV212" s="109" t="str">
        <f t="shared" si="78"/>
        <v>INDPET</v>
      </c>
      <c r="AW212" s="108" t="str">
        <f t="shared" si="79"/>
        <v>WH0_1</v>
      </c>
      <c r="AX212" s="108">
        <f>AX164</f>
        <v>2.5192013319288074E-2</v>
      </c>
      <c r="AY212" s="108" t="s">
        <v>30</v>
      </c>
      <c r="AZ212" s="109" t="s">
        <v>81</v>
      </c>
      <c r="BD212" s="108" t="s">
        <v>134</v>
      </c>
      <c r="BE212" s="109" t="str">
        <f t="shared" si="80"/>
        <v>INDPET</v>
      </c>
      <c r="BF212" s="108" t="str">
        <f t="shared" si="81"/>
        <v>WH0_1</v>
      </c>
      <c r="BG212" s="108">
        <f t="shared" si="87"/>
        <v>2.6007960145311419E-2</v>
      </c>
      <c r="BH212" s="108" t="s">
        <v>30</v>
      </c>
      <c r="BI212" s="109" t="s">
        <v>83</v>
      </c>
      <c r="BM212" s="108" t="s">
        <v>134</v>
      </c>
      <c r="BN212" s="109" t="str">
        <f t="shared" si="82"/>
        <v>INDPET</v>
      </c>
      <c r="BO212" s="108" t="str">
        <f t="shared" si="83"/>
        <v>WH0_1</v>
      </c>
      <c r="BP212" s="108">
        <f t="shared" si="84"/>
        <v>2.5192013319288074E-2</v>
      </c>
      <c r="BQ212" s="108" t="s">
        <v>30</v>
      </c>
      <c r="BR212" s="109" t="s">
        <v>80</v>
      </c>
    </row>
    <row r="213" spans="11:70">
      <c r="K213" s="108" t="s">
        <v>134</v>
      </c>
      <c r="L213" s="109" t="str">
        <f t="shared" si="73"/>
        <v>INDPET</v>
      </c>
      <c r="M213" s="108" t="str">
        <f>M165</f>
        <v>WH2_3</v>
      </c>
      <c r="N213" s="108">
        <f>N165</f>
        <v>2.2949279837092943E-2</v>
      </c>
      <c r="O213" s="108" t="s">
        <v>30</v>
      </c>
      <c r="P213" s="109" t="s">
        <v>84</v>
      </c>
      <c r="T213" s="108" t="s">
        <v>134</v>
      </c>
      <c r="U213" s="109" t="str">
        <f t="shared" si="85"/>
        <v>INDPET</v>
      </c>
      <c r="V213" s="108" t="str">
        <f t="shared" si="86"/>
        <v>WH2_3</v>
      </c>
      <c r="W213" s="108">
        <f>W165</f>
        <v>2.5013577036882978E-2</v>
      </c>
      <c r="X213" s="108" t="s">
        <v>30</v>
      </c>
      <c r="Y213" s="109" t="s">
        <v>79</v>
      </c>
      <c r="AC213" s="108" t="s">
        <v>134</v>
      </c>
      <c r="AD213" s="109" t="str">
        <f t="shared" si="74"/>
        <v>INDPET</v>
      </c>
      <c r="AE213" s="108" t="str">
        <f t="shared" si="75"/>
        <v>WH2_3</v>
      </c>
      <c r="AF213" s="108">
        <f>AF165</f>
        <v>2.6652958693425988E-2</v>
      </c>
      <c r="AG213" s="108" t="s">
        <v>30</v>
      </c>
      <c r="AH213" s="109" t="s">
        <v>85</v>
      </c>
      <c r="AL213" s="108" t="s">
        <v>134</v>
      </c>
      <c r="AM213" s="109" t="str">
        <f t="shared" si="76"/>
        <v>INDPET</v>
      </c>
      <c r="AN213" s="108" t="str">
        <f t="shared" si="77"/>
        <v>WH2_3</v>
      </c>
      <c r="AO213" s="108">
        <f>AO165</f>
        <v>2.5282231921475835E-2</v>
      </c>
      <c r="AP213" s="108" t="s">
        <v>30</v>
      </c>
      <c r="AQ213" s="109" t="s">
        <v>82</v>
      </c>
      <c r="AU213" s="108" t="s">
        <v>134</v>
      </c>
      <c r="AV213" s="109" t="str">
        <f t="shared" si="78"/>
        <v>INDPET</v>
      </c>
      <c r="AW213" s="108" t="str">
        <f t="shared" si="79"/>
        <v>WH2_3</v>
      </c>
      <c r="AX213" s="108">
        <f>AX165</f>
        <v>2.4011456297412508E-2</v>
      </c>
      <c r="AY213" s="108" t="s">
        <v>30</v>
      </c>
      <c r="AZ213" s="109" t="s">
        <v>81</v>
      </c>
      <c r="BD213" s="108" t="s">
        <v>134</v>
      </c>
      <c r="BE213" s="109" t="str">
        <f t="shared" si="80"/>
        <v>INDPET</v>
      </c>
      <c r="BF213" s="108" t="str">
        <f t="shared" si="81"/>
        <v>WH2_3</v>
      </c>
      <c r="BG213" s="108">
        <f t="shared" si="87"/>
        <v>2.5282231921475835E-2</v>
      </c>
      <c r="BH213" s="108" t="s">
        <v>30</v>
      </c>
      <c r="BI213" s="109" t="s">
        <v>83</v>
      </c>
      <c r="BM213" s="108" t="s">
        <v>134</v>
      </c>
      <c r="BN213" s="109" t="str">
        <f t="shared" si="82"/>
        <v>INDPET</v>
      </c>
      <c r="BO213" s="108" t="str">
        <f t="shared" si="83"/>
        <v>WH2_3</v>
      </c>
      <c r="BP213" s="108">
        <f t="shared" si="84"/>
        <v>2.4011456297412508E-2</v>
      </c>
      <c r="BQ213" s="108" t="s">
        <v>30</v>
      </c>
      <c r="BR213" s="109" t="s">
        <v>80</v>
      </c>
    </row>
    <row r="214" spans="11:70">
      <c r="K214" s="108" t="s">
        <v>134</v>
      </c>
      <c r="L214" s="109" t="str">
        <f t="shared" si="73"/>
        <v>INDPET</v>
      </c>
      <c r="M214" s="108" t="str">
        <f>M166</f>
        <v>WH4_5</v>
      </c>
      <c r="N214" s="108">
        <f>N166</f>
        <v>2.2222380945545704E-2</v>
      </c>
      <c r="O214" s="108" t="s">
        <v>30</v>
      </c>
      <c r="P214" s="109" t="s">
        <v>84</v>
      </c>
      <c r="T214" s="108" t="s">
        <v>134</v>
      </c>
      <c r="U214" s="109" t="str">
        <f t="shared" si="85"/>
        <v>INDPET</v>
      </c>
      <c r="V214" s="108" t="str">
        <f t="shared" si="86"/>
        <v>WH4_5</v>
      </c>
      <c r="W214" s="108">
        <f>W166</f>
        <v>2.3696203770169025E-2</v>
      </c>
      <c r="X214" s="108" t="s">
        <v>30</v>
      </c>
      <c r="Y214" s="109" t="s">
        <v>79</v>
      </c>
      <c r="AC214" s="108" t="s">
        <v>134</v>
      </c>
      <c r="AD214" s="109" t="str">
        <f t="shared" si="74"/>
        <v>INDPET</v>
      </c>
      <c r="AE214" s="108" t="str">
        <f t="shared" si="75"/>
        <v>WH4_5</v>
      </c>
      <c r="AF214" s="108">
        <f>AF166</f>
        <v>2.4917071568632491E-2</v>
      </c>
      <c r="AG214" s="108" t="s">
        <v>30</v>
      </c>
      <c r="AH214" s="109" t="s">
        <v>85</v>
      </c>
      <c r="AL214" s="108" t="s">
        <v>134</v>
      </c>
      <c r="AM214" s="109" t="str">
        <f t="shared" si="76"/>
        <v>INDPET</v>
      </c>
      <c r="AN214" s="108" t="str">
        <f t="shared" si="77"/>
        <v>WH4_5</v>
      </c>
      <c r="AO214" s="108">
        <f>AO166</f>
        <v>2.3916599319823553E-2</v>
      </c>
      <c r="AP214" s="108" t="s">
        <v>30</v>
      </c>
      <c r="AQ214" s="109" t="s">
        <v>82</v>
      </c>
      <c r="AU214" s="108" t="s">
        <v>134</v>
      </c>
      <c r="AV214" s="109" t="str">
        <f t="shared" si="78"/>
        <v>INDPET</v>
      </c>
      <c r="AW214" s="108" t="str">
        <f t="shared" si="79"/>
        <v>WH4_5</v>
      </c>
      <c r="AX214" s="108">
        <f>AX166</f>
        <v>2.1583935635486006E-2</v>
      </c>
      <c r="AY214" s="108" t="s">
        <v>30</v>
      </c>
      <c r="AZ214" s="109" t="s">
        <v>81</v>
      </c>
      <c r="BD214" s="108" t="s">
        <v>134</v>
      </c>
      <c r="BE214" s="109" t="str">
        <f t="shared" si="80"/>
        <v>INDPET</v>
      </c>
      <c r="BF214" s="108" t="str">
        <f t="shared" si="81"/>
        <v>WH4_5</v>
      </c>
      <c r="BG214" s="108">
        <f t="shared" si="87"/>
        <v>2.3916599319823553E-2</v>
      </c>
      <c r="BH214" s="108" t="s">
        <v>30</v>
      </c>
      <c r="BI214" s="109" t="s">
        <v>83</v>
      </c>
      <c r="BM214" s="108" t="s">
        <v>134</v>
      </c>
      <c r="BN214" s="109" t="str">
        <f t="shared" si="82"/>
        <v>INDPET</v>
      </c>
      <c r="BO214" s="108" t="str">
        <f t="shared" si="83"/>
        <v>WH4_5</v>
      </c>
      <c r="BP214" s="108">
        <f t="shared" si="84"/>
        <v>2.1583935635486006E-2</v>
      </c>
      <c r="BQ214" s="108" t="s">
        <v>30</v>
      </c>
      <c r="BR214" s="109" t="s">
        <v>80</v>
      </c>
    </row>
    <row r="215" spans="11:70">
      <c r="K215" s="110" t="s">
        <v>134</v>
      </c>
      <c r="L215" s="109" t="str">
        <f t="shared" si="73"/>
        <v>INDPET</v>
      </c>
      <c r="M215" s="108" t="str">
        <f>M167</f>
        <v>WH6_7</v>
      </c>
      <c r="N215" s="108">
        <f>N167</f>
        <v>2.1258522050921807E-2</v>
      </c>
      <c r="O215" s="108" t="s">
        <v>30</v>
      </c>
      <c r="P215" s="109" t="s">
        <v>84</v>
      </c>
      <c r="T215" s="108" t="s">
        <v>134</v>
      </c>
      <c r="U215" s="109" t="str">
        <f t="shared" si="85"/>
        <v>INDPET</v>
      </c>
      <c r="V215" s="108" t="str">
        <f t="shared" si="86"/>
        <v>WH6_7</v>
      </c>
      <c r="W215" s="108">
        <f>W167</f>
        <v>2.3554467401049717E-2</v>
      </c>
      <c r="X215" s="108" t="s">
        <v>30</v>
      </c>
      <c r="Y215" s="109" t="s">
        <v>79</v>
      </c>
      <c r="AC215" s="108" t="s">
        <v>134</v>
      </c>
      <c r="AD215" s="109" t="str">
        <f t="shared" si="74"/>
        <v>INDPET</v>
      </c>
      <c r="AE215" s="108" t="str">
        <f t="shared" si="75"/>
        <v>WH6_7</v>
      </c>
      <c r="AF215" s="108">
        <f>AF167</f>
        <v>2.2314948777941768E-2</v>
      </c>
      <c r="AG215" s="108" t="s">
        <v>30</v>
      </c>
      <c r="AH215" s="109" t="s">
        <v>85</v>
      </c>
      <c r="AL215" s="108" t="s">
        <v>134</v>
      </c>
      <c r="AM215" s="109" t="str">
        <f t="shared" si="76"/>
        <v>INDPET</v>
      </c>
      <c r="AN215" s="108" t="str">
        <f t="shared" si="77"/>
        <v>WH6_7</v>
      </c>
      <c r="AO215" s="108">
        <f>AO167</f>
        <v>2.2630890443310306E-2</v>
      </c>
      <c r="AP215" s="108" t="s">
        <v>30</v>
      </c>
      <c r="AQ215" s="109" t="s">
        <v>82</v>
      </c>
      <c r="AU215" s="108" t="s">
        <v>134</v>
      </c>
      <c r="AV215" s="109" t="str">
        <f t="shared" si="78"/>
        <v>INDPET</v>
      </c>
      <c r="AW215" s="108" t="str">
        <f t="shared" si="79"/>
        <v>WH6_7</v>
      </c>
      <c r="AX215" s="108">
        <f>AX167</f>
        <v>1.956645749960171E-2</v>
      </c>
      <c r="AY215" s="108" t="s">
        <v>30</v>
      </c>
      <c r="AZ215" s="109" t="s">
        <v>81</v>
      </c>
      <c r="BD215" s="108" t="s">
        <v>134</v>
      </c>
      <c r="BE215" s="109" t="str">
        <f t="shared" si="80"/>
        <v>INDPET</v>
      </c>
      <c r="BF215" s="108" t="str">
        <f t="shared" si="81"/>
        <v>WH6_7</v>
      </c>
      <c r="BG215" s="108">
        <f t="shared" si="87"/>
        <v>2.2630890443310306E-2</v>
      </c>
      <c r="BH215" s="108" t="s">
        <v>30</v>
      </c>
      <c r="BI215" s="109" t="s">
        <v>83</v>
      </c>
      <c r="BM215" s="108" t="s">
        <v>134</v>
      </c>
      <c r="BN215" s="109" t="str">
        <f t="shared" si="82"/>
        <v>INDPET</v>
      </c>
      <c r="BO215" s="108" t="str">
        <f t="shared" si="83"/>
        <v>WH6_7</v>
      </c>
      <c r="BP215" s="108">
        <f t="shared" si="84"/>
        <v>1.956645749960171E-2</v>
      </c>
      <c r="BQ215" s="108" t="s">
        <v>30</v>
      </c>
      <c r="BR215" s="109" t="s">
        <v>80</v>
      </c>
    </row>
    <row r="216" spans="11:70">
      <c r="K216" s="108" t="s">
        <v>134</v>
      </c>
      <c r="L216" s="109" t="str">
        <f t="shared" si="73"/>
        <v>INDPET</v>
      </c>
      <c r="M216" s="108" t="str">
        <f>M168</f>
        <v>WH8_9</v>
      </c>
      <c r="N216" s="108">
        <f>N168</f>
        <v>2.0781130887542472E-2</v>
      </c>
      <c r="O216" s="108" t="s">
        <v>30</v>
      </c>
      <c r="P216" s="109" t="s">
        <v>84</v>
      </c>
      <c r="T216" s="108" t="s">
        <v>134</v>
      </c>
      <c r="U216" s="109" t="str">
        <f t="shared" si="85"/>
        <v>INDPET</v>
      </c>
      <c r="V216" s="108" t="str">
        <f t="shared" si="86"/>
        <v>WH8_9</v>
      </c>
      <c r="W216" s="108">
        <f>W168</f>
        <v>2.4300205766701756E-2</v>
      </c>
      <c r="X216" s="108" t="s">
        <v>30</v>
      </c>
      <c r="Y216" s="109" t="s">
        <v>79</v>
      </c>
      <c r="AC216" s="108" t="s">
        <v>134</v>
      </c>
      <c r="AD216" s="109" t="str">
        <f t="shared" si="74"/>
        <v>INDPET</v>
      </c>
      <c r="AE216" s="108" t="str">
        <f t="shared" si="75"/>
        <v>WH8_9</v>
      </c>
      <c r="AF216" s="108">
        <f>AF168</f>
        <v>2.0694579381969672E-2</v>
      </c>
      <c r="AG216" s="108" t="s">
        <v>30</v>
      </c>
      <c r="AH216" s="109" t="s">
        <v>85</v>
      </c>
      <c r="AL216" s="108" t="s">
        <v>134</v>
      </c>
      <c r="AM216" s="109" t="str">
        <f t="shared" si="76"/>
        <v>INDPET</v>
      </c>
      <c r="AN216" s="108" t="str">
        <f t="shared" si="77"/>
        <v>WH8_9</v>
      </c>
      <c r="AO216" s="108">
        <f>AO168</f>
        <v>2.2198516505466385E-2</v>
      </c>
      <c r="AP216" s="108" t="s">
        <v>30</v>
      </c>
      <c r="AQ216" s="109" t="s">
        <v>82</v>
      </c>
      <c r="AU216" s="108" t="s">
        <v>134</v>
      </c>
      <c r="AV216" s="109" t="str">
        <f t="shared" si="78"/>
        <v>INDPET</v>
      </c>
      <c r="AW216" s="108" t="str">
        <f t="shared" si="79"/>
        <v>WH8_9</v>
      </c>
      <c r="AX216" s="108">
        <f>AX168</f>
        <v>1.8926889835118442E-2</v>
      </c>
      <c r="AY216" s="108" t="s">
        <v>30</v>
      </c>
      <c r="AZ216" s="109" t="s">
        <v>81</v>
      </c>
      <c r="BD216" s="108" t="s">
        <v>134</v>
      </c>
      <c r="BE216" s="109" t="str">
        <f t="shared" si="80"/>
        <v>INDPET</v>
      </c>
      <c r="BF216" s="108" t="str">
        <f t="shared" si="81"/>
        <v>WH8_9</v>
      </c>
      <c r="BG216" s="108">
        <f t="shared" si="87"/>
        <v>2.2198516505466385E-2</v>
      </c>
      <c r="BH216" s="108" t="s">
        <v>30</v>
      </c>
      <c r="BI216" s="109" t="s">
        <v>83</v>
      </c>
      <c r="BM216" s="108" t="s">
        <v>134</v>
      </c>
      <c r="BN216" s="109" t="str">
        <f t="shared" si="82"/>
        <v>INDPET</v>
      </c>
      <c r="BO216" s="108" t="str">
        <f t="shared" si="83"/>
        <v>WH8_9</v>
      </c>
      <c r="BP216" s="108">
        <f t="shared" si="84"/>
        <v>1.8926889835118442E-2</v>
      </c>
      <c r="BQ216" s="108" t="s">
        <v>30</v>
      </c>
      <c r="BR216" s="109" t="s">
        <v>80</v>
      </c>
    </row>
    <row r="217" spans="11:70">
      <c r="K217" s="108" t="s">
        <v>134</v>
      </c>
      <c r="L217" s="109" t="str">
        <f t="shared" si="73"/>
        <v>INDPET</v>
      </c>
      <c r="M217" s="108" t="str">
        <f>M169</f>
        <v>WH10_11</v>
      </c>
      <c r="N217" s="108">
        <f>N169</f>
        <v>2.0724743126449289E-2</v>
      </c>
      <c r="O217" s="108" t="s">
        <v>30</v>
      </c>
      <c r="P217" s="109" t="s">
        <v>84</v>
      </c>
      <c r="T217" s="108" t="s">
        <v>134</v>
      </c>
      <c r="U217" s="109" t="str">
        <f t="shared" si="85"/>
        <v>INDPET</v>
      </c>
      <c r="V217" s="108" t="str">
        <f t="shared" si="86"/>
        <v>WH10_11</v>
      </c>
      <c r="W217" s="108">
        <f>W169</f>
        <v>2.6960606459662702E-2</v>
      </c>
      <c r="X217" s="108" t="s">
        <v>30</v>
      </c>
      <c r="Y217" s="109" t="s">
        <v>79</v>
      </c>
      <c r="AC217" s="108" t="s">
        <v>134</v>
      </c>
      <c r="AD217" s="109" t="str">
        <f t="shared" si="74"/>
        <v>INDPET</v>
      </c>
      <c r="AE217" s="108" t="str">
        <f t="shared" si="75"/>
        <v>WH10_11</v>
      </c>
      <c r="AF217" s="108">
        <f>AF169</f>
        <v>2.0337356222063653E-2</v>
      </c>
      <c r="AG217" s="108" t="s">
        <v>30</v>
      </c>
      <c r="AH217" s="109" t="s">
        <v>85</v>
      </c>
      <c r="AL217" s="108" t="s">
        <v>134</v>
      </c>
      <c r="AM217" s="109" t="str">
        <f t="shared" si="76"/>
        <v>INDPET</v>
      </c>
      <c r="AN217" s="108" t="str">
        <f t="shared" si="77"/>
        <v>WH10_11</v>
      </c>
      <c r="AO217" s="108">
        <f>AO169</f>
        <v>2.289443174741624E-2</v>
      </c>
      <c r="AP217" s="108" t="s">
        <v>30</v>
      </c>
      <c r="AQ217" s="109" t="s">
        <v>82</v>
      </c>
      <c r="AU217" s="108" t="s">
        <v>134</v>
      </c>
      <c r="AV217" s="109" t="str">
        <f t="shared" si="78"/>
        <v>INDPET</v>
      </c>
      <c r="AW217" s="108" t="str">
        <f t="shared" si="79"/>
        <v>WH10_11</v>
      </c>
      <c r="AX217" s="108">
        <f>AX169</f>
        <v>1.9316772940714252E-2</v>
      </c>
      <c r="AY217" s="108" t="s">
        <v>30</v>
      </c>
      <c r="AZ217" s="109" t="s">
        <v>81</v>
      </c>
      <c r="BD217" s="108" t="s">
        <v>134</v>
      </c>
      <c r="BE217" s="109" t="str">
        <f t="shared" si="80"/>
        <v>INDPET</v>
      </c>
      <c r="BF217" s="108" t="str">
        <f t="shared" si="81"/>
        <v>WH10_11</v>
      </c>
      <c r="BG217" s="108">
        <f t="shared" si="87"/>
        <v>2.289443174741624E-2</v>
      </c>
      <c r="BH217" s="108" t="s">
        <v>30</v>
      </c>
      <c r="BI217" s="109" t="s">
        <v>83</v>
      </c>
      <c r="BM217" s="108" t="s">
        <v>134</v>
      </c>
      <c r="BN217" s="109" t="str">
        <f t="shared" si="82"/>
        <v>INDPET</v>
      </c>
      <c r="BO217" s="108" t="str">
        <f t="shared" si="83"/>
        <v>WH10_11</v>
      </c>
      <c r="BP217" s="108">
        <f t="shared" si="84"/>
        <v>1.9316772940714252E-2</v>
      </c>
      <c r="BQ217" s="108" t="s">
        <v>30</v>
      </c>
      <c r="BR217" s="109" t="s">
        <v>80</v>
      </c>
    </row>
    <row r="218" spans="11:70">
      <c r="K218" s="108" t="s">
        <v>134</v>
      </c>
      <c r="L218" s="109" t="str">
        <f t="shared" si="73"/>
        <v>INDPET</v>
      </c>
      <c r="M218" s="108" t="str">
        <f>M170</f>
        <v>WH12_13</v>
      </c>
      <c r="N218" s="108">
        <f>N170</f>
        <v>2.1313426308615869E-2</v>
      </c>
      <c r="O218" s="108" t="s">
        <v>30</v>
      </c>
      <c r="P218" s="109" t="s">
        <v>84</v>
      </c>
      <c r="T218" s="108" t="s">
        <v>134</v>
      </c>
      <c r="U218" s="109" t="str">
        <f t="shared" si="85"/>
        <v>INDPET</v>
      </c>
      <c r="V218" s="108" t="str">
        <f t="shared" si="86"/>
        <v>WH12_13</v>
      </c>
      <c r="W218" s="108">
        <f>W170</f>
        <v>2.8194153221252558E-2</v>
      </c>
      <c r="X218" s="108" t="s">
        <v>30</v>
      </c>
      <c r="Y218" s="109" t="s">
        <v>79</v>
      </c>
      <c r="AC218" s="108" t="s">
        <v>134</v>
      </c>
      <c r="AD218" s="109" t="str">
        <f t="shared" si="74"/>
        <v>INDPET</v>
      </c>
      <c r="AE218" s="108" t="str">
        <f t="shared" si="75"/>
        <v>WH12_13</v>
      </c>
      <c r="AF218" s="108">
        <f>AF170</f>
        <v>2.1577923329904772E-2</v>
      </c>
      <c r="AG218" s="108" t="s">
        <v>30</v>
      </c>
      <c r="AH218" s="109" t="s">
        <v>85</v>
      </c>
      <c r="AL218" s="108" t="s">
        <v>134</v>
      </c>
      <c r="AM218" s="109" t="str">
        <f t="shared" si="76"/>
        <v>INDPET</v>
      </c>
      <c r="AN218" s="108" t="str">
        <f t="shared" si="77"/>
        <v>WH12_13</v>
      </c>
      <c r="AO218" s="108">
        <f>AO170</f>
        <v>2.436992205662647E-2</v>
      </c>
      <c r="AP218" s="108" t="s">
        <v>30</v>
      </c>
      <c r="AQ218" s="109" t="s">
        <v>82</v>
      </c>
      <c r="AU218" s="108" t="s">
        <v>134</v>
      </c>
      <c r="AV218" s="109" t="str">
        <f t="shared" si="78"/>
        <v>INDPET</v>
      </c>
      <c r="AW218" s="108" t="str">
        <f t="shared" si="79"/>
        <v>WH12_13</v>
      </c>
      <c r="AX218" s="108">
        <f>AX170</f>
        <v>2.1713679165996778E-2</v>
      </c>
      <c r="AY218" s="108" t="s">
        <v>30</v>
      </c>
      <c r="AZ218" s="109" t="s">
        <v>81</v>
      </c>
      <c r="BD218" s="108" t="s">
        <v>134</v>
      </c>
      <c r="BE218" s="109" t="str">
        <f t="shared" si="80"/>
        <v>INDPET</v>
      </c>
      <c r="BF218" s="108" t="str">
        <f t="shared" si="81"/>
        <v>WH12_13</v>
      </c>
      <c r="BG218" s="108">
        <f t="shared" si="87"/>
        <v>2.436992205662647E-2</v>
      </c>
      <c r="BH218" s="108" t="s">
        <v>30</v>
      </c>
      <c r="BI218" s="109" t="s">
        <v>83</v>
      </c>
      <c r="BM218" s="108" t="s">
        <v>134</v>
      </c>
      <c r="BN218" s="109" t="str">
        <f t="shared" si="82"/>
        <v>INDPET</v>
      </c>
      <c r="BO218" s="108" t="str">
        <f t="shared" si="83"/>
        <v>WH12_13</v>
      </c>
      <c r="BP218" s="108">
        <f t="shared" si="84"/>
        <v>2.1713679165996778E-2</v>
      </c>
      <c r="BQ218" s="108" t="s">
        <v>30</v>
      </c>
      <c r="BR218" s="109" t="s">
        <v>80</v>
      </c>
    </row>
    <row r="219" spans="11:70">
      <c r="K219" s="110" t="s">
        <v>134</v>
      </c>
      <c r="L219" s="109" t="str">
        <f t="shared" si="73"/>
        <v>INDPET</v>
      </c>
      <c r="M219" s="108" t="str">
        <f>M171</f>
        <v>WH14_15</v>
      </c>
      <c r="N219" s="108">
        <f>N171</f>
        <v>2.2469105630351725E-2</v>
      </c>
      <c r="O219" s="108" t="s">
        <v>30</v>
      </c>
      <c r="P219" s="109" t="s">
        <v>84</v>
      </c>
      <c r="T219" s="108" t="s">
        <v>134</v>
      </c>
      <c r="U219" s="109" t="str">
        <f t="shared" si="85"/>
        <v>INDPET</v>
      </c>
      <c r="V219" s="108" t="str">
        <f t="shared" si="86"/>
        <v>WH14_15</v>
      </c>
      <c r="W219" s="108">
        <f>W171</f>
        <v>2.7759107718327507E-2</v>
      </c>
      <c r="X219" s="108" t="s">
        <v>30</v>
      </c>
      <c r="Y219" s="109" t="s">
        <v>79</v>
      </c>
      <c r="AC219" s="108" t="s">
        <v>134</v>
      </c>
      <c r="AD219" s="109" t="str">
        <f t="shared" si="74"/>
        <v>INDPET</v>
      </c>
      <c r="AE219" s="108" t="str">
        <f t="shared" si="75"/>
        <v>WH14_15</v>
      </c>
      <c r="AF219" s="108">
        <f>AF171</f>
        <v>2.443722308467574E-2</v>
      </c>
      <c r="AG219" s="108" t="s">
        <v>30</v>
      </c>
      <c r="AH219" s="109" t="s">
        <v>85</v>
      </c>
      <c r="AL219" s="108" t="s">
        <v>134</v>
      </c>
      <c r="AM219" s="109" t="str">
        <f t="shared" si="76"/>
        <v>INDPET</v>
      </c>
      <c r="AN219" s="108" t="str">
        <f t="shared" si="77"/>
        <v>WH14_15</v>
      </c>
      <c r="AO219" s="108">
        <f>AO171</f>
        <v>2.5296656553616542E-2</v>
      </c>
      <c r="AP219" s="108" t="s">
        <v>30</v>
      </c>
      <c r="AQ219" s="109" t="s">
        <v>82</v>
      </c>
      <c r="AU219" s="108" t="s">
        <v>134</v>
      </c>
      <c r="AV219" s="109" t="str">
        <f t="shared" si="78"/>
        <v>INDPET</v>
      </c>
      <c r="AW219" s="108" t="str">
        <f t="shared" si="79"/>
        <v>WH14_15</v>
      </c>
      <c r="AX219" s="108">
        <f>AX171</f>
        <v>2.3154616299008286E-2</v>
      </c>
      <c r="AY219" s="108" t="s">
        <v>30</v>
      </c>
      <c r="AZ219" s="109" t="s">
        <v>81</v>
      </c>
      <c r="BD219" s="108" t="s">
        <v>134</v>
      </c>
      <c r="BE219" s="109" t="str">
        <f t="shared" si="80"/>
        <v>INDPET</v>
      </c>
      <c r="BF219" s="108" t="str">
        <f t="shared" si="81"/>
        <v>WH14_15</v>
      </c>
      <c r="BG219" s="108">
        <f t="shared" si="87"/>
        <v>2.5296656553616542E-2</v>
      </c>
      <c r="BH219" s="108" t="s">
        <v>30</v>
      </c>
      <c r="BI219" s="109" t="s">
        <v>83</v>
      </c>
      <c r="BM219" s="108" t="s">
        <v>134</v>
      </c>
      <c r="BN219" s="109" t="str">
        <f t="shared" si="82"/>
        <v>INDPET</v>
      </c>
      <c r="BO219" s="108" t="str">
        <f t="shared" si="83"/>
        <v>WH14_15</v>
      </c>
      <c r="BP219" s="108">
        <f t="shared" si="84"/>
        <v>2.3154616299008286E-2</v>
      </c>
      <c r="BQ219" s="108" t="s">
        <v>30</v>
      </c>
      <c r="BR219" s="109" t="s">
        <v>80</v>
      </c>
    </row>
    <row r="220" spans="11:70">
      <c r="K220" s="108" t="s">
        <v>134</v>
      </c>
      <c r="L220" s="109" t="str">
        <f t="shared" si="73"/>
        <v>INDPET</v>
      </c>
      <c r="M220" s="108" t="str">
        <f>M172</f>
        <v>WH16_17</v>
      </c>
      <c r="N220" s="108">
        <f>N172</f>
        <v>2.2805879354489168E-2</v>
      </c>
      <c r="O220" s="108" t="s">
        <v>30</v>
      </c>
      <c r="P220" s="109" t="s">
        <v>84</v>
      </c>
      <c r="T220" s="108" t="s">
        <v>134</v>
      </c>
      <c r="U220" s="109" t="str">
        <f t="shared" si="85"/>
        <v>INDPET</v>
      </c>
      <c r="V220" s="108" t="str">
        <f t="shared" si="86"/>
        <v>WH16_17</v>
      </c>
      <c r="W220" s="108">
        <f>W172</f>
        <v>2.7022500142114415E-2</v>
      </c>
      <c r="X220" s="108" t="s">
        <v>30</v>
      </c>
      <c r="Y220" s="109" t="s">
        <v>79</v>
      </c>
      <c r="AC220" s="108" t="s">
        <v>134</v>
      </c>
      <c r="AD220" s="109" t="str">
        <f t="shared" si="74"/>
        <v>INDPET</v>
      </c>
      <c r="AE220" s="108" t="str">
        <f t="shared" si="75"/>
        <v>WH16_17</v>
      </c>
      <c r="AF220" s="108">
        <f>AF172</f>
        <v>2.5705527690156708E-2</v>
      </c>
      <c r="AG220" s="108" t="s">
        <v>30</v>
      </c>
      <c r="AH220" s="109" t="s">
        <v>85</v>
      </c>
      <c r="AL220" s="108" t="s">
        <v>134</v>
      </c>
      <c r="AM220" s="109" t="str">
        <f t="shared" si="76"/>
        <v>INDPET</v>
      </c>
      <c r="AN220" s="108" t="str">
        <f t="shared" si="77"/>
        <v>WH16_17</v>
      </c>
      <c r="AO220" s="108">
        <f>AO172</f>
        <v>2.5303534826348534E-2</v>
      </c>
      <c r="AP220" s="108" t="s">
        <v>30</v>
      </c>
      <c r="AQ220" s="109" t="s">
        <v>82</v>
      </c>
      <c r="AU220" s="108" t="s">
        <v>134</v>
      </c>
      <c r="AV220" s="109" t="str">
        <f t="shared" si="78"/>
        <v>INDPET</v>
      </c>
      <c r="AW220" s="108" t="str">
        <f t="shared" si="79"/>
        <v>WH16_17</v>
      </c>
      <c r="AX220" s="108">
        <f>AX172</f>
        <v>2.335857026371211E-2</v>
      </c>
      <c r="AY220" s="108" t="s">
        <v>30</v>
      </c>
      <c r="AZ220" s="109" t="s">
        <v>81</v>
      </c>
      <c r="BD220" s="108" t="s">
        <v>134</v>
      </c>
      <c r="BE220" s="109" t="str">
        <f t="shared" si="80"/>
        <v>INDPET</v>
      </c>
      <c r="BF220" s="108" t="str">
        <f t="shared" si="81"/>
        <v>WH16_17</v>
      </c>
      <c r="BG220" s="108">
        <f t="shared" si="87"/>
        <v>2.5303534826348534E-2</v>
      </c>
      <c r="BH220" s="108" t="s">
        <v>30</v>
      </c>
      <c r="BI220" s="109" t="s">
        <v>83</v>
      </c>
      <c r="BM220" s="108" t="s">
        <v>134</v>
      </c>
      <c r="BN220" s="109" t="str">
        <f t="shared" si="82"/>
        <v>INDPET</v>
      </c>
      <c r="BO220" s="108" t="str">
        <f t="shared" si="83"/>
        <v>WH16_17</v>
      </c>
      <c r="BP220" s="108">
        <f t="shared" si="84"/>
        <v>2.335857026371211E-2</v>
      </c>
      <c r="BQ220" s="108" t="s">
        <v>30</v>
      </c>
      <c r="BR220" s="109" t="s">
        <v>80</v>
      </c>
    </row>
    <row r="221" spans="11:70">
      <c r="K221" s="108" t="s">
        <v>134</v>
      </c>
      <c r="L221" s="109" t="str">
        <f t="shared" si="73"/>
        <v>INDPET</v>
      </c>
      <c r="M221" s="108" t="str">
        <f>M173</f>
        <v>WH18_19</v>
      </c>
      <c r="N221" s="108">
        <f>N173</f>
        <v>2.2833551053567526E-2</v>
      </c>
      <c r="O221" s="108" t="s">
        <v>30</v>
      </c>
      <c r="P221" s="109" t="s">
        <v>84</v>
      </c>
      <c r="T221" s="108" t="s">
        <v>134</v>
      </c>
      <c r="U221" s="109" t="str">
        <f t="shared" si="85"/>
        <v>INDPET</v>
      </c>
      <c r="V221" s="108" t="str">
        <f t="shared" si="86"/>
        <v>WH18_19</v>
      </c>
      <c r="W221" s="108">
        <f>W173</f>
        <v>2.6751794466061383E-2</v>
      </c>
      <c r="X221" s="108" t="s">
        <v>30</v>
      </c>
      <c r="Y221" s="109" t="s">
        <v>79</v>
      </c>
      <c r="AC221" s="108" t="s">
        <v>134</v>
      </c>
      <c r="AD221" s="109" t="str">
        <f t="shared" si="74"/>
        <v>INDPET</v>
      </c>
      <c r="AE221" s="108" t="str">
        <f t="shared" si="75"/>
        <v>WH18_19</v>
      </c>
      <c r="AF221" s="108">
        <f>AF173</f>
        <v>2.5592794365341641E-2</v>
      </c>
      <c r="AG221" s="108" t="s">
        <v>30</v>
      </c>
      <c r="AH221" s="109" t="s">
        <v>85</v>
      </c>
      <c r="AL221" s="108" t="s">
        <v>134</v>
      </c>
      <c r="AM221" s="109" t="str">
        <f t="shared" si="76"/>
        <v>INDPET</v>
      </c>
      <c r="AN221" s="108" t="str">
        <f t="shared" si="77"/>
        <v>WH18_19</v>
      </c>
      <c r="AO221" s="108">
        <f>AO173</f>
        <v>2.4969586031286229E-2</v>
      </c>
      <c r="AP221" s="108" t="s">
        <v>30</v>
      </c>
      <c r="AQ221" s="109" t="s">
        <v>82</v>
      </c>
      <c r="AU221" s="108" t="s">
        <v>134</v>
      </c>
      <c r="AV221" s="109" t="str">
        <f t="shared" si="78"/>
        <v>INDPET</v>
      </c>
      <c r="AW221" s="108" t="str">
        <f t="shared" si="79"/>
        <v>WH18_19</v>
      </c>
      <c r="AX221" s="108">
        <f>AX173</f>
        <v>2.3127630615324031E-2</v>
      </c>
      <c r="AY221" s="108" t="s">
        <v>30</v>
      </c>
      <c r="AZ221" s="109" t="s">
        <v>81</v>
      </c>
      <c r="BD221" s="108" t="s">
        <v>134</v>
      </c>
      <c r="BE221" s="109" t="str">
        <f t="shared" si="80"/>
        <v>INDPET</v>
      </c>
      <c r="BF221" s="108" t="str">
        <f t="shared" si="81"/>
        <v>WH18_19</v>
      </c>
      <c r="BG221" s="108">
        <f t="shared" si="87"/>
        <v>2.4969586031286229E-2</v>
      </c>
      <c r="BH221" s="108" t="s">
        <v>30</v>
      </c>
      <c r="BI221" s="109" t="s">
        <v>83</v>
      </c>
      <c r="BM221" s="108" t="s">
        <v>134</v>
      </c>
      <c r="BN221" s="109" t="str">
        <f t="shared" si="82"/>
        <v>INDPET</v>
      </c>
      <c r="BO221" s="108" t="str">
        <f t="shared" si="83"/>
        <v>WH18_19</v>
      </c>
      <c r="BP221" s="108">
        <f t="shared" si="84"/>
        <v>2.3127630615324031E-2</v>
      </c>
      <c r="BQ221" s="108" t="s">
        <v>30</v>
      </c>
      <c r="BR221" s="109" t="s">
        <v>80</v>
      </c>
    </row>
    <row r="222" spans="11:70">
      <c r="K222" s="108" t="s">
        <v>134</v>
      </c>
      <c r="L222" s="109" t="str">
        <f t="shared" si="73"/>
        <v>INDPET</v>
      </c>
      <c r="M222" s="108" t="str">
        <f>M174</f>
        <v>WH20_21</v>
      </c>
      <c r="N222" s="108">
        <f>N174</f>
        <v>2.2715455782190419E-2</v>
      </c>
      <c r="O222" s="108" t="s">
        <v>30</v>
      </c>
      <c r="P222" s="109" t="s">
        <v>84</v>
      </c>
      <c r="T222" s="108" t="s">
        <v>134</v>
      </c>
      <c r="U222" s="109" t="str">
        <f t="shared" si="85"/>
        <v>INDPET</v>
      </c>
      <c r="V222" s="108" t="str">
        <f t="shared" si="86"/>
        <v>WH20_21</v>
      </c>
      <c r="W222" s="108">
        <f>W174</f>
        <v>2.8393351379152599E-2</v>
      </c>
      <c r="X222" s="108" t="s">
        <v>30</v>
      </c>
      <c r="Y222" s="109" t="s">
        <v>79</v>
      </c>
      <c r="AC222" s="108" t="s">
        <v>134</v>
      </c>
      <c r="AD222" s="109" t="str">
        <f t="shared" si="74"/>
        <v>INDPET</v>
      </c>
      <c r="AE222" s="108" t="str">
        <f t="shared" si="75"/>
        <v>WH20_21</v>
      </c>
      <c r="AF222" s="108">
        <f>AF174</f>
        <v>2.5128096357010504E-2</v>
      </c>
      <c r="AG222" s="108" t="s">
        <v>30</v>
      </c>
      <c r="AH222" s="109" t="s">
        <v>85</v>
      </c>
      <c r="AL222" s="108" t="s">
        <v>134</v>
      </c>
      <c r="AM222" s="109" t="str">
        <f t="shared" si="76"/>
        <v>INDPET</v>
      </c>
      <c r="AN222" s="108" t="str">
        <f t="shared" si="77"/>
        <v>WH20_21</v>
      </c>
      <c r="AO222" s="108">
        <f>AO174</f>
        <v>2.5193666776947114E-2</v>
      </c>
      <c r="AP222" s="108" t="s">
        <v>30</v>
      </c>
      <c r="AQ222" s="109" t="s">
        <v>82</v>
      </c>
      <c r="AU222" s="108" t="s">
        <v>134</v>
      </c>
      <c r="AV222" s="109" t="str">
        <f t="shared" si="78"/>
        <v>INDPET</v>
      </c>
      <c r="AW222" s="108" t="str">
        <f t="shared" si="79"/>
        <v>WH20_21</v>
      </c>
      <c r="AX222" s="108">
        <f>AX174</f>
        <v>2.3066922677741498E-2</v>
      </c>
      <c r="AY222" s="108" t="s">
        <v>30</v>
      </c>
      <c r="AZ222" s="109" t="s">
        <v>81</v>
      </c>
      <c r="BD222" s="108" t="s">
        <v>134</v>
      </c>
      <c r="BE222" s="109" t="str">
        <f t="shared" si="80"/>
        <v>INDPET</v>
      </c>
      <c r="BF222" s="108" t="str">
        <f t="shared" si="81"/>
        <v>WH20_21</v>
      </c>
      <c r="BG222" s="108">
        <f t="shared" si="87"/>
        <v>2.5193666776947114E-2</v>
      </c>
      <c r="BH222" s="108" t="s">
        <v>30</v>
      </c>
      <c r="BI222" s="109" t="s">
        <v>83</v>
      </c>
      <c r="BM222" s="108" t="s">
        <v>134</v>
      </c>
      <c r="BN222" s="109" t="str">
        <f t="shared" si="82"/>
        <v>INDPET</v>
      </c>
      <c r="BO222" s="108" t="str">
        <f t="shared" si="83"/>
        <v>WH20_21</v>
      </c>
      <c r="BP222" s="108">
        <f t="shared" si="84"/>
        <v>2.3066922677741498E-2</v>
      </c>
      <c r="BQ222" s="108" t="s">
        <v>30</v>
      </c>
      <c r="BR222" s="109" t="s">
        <v>80</v>
      </c>
    </row>
    <row r="223" spans="11:70">
      <c r="K223" s="110" t="s">
        <v>134</v>
      </c>
      <c r="L223" s="109" t="str">
        <f t="shared" si="73"/>
        <v>INDPET</v>
      </c>
      <c r="M223" s="108" t="str">
        <f>M175</f>
        <v>WH22_23</v>
      </c>
      <c r="N223" s="108">
        <f>N175</f>
        <v>2.2889826289936879E-2</v>
      </c>
      <c r="O223" s="108" t="s">
        <v>30</v>
      </c>
      <c r="P223" s="109" t="s">
        <v>84</v>
      </c>
      <c r="T223" s="108" t="s">
        <v>134</v>
      </c>
      <c r="U223" s="109" t="str">
        <f t="shared" si="85"/>
        <v>INDPET</v>
      </c>
      <c r="V223" s="108" t="str">
        <f t="shared" si="86"/>
        <v>WH22_23</v>
      </c>
      <c r="W223" s="108">
        <f>W175</f>
        <v>2.8309781661700797E-2</v>
      </c>
      <c r="X223" s="108" t="s">
        <v>30</v>
      </c>
      <c r="Y223" s="109" t="s">
        <v>79</v>
      </c>
      <c r="AC223" s="108" t="s">
        <v>134</v>
      </c>
      <c r="AD223" s="109" t="str">
        <f t="shared" si="74"/>
        <v>INDPET</v>
      </c>
      <c r="AE223" s="108" t="str">
        <f t="shared" si="75"/>
        <v>WH22_23</v>
      </c>
      <c r="AF223" s="108">
        <f>AF175</f>
        <v>2.5492073877533841E-2</v>
      </c>
      <c r="AG223" s="108" t="s">
        <v>30</v>
      </c>
      <c r="AH223" s="109" t="s">
        <v>85</v>
      </c>
      <c r="AL223" s="108" t="s">
        <v>134</v>
      </c>
      <c r="AM223" s="109" t="str">
        <f t="shared" si="76"/>
        <v>INDPET</v>
      </c>
      <c r="AN223" s="108" t="str">
        <f t="shared" si="77"/>
        <v>WH22_23</v>
      </c>
      <c r="AO223" s="108">
        <f>AO175</f>
        <v>2.5793097568826008E-2</v>
      </c>
      <c r="AP223" s="108" t="s">
        <v>30</v>
      </c>
      <c r="AQ223" s="109" t="s">
        <v>82</v>
      </c>
      <c r="AU223" s="108" t="s">
        <v>134</v>
      </c>
      <c r="AV223" s="109" t="str">
        <f t="shared" si="78"/>
        <v>INDPET</v>
      </c>
      <c r="AW223" s="108" t="str">
        <f t="shared" si="79"/>
        <v>WH22_23</v>
      </c>
      <c r="AX223" s="108">
        <f>AX175</f>
        <v>2.4658149421792279E-2</v>
      </c>
      <c r="AY223" s="108" t="s">
        <v>30</v>
      </c>
      <c r="AZ223" s="109" t="s">
        <v>81</v>
      </c>
      <c r="BD223" s="108" t="s">
        <v>134</v>
      </c>
      <c r="BE223" s="109" t="str">
        <f t="shared" si="80"/>
        <v>INDPET</v>
      </c>
      <c r="BF223" s="108" t="str">
        <f t="shared" si="81"/>
        <v>WH22_23</v>
      </c>
      <c r="BG223" s="108">
        <f t="shared" si="87"/>
        <v>2.5793097568826008E-2</v>
      </c>
      <c r="BH223" s="108" t="s">
        <v>30</v>
      </c>
      <c r="BI223" s="109" t="s">
        <v>83</v>
      </c>
      <c r="BM223" s="108" t="s">
        <v>134</v>
      </c>
      <c r="BN223" s="109" t="str">
        <f t="shared" si="82"/>
        <v>INDPET</v>
      </c>
      <c r="BO223" s="108" t="str">
        <f t="shared" si="83"/>
        <v>WH22_23</v>
      </c>
      <c r="BP223" s="108">
        <f t="shared" si="84"/>
        <v>2.4658149421792279E-2</v>
      </c>
      <c r="BQ223" s="108" t="s">
        <v>30</v>
      </c>
      <c r="BR223" s="109" t="s">
        <v>80</v>
      </c>
    </row>
    <row r="224" spans="11:70">
      <c r="K224" s="108" t="s">
        <v>134</v>
      </c>
      <c r="L224" s="109" t="str">
        <f>C13</f>
        <v>INDCEM</v>
      </c>
      <c r="M224" s="108" t="str">
        <f>M176</f>
        <v>RH0_1</v>
      </c>
      <c r="N224" s="108">
        <f>N176</f>
        <v>2.0724659037165537E-2</v>
      </c>
      <c r="O224" s="108" t="s">
        <v>30</v>
      </c>
      <c r="P224" s="109" t="s">
        <v>84</v>
      </c>
      <c r="T224" s="108" t="s">
        <v>134</v>
      </c>
      <c r="U224" s="109" t="str">
        <f t="shared" si="85"/>
        <v>INDCEM</v>
      </c>
      <c r="V224" s="108" t="str">
        <f t="shared" si="86"/>
        <v>RH0_1</v>
      </c>
      <c r="W224" s="108">
        <f>W176</f>
        <v>2.1114941725154532E-2</v>
      </c>
      <c r="X224" s="108" t="s">
        <v>30</v>
      </c>
      <c r="Y224" s="109" t="s">
        <v>79</v>
      </c>
      <c r="AC224" s="108" t="s">
        <v>134</v>
      </c>
      <c r="AD224" s="109" t="str">
        <f t="shared" ref="AD224:AD271" si="88">U224</f>
        <v>INDCEM</v>
      </c>
      <c r="AE224" s="108" t="str">
        <f t="shared" ref="AE224:AE271" si="89">V224</f>
        <v>RH0_1</v>
      </c>
      <c r="AF224" s="108">
        <f>AF176</f>
        <v>2.1558860771218834E-2</v>
      </c>
      <c r="AG224" s="108" t="s">
        <v>30</v>
      </c>
      <c r="AH224" s="109" t="s">
        <v>85</v>
      </c>
      <c r="AL224" s="108" t="s">
        <v>134</v>
      </c>
      <c r="AM224" s="109" t="str">
        <f t="shared" ref="AM224:AM271" si="90">AD224</f>
        <v>INDCEM</v>
      </c>
      <c r="AN224" s="108" t="str">
        <f t="shared" ref="AN224:AN271" si="91">AE224</f>
        <v>RH0_1</v>
      </c>
      <c r="AO224" s="108">
        <f>AO176</f>
        <v>2.1100281615679766E-2</v>
      </c>
      <c r="AP224" s="108" t="s">
        <v>30</v>
      </c>
      <c r="AQ224" s="109" t="s">
        <v>82</v>
      </c>
      <c r="AU224" s="108" t="s">
        <v>134</v>
      </c>
      <c r="AV224" s="109" t="str">
        <f t="shared" ref="AV224:AV271" si="92">AM224</f>
        <v>INDCEM</v>
      </c>
      <c r="AW224" s="108" t="str">
        <f t="shared" ref="AW224:AW271" si="93">AN224</f>
        <v>RH0_1</v>
      </c>
      <c r="AX224" s="108">
        <f>AX176</f>
        <v>2.1655345397811724E-2</v>
      </c>
      <c r="AY224" s="108" t="s">
        <v>30</v>
      </c>
      <c r="AZ224" s="109" t="s">
        <v>81</v>
      </c>
      <c r="BD224" s="108" t="s">
        <v>134</v>
      </c>
      <c r="BE224" s="109" t="str">
        <f t="shared" ref="BE224:BE271" si="94">AV224</f>
        <v>INDCEM</v>
      </c>
      <c r="BF224" s="108" t="str">
        <f t="shared" ref="BF224:BF271" si="95">AW224</f>
        <v>RH0_1</v>
      </c>
      <c r="BG224" s="108">
        <f t="shared" si="87"/>
        <v>2.1100281615679766E-2</v>
      </c>
      <c r="BH224" s="108" t="s">
        <v>30</v>
      </c>
      <c r="BI224" s="109" t="s">
        <v>83</v>
      </c>
      <c r="BM224" s="108" t="s">
        <v>134</v>
      </c>
      <c r="BN224" s="109" t="str">
        <f t="shared" ref="BN224:BN271" si="96">BE224</f>
        <v>INDCEM</v>
      </c>
      <c r="BO224" s="108" t="str">
        <f t="shared" ref="BO224:BO271" si="97">BF224</f>
        <v>RH0_1</v>
      </c>
      <c r="BP224" s="108">
        <f t="shared" ref="BP224:BP271" si="98">AX224</f>
        <v>2.1655345397811724E-2</v>
      </c>
      <c r="BQ224" s="108" t="s">
        <v>30</v>
      </c>
      <c r="BR224" s="109" t="s">
        <v>80</v>
      </c>
    </row>
    <row r="225" spans="11:70">
      <c r="K225" s="108" t="s">
        <v>134</v>
      </c>
      <c r="L225" s="109" t="str">
        <f t="shared" ref="L225:L271" si="99">L224</f>
        <v>INDCEM</v>
      </c>
      <c r="M225" s="108" t="str">
        <f>M177</f>
        <v>RH2_3</v>
      </c>
      <c r="N225" s="108">
        <f>N177</f>
        <v>2.0606913950845532E-2</v>
      </c>
      <c r="O225" s="108" t="s">
        <v>30</v>
      </c>
      <c r="P225" s="109" t="s">
        <v>84</v>
      </c>
      <c r="T225" s="108" t="s">
        <v>134</v>
      </c>
      <c r="U225" s="109" t="str">
        <f t="shared" ref="U225:U271" si="100">L225</f>
        <v>INDCEM</v>
      </c>
      <c r="V225" s="108" t="str">
        <f t="shared" ref="V225:V271" si="101">M225</f>
        <v>RH2_3</v>
      </c>
      <c r="W225" s="108">
        <f>W177</f>
        <v>1.9269377650938974E-2</v>
      </c>
      <c r="X225" s="108" t="s">
        <v>30</v>
      </c>
      <c r="Y225" s="109" t="s">
        <v>79</v>
      </c>
      <c r="AC225" s="108" t="s">
        <v>134</v>
      </c>
      <c r="AD225" s="109" t="str">
        <f t="shared" si="88"/>
        <v>INDCEM</v>
      </c>
      <c r="AE225" s="108" t="str">
        <f t="shared" si="89"/>
        <v>RH2_3</v>
      </c>
      <c r="AF225" s="108">
        <f>AF177</f>
        <v>2.1716461727874961E-2</v>
      </c>
      <c r="AG225" s="108" t="s">
        <v>30</v>
      </c>
      <c r="AH225" s="109" t="s">
        <v>85</v>
      </c>
      <c r="AL225" s="108" t="s">
        <v>134</v>
      </c>
      <c r="AM225" s="109" t="str">
        <f t="shared" si="90"/>
        <v>INDCEM</v>
      </c>
      <c r="AN225" s="108" t="str">
        <f t="shared" si="91"/>
        <v>RH2_3</v>
      </c>
      <c r="AO225" s="108">
        <f>AO177</f>
        <v>2.0204463474633838E-2</v>
      </c>
      <c r="AP225" s="108" t="s">
        <v>30</v>
      </c>
      <c r="AQ225" s="109" t="s">
        <v>82</v>
      </c>
      <c r="AU225" s="108" t="s">
        <v>134</v>
      </c>
      <c r="AV225" s="109" t="str">
        <f t="shared" si="92"/>
        <v>INDCEM</v>
      </c>
      <c r="AW225" s="108" t="str">
        <f t="shared" si="93"/>
        <v>RH2_3</v>
      </c>
      <c r="AX225" s="108">
        <f>AX177</f>
        <v>1.9761792817229871E-2</v>
      </c>
      <c r="AY225" s="108" t="s">
        <v>30</v>
      </c>
      <c r="AZ225" s="109" t="s">
        <v>81</v>
      </c>
      <c r="BD225" s="108" t="s">
        <v>134</v>
      </c>
      <c r="BE225" s="109" t="str">
        <f t="shared" si="94"/>
        <v>INDCEM</v>
      </c>
      <c r="BF225" s="108" t="str">
        <f t="shared" si="95"/>
        <v>RH2_3</v>
      </c>
      <c r="BG225" s="108">
        <f t="shared" ref="BG225:BG271" si="102">AO225</f>
        <v>2.0204463474633838E-2</v>
      </c>
      <c r="BH225" s="108" t="s">
        <v>30</v>
      </c>
      <c r="BI225" s="109" t="s">
        <v>83</v>
      </c>
      <c r="BM225" s="108" t="s">
        <v>134</v>
      </c>
      <c r="BN225" s="109" t="str">
        <f t="shared" si="96"/>
        <v>INDCEM</v>
      </c>
      <c r="BO225" s="108" t="str">
        <f t="shared" si="97"/>
        <v>RH2_3</v>
      </c>
      <c r="BP225" s="108">
        <f t="shared" si="98"/>
        <v>1.9761792817229871E-2</v>
      </c>
      <c r="BQ225" s="108" t="s">
        <v>30</v>
      </c>
      <c r="BR225" s="109" t="s">
        <v>80</v>
      </c>
    </row>
    <row r="226" spans="11:70">
      <c r="K226" s="108" t="s">
        <v>134</v>
      </c>
      <c r="L226" s="109" t="str">
        <f t="shared" si="99"/>
        <v>INDCEM</v>
      </c>
      <c r="M226" s="108" t="str">
        <f>M178</f>
        <v>RH4_5</v>
      </c>
      <c r="N226" s="108">
        <f>N178</f>
        <v>1.9908743871061466E-2</v>
      </c>
      <c r="O226" s="108" t="s">
        <v>30</v>
      </c>
      <c r="P226" s="109" t="s">
        <v>84</v>
      </c>
      <c r="T226" s="108" t="s">
        <v>134</v>
      </c>
      <c r="U226" s="109" t="str">
        <f t="shared" si="100"/>
        <v>INDCEM</v>
      </c>
      <c r="V226" s="108" t="str">
        <f t="shared" si="101"/>
        <v>RH4_5</v>
      </c>
      <c r="W226" s="108">
        <f>W178</f>
        <v>1.8553891573515724E-2</v>
      </c>
      <c r="X226" s="108" t="s">
        <v>30</v>
      </c>
      <c r="Y226" s="109" t="s">
        <v>79</v>
      </c>
      <c r="AC226" s="108" t="s">
        <v>134</v>
      </c>
      <c r="AD226" s="109" t="str">
        <f t="shared" si="88"/>
        <v>INDCEM</v>
      </c>
      <c r="AE226" s="108" t="str">
        <f t="shared" si="89"/>
        <v>RH4_5</v>
      </c>
      <c r="AF226" s="108">
        <f>AF178</f>
        <v>2.1041033024000365E-2</v>
      </c>
      <c r="AG226" s="108" t="s">
        <v>30</v>
      </c>
      <c r="AH226" s="109" t="s">
        <v>85</v>
      </c>
      <c r="AL226" s="108" t="s">
        <v>134</v>
      </c>
      <c r="AM226" s="109" t="str">
        <f t="shared" si="90"/>
        <v>INDCEM</v>
      </c>
      <c r="AN226" s="108" t="str">
        <f t="shared" si="91"/>
        <v>RH4_5</v>
      </c>
      <c r="AO226" s="108">
        <f>AO178</f>
        <v>1.9159866676335777E-2</v>
      </c>
      <c r="AP226" s="108" t="s">
        <v>30</v>
      </c>
      <c r="AQ226" s="109" t="s">
        <v>82</v>
      </c>
      <c r="AU226" s="108" t="s">
        <v>134</v>
      </c>
      <c r="AV226" s="109" t="str">
        <f t="shared" si="92"/>
        <v>INDCEM</v>
      </c>
      <c r="AW226" s="108" t="str">
        <f t="shared" si="93"/>
        <v>RH4_5</v>
      </c>
      <c r="AX226" s="108">
        <f>AX178</f>
        <v>1.7601494690120366E-2</v>
      </c>
      <c r="AY226" s="108" t="s">
        <v>30</v>
      </c>
      <c r="AZ226" s="109" t="s">
        <v>81</v>
      </c>
      <c r="BD226" s="108" t="s">
        <v>134</v>
      </c>
      <c r="BE226" s="109" t="str">
        <f t="shared" si="94"/>
        <v>INDCEM</v>
      </c>
      <c r="BF226" s="108" t="str">
        <f t="shared" si="95"/>
        <v>RH4_5</v>
      </c>
      <c r="BG226" s="108">
        <f t="shared" si="102"/>
        <v>1.9159866676335777E-2</v>
      </c>
      <c r="BH226" s="108" t="s">
        <v>30</v>
      </c>
      <c r="BI226" s="109" t="s">
        <v>83</v>
      </c>
      <c r="BM226" s="108" t="s">
        <v>134</v>
      </c>
      <c r="BN226" s="109" t="str">
        <f t="shared" si="96"/>
        <v>INDCEM</v>
      </c>
      <c r="BO226" s="108" t="str">
        <f t="shared" si="97"/>
        <v>RH4_5</v>
      </c>
      <c r="BP226" s="108">
        <f t="shared" si="98"/>
        <v>1.7601494690120366E-2</v>
      </c>
      <c r="BQ226" s="108" t="s">
        <v>30</v>
      </c>
      <c r="BR226" s="109" t="s">
        <v>80</v>
      </c>
    </row>
    <row r="227" spans="11:70">
      <c r="K227" s="110" t="s">
        <v>134</v>
      </c>
      <c r="L227" s="109" t="str">
        <f t="shared" si="99"/>
        <v>INDCEM</v>
      </c>
      <c r="M227" s="108" t="str">
        <f>M179</f>
        <v>RH6_7</v>
      </c>
      <c r="N227" s="108">
        <f>N179</f>
        <v>1.9131142691048007E-2</v>
      </c>
      <c r="O227" s="108" t="s">
        <v>30</v>
      </c>
      <c r="P227" s="109" t="s">
        <v>84</v>
      </c>
      <c r="T227" s="108" t="s">
        <v>134</v>
      </c>
      <c r="U227" s="109" t="str">
        <f t="shared" si="100"/>
        <v>INDCEM</v>
      </c>
      <c r="V227" s="108" t="str">
        <f t="shared" si="101"/>
        <v>RH6_7</v>
      </c>
      <c r="W227" s="108">
        <f>W179</f>
        <v>1.8803352118699587E-2</v>
      </c>
      <c r="X227" s="108" t="s">
        <v>30</v>
      </c>
      <c r="Y227" s="109" t="s">
        <v>79</v>
      </c>
      <c r="AC227" s="108" t="s">
        <v>134</v>
      </c>
      <c r="AD227" s="109" t="str">
        <f t="shared" si="88"/>
        <v>INDCEM</v>
      </c>
      <c r="AE227" s="108" t="str">
        <f t="shared" si="89"/>
        <v>RH6_7</v>
      </c>
      <c r="AF227" s="108">
        <f>AF179</f>
        <v>1.8623642385664267E-2</v>
      </c>
      <c r="AG227" s="108" t="s">
        <v>30</v>
      </c>
      <c r="AH227" s="109" t="s">
        <v>85</v>
      </c>
      <c r="AL227" s="108" t="s">
        <v>134</v>
      </c>
      <c r="AM227" s="109" t="str">
        <f t="shared" si="90"/>
        <v>INDCEM</v>
      </c>
      <c r="AN227" s="108" t="str">
        <f t="shared" si="91"/>
        <v>RH6_7</v>
      </c>
      <c r="AO227" s="108">
        <f>AO179</f>
        <v>1.8319027581294868E-2</v>
      </c>
      <c r="AP227" s="108" t="s">
        <v>30</v>
      </c>
      <c r="AQ227" s="109" t="s">
        <v>82</v>
      </c>
      <c r="AU227" s="108" t="s">
        <v>134</v>
      </c>
      <c r="AV227" s="109" t="str">
        <f t="shared" si="92"/>
        <v>INDCEM</v>
      </c>
      <c r="AW227" s="108" t="str">
        <f t="shared" si="93"/>
        <v>RH6_7</v>
      </c>
      <c r="AX227" s="108">
        <f>AX179</f>
        <v>1.6744293447780733E-2</v>
      </c>
      <c r="AY227" s="108" t="s">
        <v>30</v>
      </c>
      <c r="AZ227" s="109" t="s">
        <v>81</v>
      </c>
      <c r="BD227" s="108" t="s">
        <v>134</v>
      </c>
      <c r="BE227" s="109" t="str">
        <f t="shared" si="94"/>
        <v>INDCEM</v>
      </c>
      <c r="BF227" s="108" t="str">
        <f t="shared" si="95"/>
        <v>RH6_7</v>
      </c>
      <c r="BG227" s="108">
        <f t="shared" si="102"/>
        <v>1.8319027581294868E-2</v>
      </c>
      <c r="BH227" s="108" t="s">
        <v>30</v>
      </c>
      <c r="BI227" s="109" t="s">
        <v>83</v>
      </c>
      <c r="BM227" s="108" t="s">
        <v>134</v>
      </c>
      <c r="BN227" s="109" t="str">
        <f t="shared" si="96"/>
        <v>INDCEM</v>
      </c>
      <c r="BO227" s="108" t="str">
        <f t="shared" si="97"/>
        <v>RH6_7</v>
      </c>
      <c r="BP227" s="108">
        <f t="shared" si="98"/>
        <v>1.6744293447780733E-2</v>
      </c>
      <c r="BQ227" s="108" t="s">
        <v>30</v>
      </c>
      <c r="BR227" s="109" t="s">
        <v>80</v>
      </c>
    </row>
    <row r="228" spans="11:70">
      <c r="K228" s="108" t="s">
        <v>134</v>
      </c>
      <c r="L228" s="109" t="str">
        <f t="shared" si="99"/>
        <v>INDCEM</v>
      </c>
      <c r="M228" s="108" t="str">
        <f>M180</f>
        <v>RH8_9</v>
      </c>
      <c r="N228" s="108">
        <f>N180</f>
        <v>1.8830899452683077E-2</v>
      </c>
      <c r="O228" s="108" t="s">
        <v>30</v>
      </c>
      <c r="P228" s="109" t="s">
        <v>84</v>
      </c>
      <c r="T228" s="108" t="s">
        <v>134</v>
      </c>
      <c r="U228" s="109" t="str">
        <f t="shared" si="100"/>
        <v>INDCEM</v>
      </c>
      <c r="V228" s="108" t="str">
        <f t="shared" si="101"/>
        <v>RH8_9</v>
      </c>
      <c r="W228" s="108">
        <f>W180</f>
        <v>2.0275784295644878E-2</v>
      </c>
      <c r="X228" s="108" t="s">
        <v>30</v>
      </c>
      <c r="Y228" s="109" t="s">
        <v>79</v>
      </c>
      <c r="AC228" s="108" t="s">
        <v>134</v>
      </c>
      <c r="AD228" s="109" t="str">
        <f t="shared" si="88"/>
        <v>INDCEM</v>
      </c>
      <c r="AE228" s="108" t="str">
        <f t="shared" si="89"/>
        <v>RH8_9</v>
      </c>
      <c r="AF228" s="108">
        <f>AF180</f>
        <v>1.7156934758240105E-2</v>
      </c>
      <c r="AG228" s="108" t="s">
        <v>30</v>
      </c>
      <c r="AH228" s="109" t="s">
        <v>85</v>
      </c>
      <c r="AL228" s="108" t="s">
        <v>134</v>
      </c>
      <c r="AM228" s="109" t="str">
        <f t="shared" si="90"/>
        <v>INDCEM</v>
      </c>
      <c r="AN228" s="108" t="str">
        <f t="shared" si="91"/>
        <v>RH8_9</v>
      </c>
      <c r="AO228" s="108">
        <f>AO180</f>
        <v>1.8367232972075154E-2</v>
      </c>
      <c r="AP228" s="108" t="s">
        <v>30</v>
      </c>
      <c r="AQ228" s="109" t="s">
        <v>82</v>
      </c>
      <c r="AU228" s="108" t="s">
        <v>134</v>
      </c>
      <c r="AV228" s="109" t="str">
        <f t="shared" si="92"/>
        <v>INDCEM</v>
      </c>
      <c r="AW228" s="108" t="str">
        <f t="shared" si="93"/>
        <v>RH8_9</v>
      </c>
      <c r="AX228" s="108">
        <f>AX180</f>
        <v>1.6887841722384569E-2</v>
      </c>
      <c r="AY228" s="108" t="s">
        <v>30</v>
      </c>
      <c r="AZ228" s="109" t="s">
        <v>81</v>
      </c>
      <c r="BD228" s="108" t="s">
        <v>134</v>
      </c>
      <c r="BE228" s="109" t="str">
        <f t="shared" si="94"/>
        <v>INDCEM</v>
      </c>
      <c r="BF228" s="108" t="str">
        <f t="shared" si="95"/>
        <v>RH8_9</v>
      </c>
      <c r="BG228" s="108">
        <f t="shared" si="102"/>
        <v>1.8367232972075154E-2</v>
      </c>
      <c r="BH228" s="108" t="s">
        <v>30</v>
      </c>
      <c r="BI228" s="109" t="s">
        <v>83</v>
      </c>
      <c r="BM228" s="108" t="s">
        <v>134</v>
      </c>
      <c r="BN228" s="109" t="str">
        <f t="shared" si="96"/>
        <v>INDCEM</v>
      </c>
      <c r="BO228" s="108" t="str">
        <f t="shared" si="97"/>
        <v>RH8_9</v>
      </c>
      <c r="BP228" s="108">
        <f t="shared" si="98"/>
        <v>1.6887841722384569E-2</v>
      </c>
      <c r="BQ228" s="108" t="s">
        <v>30</v>
      </c>
      <c r="BR228" s="109" t="s">
        <v>80</v>
      </c>
    </row>
    <row r="229" spans="11:70">
      <c r="K229" s="108" t="s">
        <v>134</v>
      </c>
      <c r="L229" s="109" t="str">
        <f t="shared" si="99"/>
        <v>INDCEM</v>
      </c>
      <c r="M229" s="108" t="str">
        <f>M181</f>
        <v>RH10_11</v>
      </c>
      <c r="N229" s="108">
        <f>N181</f>
        <v>1.8892209620715375E-2</v>
      </c>
      <c r="O229" s="108" t="s">
        <v>30</v>
      </c>
      <c r="P229" s="109" t="s">
        <v>84</v>
      </c>
      <c r="T229" s="108" t="s">
        <v>134</v>
      </c>
      <c r="U229" s="109" t="str">
        <f t="shared" si="100"/>
        <v>INDCEM</v>
      </c>
      <c r="V229" s="108" t="str">
        <f t="shared" si="101"/>
        <v>RH10_11</v>
      </c>
      <c r="W229" s="108">
        <f>W181</f>
        <v>2.2672709406807174E-2</v>
      </c>
      <c r="X229" s="108" t="s">
        <v>30</v>
      </c>
      <c r="Y229" s="109" t="s">
        <v>79</v>
      </c>
      <c r="AC229" s="108" t="s">
        <v>134</v>
      </c>
      <c r="AD229" s="109" t="str">
        <f t="shared" si="88"/>
        <v>INDCEM</v>
      </c>
      <c r="AE229" s="108" t="str">
        <f t="shared" si="89"/>
        <v>RH10_11</v>
      </c>
      <c r="AF229" s="108">
        <f>AF181</f>
        <v>1.6996069788382029E-2</v>
      </c>
      <c r="AG229" s="108" t="s">
        <v>30</v>
      </c>
      <c r="AH229" s="109" t="s">
        <v>85</v>
      </c>
      <c r="AL229" s="108" t="s">
        <v>134</v>
      </c>
      <c r="AM229" s="109" t="str">
        <f t="shared" si="90"/>
        <v>INDCEM</v>
      </c>
      <c r="AN229" s="108" t="str">
        <f t="shared" si="91"/>
        <v>RH10_11</v>
      </c>
      <c r="AO229" s="108">
        <f>AO181</f>
        <v>1.9516123374229442E-2</v>
      </c>
      <c r="AP229" s="108" t="s">
        <v>30</v>
      </c>
      <c r="AQ229" s="109" t="s">
        <v>82</v>
      </c>
      <c r="AU229" s="108" t="s">
        <v>134</v>
      </c>
      <c r="AV229" s="109" t="str">
        <f t="shared" si="92"/>
        <v>INDCEM</v>
      </c>
      <c r="AW229" s="108" t="str">
        <f t="shared" si="93"/>
        <v>RH10_11</v>
      </c>
      <c r="AX229" s="108">
        <f>AX181</f>
        <v>1.8742267418083269E-2</v>
      </c>
      <c r="AY229" s="108" t="s">
        <v>30</v>
      </c>
      <c r="AZ229" s="109" t="s">
        <v>81</v>
      </c>
      <c r="BD229" s="108" t="s">
        <v>134</v>
      </c>
      <c r="BE229" s="109" t="str">
        <f t="shared" si="94"/>
        <v>INDCEM</v>
      </c>
      <c r="BF229" s="108" t="str">
        <f t="shared" si="95"/>
        <v>RH10_11</v>
      </c>
      <c r="BG229" s="108">
        <f t="shared" si="102"/>
        <v>1.9516123374229442E-2</v>
      </c>
      <c r="BH229" s="108" t="s">
        <v>30</v>
      </c>
      <c r="BI229" s="109" t="s">
        <v>83</v>
      </c>
      <c r="BM229" s="108" t="s">
        <v>134</v>
      </c>
      <c r="BN229" s="109" t="str">
        <f t="shared" si="96"/>
        <v>INDCEM</v>
      </c>
      <c r="BO229" s="108" t="str">
        <f t="shared" si="97"/>
        <v>RH10_11</v>
      </c>
      <c r="BP229" s="108">
        <f t="shared" si="98"/>
        <v>1.8742267418083269E-2</v>
      </c>
      <c r="BQ229" s="108" t="s">
        <v>30</v>
      </c>
      <c r="BR229" s="109" t="s">
        <v>80</v>
      </c>
    </row>
    <row r="230" spans="11:70">
      <c r="K230" s="108" t="s">
        <v>134</v>
      </c>
      <c r="L230" s="109" t="str">
        <f t="shared" si="99"/>
        <v>INDCEM</v>
      </c>
      <c r="M230" s="108" t="str">
        <f>M182</f>
        <v>RH12_13</v>
      </c>
      <c r="N230" s="108">
        <f>N182</f>
        <v>1.9735672875253105E-2</v>
      </c>
      <c r="O230" s="108" t="s">
        <v>30</v>
      </c>
      <c r="P230" s="109" t="s">
        <v>84</v>
      </c>
      <c r="T230" s="108" t="s">
        <v>134</v>
      </c>
      <c r="U230" s="109" t="str">
        <f t="shared" si="100"/>
        <v>INDCEM</v>
      </c>
      <c r="V230" s="108" t="str">
        <f t="shared" si="101"/>
        <v>RH12_13</v>
      </c>
      <c r="W230" s="108">
        <f>W182</f>
        <v>2.2708461324058286E-2</v>
      </c>
      <c r="X230" s="108" t="s">
        <v>30</v>
      </c>
      <c r="Y230" s="109" t="s">
        <v>79</v>
      </c>
      <c r="AC230" s="108" t="s">
        <v>134</v>
      </c>
      <c r="AD230" s="109" t="str">
        <f t="shared" si="88"/>
        <v>INDCEM</v>
      </c>
      <c r="AE230" s="108" t="str">
        <f t="shared" si="89"/>
        <v>RH12_13</v>
      </c>
      <c r="AF230" s="108">
        <f>AF182</f>
        <v>1.819002194214913E-2</v>
      </c>
      <c r="AG230" s="108" t="s">
        <v>30</v>
      </c>
      <c r="AH230" s="109" t="s">
        <v>85</v>
      </c>
      <c r="AL230" s="108" t="s">
        <v>134</v>
      </c>
      <c r="AM230" s="109" t="str">
        <f t="shared" si="90"/>
        <v>INDCEM</v>
      </c>
      <c r="AN230" s="108" t="str">
        <f t="shared" si="91"/>
        <v>RH12_13</v>
      </c>
      <c r="AO230" s="108">
        <f>AO182</f>
        <v>2.0392977411634552E-2</v>
      </c>
      <c r="AP230" s="108" t="s">
        <v>30</v>
      </c>
      <c r="AQ230" s="109" t="s">
        <v>82</v>
      </c>
      <c r="AU230" s="108" t="s">
        <v>134</v>
      </c>
      <c r="AV230" s="109" t="str">
        <f t="shared" si="92"/>
        <v>INDCEM</v>
      </c>
      <c r="AW230" s="108" t="str">
        <f t="shared" si="93"/>
        <v>RH12_13</v>
      </c>
      <c r="AX230" s="108">
        <f>AX182</f>
        <v>2.0376651224340393E-2</v>
      </c>
      <c r="AY230" s="108" t="s">
        <v>30</v>
      </c>
      <c r="AZ230" s="109" t="s">
        <v>81</v>
      </c>
      <c r="BD230" s="108" t="s">
        <v>134</v>
      </c>
      <c r="BE230" s="109" t="str">
        <f t="shared" si="94"/>
        <v>INDCEM</v>
      </c>
      <c r="BF230" s="108" t="str">
        <f t="shared" si="95"/>
        <v>RH12_13</v>
      </c>
      <c r="BG230" s="108">
        <f t="shared" si="102"/>
        <v>2.0392977411634552E-2</v>
      </c>
      <c r="BH230" s="108" t="s">
        <v>30</v>
      </c>
      <c r="BI230" s="109" t="s">
        <v>83</v>
      </c>
      <c r="BM230" s="108" t="s">
        <v>134</v>
      </c>
      <c r="BN230" s="109" t="str">
        <f t="shared" si="96"/>
        <v>INDCEM</v>
      </c>
      <c r="BO230" s="108" t="str">
        <f t="shared" si="97"/>
        <v>RH12_13</v>
      </c>
      <c r="BP230" s="108">
        <f t="shared" si="98"/>
        <v>2.0376651224340393E-2</v>
      </c>
      <c r="BQ230" s="108" t="s">
        <v>30</v>
      </c>
      <c r="BR230" s="109" t="s">
        <v>80</v>
      </c>
    </row>
    <row r="231" spans="11:70">
      <c r="K231" s="110" t="s">
        <v>134</v>
      </c>
      <c r="L231" s="109" t="str">
        <f t="shared" si="99"/>
        <v>INDCEM</v>
      </c>
      <c r="M231" s="108" t="str">
        <f>M183</f>
        <v>RH14_15</v>
      </c>
      <c r="N231" s="108">
        <f>N183</f>
        <v>2.0535190266484385E-2</v>
      </c>
      <c r="O231" s="108" t="s">
        <v>30</v>
      </c>
      <c r="P231" s="109" t="s">
        <v>84</v>
      </c>
      <c r="T231" s="108" t="s">
        <v>134</v>
      </c>
      <c r="U231" s="109" t="str">
        <f t="shared" si="100"/>
        <v>INDCEM</v>
      </c>
      <c r="V231" s="108" t="str">
        <f t="shared" si="101"/>
        <v>RH14_15</v>
      </c>
      <c r="W231" s="108">
        <f>W183</f>
        <v>2.2052829918983639E-2</v>
      </c>
      <c r="X231" s="108" t="s">
        <v>30</v>
      </c>
      <c r="Y231" s="109" t="s">
        <v>79</v>
      </c>
      <c r="AC231" s="108" t="s">
        <v>134</v>
      </c>
      <c r="AD231" s="109" t="str">
        <f t="shared" si="88"/>
        <v>INDCEM</v>
      </c>
      <c r="AE231" s="108" t="str">
        <f t="shared" si="89"/>
        <v>RH14_15</v>
      </c>
      <c r="AF231" s="108">
        <f>AF183</f>
        <v>2.0967491974570172E-2</v>
      </c>
      <c r="AG231" s="108" t="s">
        <v>30</v>
      </c>
      <c r="AH231" s="109" t="s">
        <v>85</v>
      </c>
      <c r="AL231" s="108" t="s">
        <v>134</v>
      </c>
      <c r="AM231" s="109" t="str">
        <f t="shared" si="90"/>
        <v>INDCEM</v>
      </c>
      <c r="AN231" s="108" t="str">
        <f t="shared" si="91"/>
        <v>RH14_15</v>
      </c>
      <c r="AO231" s="108">
        <f>AO183</f>
        <v>2.1041702332658754E-2</v>
      </c>
      <c r="AP231" s="108" t="s">
        <v>30</v>
      </c>
      <c r="AQ231" s="109" t="s">
        <v>82</v>
      </c>
      <c r="AU231" s="108" t="s">
        <v>134</v>
      </c>
      <c r="AV231" s="109" t="str">
        <f t="shared" si="92"/>
        <v>INDCEM</v>
      </c>
      <c r="AW231" s="108" t="str">
        <f t="shared" si="93"/>
        <v>RH14_15</v>
      </c>
      <c r="AX231" s="108">
        <f>AX183</f>
        <v>2.0778238730769082E-2</v>
      </c>
      <c r="AY231" s="108" t="s">
        <v>30</v>
      </c>
      <c r="AZ231" s="109" t="s">
        <v>81</v>
      </c>
      <c r="BD231" s="108" t="s">
        <v>134</v>
      </c>
      <c r="BE231" s="109" t="str">
        <f t="shared" si="94"/>
        <v>INDCEM</v>
      </c>
      <c r="BF231" s="108" t="str">
        <f t="shared" si="95"/>
        <v>RH14_15</v>
      </c>
      <c r="BG231" s="108">
        <f t="shared" si="102"/>
        <v>2.1041702332658754E-2</v>
      </c>
      <c r="BH231" s="108" t="s">
        <v>30</v>
      </c>
      <c r="BI231" s="109" t="s">
        <v>83</v>
      </c>
      <c r="BM231" s="108" t="s">
        <v>134</v>
      </c>
      <c r="BN231" s="109" t="str">
        <f t="shared" si="96"/>
        <v>INDCEM</v>
      </c>
      <c r="BO231" s="108" t="str">
        <f t="shared" si="97"/>
        <v>RH14_15</v>
      </c>
      <c r="BP231" s="108">
        <f t="shared" si="98"/>
        <v>2.0778238730769082E-2</v>
      </c>
      <c r="BQ231" s="108" t="s">
        <v>30</v>
      </c>
      <c r="BR231" s="109" t="s">
        <v>80</v>
      </c>
    </row>
    <row r="232" spans="11:70">
      <c r="K232" s="108" t="s">
        <v>134</v>
      </c>
      <c r="L232" s="109" t="str">
        <f t="shared" si="99"/>
        <v>INDCEM</v>
      </c>
      <c r="M232" s="108" t="str">
        <f>M184</f>
        <v>RH16_17</v>
      </c>
      <c r="N232" s="108">
        <f>N184</f>
        <v>2.0896719862378399E-2</v>
      </c>
      <c r="O232" s="108" t="s">
        <v>30</v>
      </c>
      <c r="P232" s="109" t="s">
        <v>84</v>
      </c>
      <c r="T232" s="108" t="s">
        <v>134</v>
      </c>
      <c r="U232" s="109" t="str">
        <f t="shared" si="100"/>
        <v>INDCEM</v>
      </c>
      <c r="V232" s="108" t="str">
        <f t="shared" si="101"/>
        <v>RH16_17</v>
      </c>
      <c r="W232" s="108">
        <f>W184</f>
        <v>2.1192518819202082E-2</v>
      </c>
      <c r="X232" s="108" t="s">
        <v>30</v>
      </c>
      <c r="Y232" s="109" t="s">
        <v>79</v>
      </c>
      <c r="AC232" s="108" t="s">
        <v>134</v>
      </c>
      <c r="AD232" s="109" t="str">
        <f t="shared" si="88"/>
        <v>INDCEM</v>
      </c>
      <c r="AE232" s="108" t="str">
        <f t="shared" si="89"/>
        <v>RH16_17</v>
      </c>
      <c r="AF232" s="108">
        <f>AF184</f>
        <v>2.1896382103851374E-2</v>
      </c>
      <c r="AG232" s="108" t="s">
        <v>30</v>
      </c>
      <c r="AH232" s="109" t="s">
        <v>85</v>
      </c>
      <c r="AL232" s="108" t="s">
        <v>134</v>
      </c>
      <c r="AM232" s="109" t="str">
        <f t="shared" si="90"/>
        <v>INDCEM</v>
      </c>
      <c r="AN232" s="108" t="str">
        <f t="shared" si="91"/>
        <v>RH16_17</v>
      </c>
      <c r="AO232" s="108">
        <f>AO184</f>
        <v>2.1031470252881344E-2</v>
      </c>
      <c r="AP232" s="108" t="s">
        <v>30</v>
      </c>
      <c r="AQ232" s="109" t="s">
        <v>82</v>
      </c>
      <c r="AU232" s="108" t="s">
        <v>134</v>
      </c>
      <c r="AV232" s="109" t="str">
        <f t="shared" si="92"/>
        <v>INDCEM</v>
      </c>
      <c r="AW232" s="108" t="str">
        <f t="shared" si="93"/>
        <v>RH16_17</v>
      </c>
      <c r="AX232" s="108">
        <f>AX184</f>
        <v>2.069190075933651E-2</v>
      </c>
      <c r="AY232" s="108" t="s">
        <v>30</v>
      </c>
      <c r="AZ232" s="109" t="s">
        <v>81</v>
      </c>
      <c r="BD232" s="108" t="s">
        <v>134</v>
      </c>
      <c r="BE232" s="109" t="str">
        <f t="shared" si="94"/>
        <v>INDCEM</v>
      </c>
      <c r="BF232" s="108" t="str">
        <f t="shared" si="95"/>
        <v>RH16_17</v>
      </c>
      <c r="BG232" s="108">
        <f t="shared" si="102"/>
        <v>2.1031470252881344E-2</v>
      </c>
      <c r="BH232" s="108" t="s">
        <v>30</v>
      </c>
      <c r="BI232" s="109" t="s">
        <v>83</v>
      </c>
      <c r="BM232" s="108" t="s">
        <v>134</v>
      </c>
      <c r="BN232" s="109" t="str">
        <f t="shared" si="96"/>
        <v>INDCEM</v>
      </c>
      <c r="BO232" s="108" t="str">
        <f t="shared" si="97"/>
        <v>RH16_17</v>
      </c>
      <c r="BP232" s="108">
        <f t="shared" si="98"/>
        <v>2.069190075933651E-2</v>
      </c>
      <c r="BQ232" s="108" t="s">
        <v>30</v>
      </c>
      <c r="BR232" s="109" t="s">
        <v>80</v>
      </c>
    </row>
    <row r="233" spans="11:70">
      <c r="K233" s="108" t="s">
        <v>134</v>
      </c>
      <c r="L233" s="109" t="str">
        <f t="shared" si="99"/>
        <v>INDCEM</v>
      </c>
      <c r="M233" s="108" t="str">
        <f>M185</f>
        <v>RH18_19</v>
      </c>
      <c r="N233" s="108">
        <f>N185</f>
        <v>2.0865770170115663E-2</v>
      </c>
      <c r="O233" s="108" t="s">
        <v>30</v>
      </c>
      <c r="P233" s="109" t="s">
        <v>84</v>
      </c>
      <c r="T233" s="108" t="s">
        <v>134</v>
      </c>
      <c r="U233" s="109" t="str">
        <f t="shared" si="100"/>
        <v>INDCEM</v>
      </c>
      <c r="V233" s="108" t="str">
        <f t="shared" si="101"/>
        <v>RH18_19</v>
      </c>
      <c r="W233" s="108">
        <f>W185</f>
        <v>2.113446835673238E-2</v>
      </c>
      <c r="X233" s="108" t="s">
        <v>30</v>
      </c>
      <c r="Y233" s="109" t="s">
        <v>79</v>
      </c>
      <c r="AC233" s="108" t="s">
        <v>134</v>
      </c>
      <c r="AD233" s="109" t="str">
        <f t="shared" si="88"/>
        <v>INDCEM</v>
      </c>
      <c r="AE233" s="108" t="str">
        <f t="shared" si="89"/>
        <v>RH18_19</v>
      </c>
      <c r="AF233" s="108">
        <f>AF185</f>
        <v>2.17155355129377E-2</v>
      </c>
      <c r="AG233" s="108" t="s">
        <v>30</v>
      </c>
      <c r="AH233" s="109" t="s">
        <v>85</v>
      </c>
      <c r="AL233" s="108" t="s">
        <v>134</v>
      </c>
      <c r="AM233" s="109" t="str">
        <f t="shared" si="90"/>
        <v>INDCEM</v>
      </c>
      <c r="AN233" s="108" t="str">
        <f t="shared" si="91"/>
        <v>RH18_19</v>
      </c>
      <c r="AO233" s="108">
        <f>AO185</f>
        <v>2.0772466684862177E-2</v>
      </c>
      <c r="AP233" s="108" t="s">
        <v>30</v>
      </c>
      <c r="AQ233" s="109" t="s">
        <v>82</v>
      </c>
      <c r="AU233" s="108" t="s">
        <v>134</v>
      </c>
      <c r="AV233" s="109" t="str">
        <f t="shared" si="92"/>
        <v>INDCEM</v>
      </c>
      <c r="AW233" s="108" t="str">
        <f t="shared" si="93"/>
        <v>RH18_19</v>
      </c>
      <c r="AX233" s="108">
        <f>AX185</f>
        <v>2.0434688956400562E-2</v>
      </c>
      <c r="AY233" s="108" t="s">
        <v>30</v>
      </c>
      <c r="AZ233" s="109" t="s">
        <v>81</v>
      </c>
      <c r="BD233" s="108" t="s">
        <v>134</v>
      </c>
      <c r="BE233" s="109" t="str">
        <f t="shared" si="94"/>
        <v>INDCEM</v>
      </c>
      <c r="BF233" s="108" t="str">
        <f t="shared" si="95"/>
        <v>RH18_19</v>
      </c>
      <c r="BG233" s="108">
        <f t="shared" si="102"/>
        <v>2.0772466684862177E-2</v>
      </c>
      <c r="BH233" s="108" t="s">
        <v>30</v>
      </c>
      <c r="BI233" s="109" t="s">
        <v>83</v>
      </c>
      <c r="BM233" s="108" t="s">
        <v>134</v>
      </c>
      <c r="BN233" s="109" t="str">
        <f t="shared" si="96"/>
        <v>INDCEM</v>
      </c>
      <c r="BO233" s="108" t="str">
        <f t="shared" si="97"/>
        <v>RH18_19</v>
      </c>
      <c r="BP233" s="108">
        <f t="shared" si="98"/>
        <v>2.0434688956400562E-2</v>
      </c>
      <c r="BQ233" s="108" t="s">
        <v>30</v>
      </c>
      <c r="BR233" s="109" t="s">
        <v>80</v>
      </c>
    </row>
    <row r="234" spans="11:70">
      <c r="K234" s="108" t="s">
        <v>134</v>
      </c>
      <c r="L234" s="109" t="str">
        <f t="shared" si="99"/>
        <v>INDCEM</v>
      </c>
      <c r="M234" s="108" t="str">
        <f>M186</f>
        <v>RH20_21</v>
      </c>
      <c r="N234" s="108">
        <f>N186</f>
        <v>2.0818280069585193E-2</v>
      </c>
      <c r="O234" s="108" t="s">
        <v>30</v>
      </c>
      <c r="P234" s="109" t="s">
        <v>84</v>
      </c>
      <c r="T234" s="108" t="s">
        <v>134</v>
      </c>
      <c r="U234" s="109" t="str">
        <f t="shared" si="100"/>
        <v>INDCEM</v>
      </c>
      <c r="V234" s="108" t="str">
        <f t="shared" si="101"/>
        <v>RH20_21</v>
      </c>
      <c r="W234" s="108">
        <f>W186</f>
        <v>2.1601590955728663E-2</v>
      </c>
      <c r="X234" s="108" t="s">
        <v>30</v>
      </c>
      <c r="Y234" s="109" t="s">
        <v>79</v>
      </c>
      <c r="AC234" s="108" t="s">
        <v>134</v>
      </c>
      <c r="AD234" s="109" t="str">
        <f t="shared" si="88"/>
        <v>INDCEM</v>
      </c>
      <c r="AE234" s="108" t="str">
        <f t="shared" si="89"/>
        <v>RH20_21</v>
      </c>
      <c r="AF234" s="108">
        <f>AF186</f>
        <v>2.125351672873059E-2</v>
      </c>
      <c r="AG234" s="108" t="s">
        <v>30</v>
      </c>
      <c r="AH234" s="109" t="s">
        <v>85</v>
      </c>
      <c r="AL234" s="108" t="s">
        <v>134</v>
      </c>
      <c r="AM234" s="109" t="str">
        <f t="shared" si="90"/>
        <v>INDCEM</v>
      </c>
      <c r="AN234" s="108" t="str">
        <f t="shared" si="91"/>
        <v>RH20_21</v>
      </c>
      <c r="AO234" s="108">
        <f>AO186</f>
        <v>2.0871709048996441E-2</v>
      </c>
      <c r="AP234" s="108" t="s">
        <v>30</v>
      </c>
      <c r="AQ234" s="109" t="s">
        <v>82</v>
      </c>
      <c r="AU234" s="108" t="s">
        <v>134</v>
      </c>
      <c r="AV234" s="109" t="str">
        <f t="shared" si="92"/>
        <v>INDCEM</v>
      </c>
      <c r="AW234" s="108" t="str">
        <f t="shared" si="93"/>
        <v>RH20_21</v>
      </c>
      <c r="AX234" s="108">
        <f>AX186</f>
        <v>2.0802231271115697E-2</v>
      </c>
      <c r="AY234" s="108" t="s">
        <v>30</v>
      </c>
      <c r="AZ234" s="109" t="s">
        <v>81</v>
      </c>
      <c r="BD234" s="108" t="s">
        <v>134</v>
      </c>
      <c r="BE234" s="109" t="str">
        <f t="shared" si="94"/>
        <v>INDCEM</v>
      </c>
      <c r="BF234" s="108" t="str">
        <f t="shared" si="95"/>
        <v>RH20_21</v>
      </c>
      <c r="BG234" s="108">
        <f t="shared" si="102"/>
        <v>2.0871709048996441E-2</v>
      </c>
      <c r="BH234" s="108" t="s">
        <v>30</v>
      </c>
      <c r="BI234" s="109" t="s">
        <v>83</v>
      </c>
      <c r="BM234" s="108" t="s">
        <v>134</v>
      </c>
      <c r="BN234" s="109" t="str">
        <f t="shared" si="96"/>
        <v>INDCEM</v>
      </c>
      <c r="BO234" s="108" t="str">
        <f t="shared" si="97"/>
        <v>RH20_21</v>
      </c>
      <c r="BP234" s="108">
        <f t="shared" si="98"/>
        <v>2.0802231271115697E-2</v>
      </c>
      <c r="BQ234" s="108" t="s">
        <v>30</v>
      </c>
      <c r="BR234" s="109" t="s">
        <v>80</v>
      </c>
    </row>
    <row r="235" spans="11:70">
      <c r="K235" s="110" t="s">
        <v>134</v>
      </c>
      <c r="L235" s="109" t="str">
        <f t="shared" si="99"/>
        <v>INDCEM</v>
      </c>
      <c r="M235" s="108" t="str">
        <f>M187</f>
        <v>RH22_23</v>
      </c>
      <c r="N235" s="108">
        <f>N187</f>
        <v>2.0930934511467787E-2</v>
      </c>
      <c r="O235" s="108" t="s">
        <v>30</v>
      </c>
      <c r="P235" s="109" t="s">
        <v>84</v>
      </c>
      <c r="T235" s="108" t="s">
        <v>134</v>
      </c>
      <c r="U235" s="109" t="str">
        <f t="shared" si="100"/>
        <v>INDCEM</v>
      </c>
      <c r="V235" s="108" t="str">
        <f t="shared" si="101"/>
        <v>RH22_23</v>
      </c>
      <c r="W235" s="108">
        <f>W187</f>
        <v>2.1772678636596807E-2</v>
      </c>
      <c r="X235" s="108" t="s">
        <v>30</v>
      </c>
      <c r="Y235" s="109" t="s">
        <v>79</v>
      </c>
      <c r="AC235" s="108" t="s">
        <v>134</v>
      </c>
      <c r="AD235" s="109" t="str">
        <f t="shared" si="88"/>
        <v>INDCEM</v>
      </c>
      <c r="AE235" s="108" t="str">
        <f t="shared" si="89"/>
        <v>RH22_23</v>
      </c>
      <c r="AF235" s="108">
        <f>AF187</f>
        <v>2.1019278776313481E-2</v>
      </c>
      <c r="AG235" s="108" t="s">
        <v>30</v>
      </c>
      <c r="AH235" s="109" t="s">
        <v>85</v>
      </c>
      <c r="AL235" s="108" t="s">
        <v>134</v>
      </c>
      <c r="AM235" s="109" t="str">
        <f t="shared" si="90"/>
        <v>INDCEM</v>
      </c>
      <c r="AN235" s="108" t="str">
        <f t="shared" si="91"/>
        <v>RH22_23</v>
      </c>
      <c r="AO235" s="108">
        <f>AO187</f>
        <v>2.1048829860768167E-2</v>
      </c>
      <c r="AP235" s="108" t="s">
        <v>30</v>
      </c>
      <c r="AQ235" s="109" t="s">
        <v>82</v>
      </c>
      <c r="AU235" s="108" t="s">
        <v>134</v>
      </c>
      <c r="AV235" s="109" t="str">
        <f t="shared" si="92"/>
        <v>INDCEM</v>
      </c>
      <c r="AW235" s="108" t="str">
        <f t="shared" si="93"/>
        <v>RH22_23</v>
      </c>
      <c r="AX235" s="108">
        <f>AX187</f>
        <v>2.1165643317772861E-2</v>
      </c>
      <c r="AY235" s="108" t="s">
        <v>30</v>
      </c>
      <c r="AZ235" s="109" t="s">
        <v>81</v>
      </c>
      <c r="BD235" s="108" t="s">
        <v>134</v>
      </c>
      <c r="BE235" s="109" t="str">
        <f t="shared" si="94"/>
        <v>INDCEM</v>
      </c>
      <c r="BF235" s="108" t="str">
        <f t="shared" si="95"/>
        <v>RH22_23</v>
      </c>
      <c r="BG235" s="108">
        <f t="shared" si="102"/>
        <v>2.1048829860768167E-2</v>
      </c>
      <c r="BH235" s="108" t="s">
        <v>30</v>
      </c>
      <c r="BI235" s="109" t="s">
        <v>83</v>
      </c>
      <c r="BM235" s="108" t="s">
        <v>134</v>
      </c>
      <c r="BN235" s="109" t="str">
        <f t="shared" si="96"/>
        <v>INDCEM</v>
      </c>
      <c r="BO235" s="108" t="str">
        <f t="shared" si="97"/>
        <v>RH22_23</v>
      </c>
      <c r="BP235" s="108">
        <f t="shared" si="98"/>
        <v>2.1165643317772861E-2</v>
      </c>
      <c r="BQ235" s="108" t="s">
        <v>30</v>
      </c>
      <c r="BR235" s="109" t="s">
        <v>80</v>
      </c>
    </row>
    <row r="236" spans="11:70">
      <c r="K236" s="108" t="s">
        <v>134</v>
      </c>
      <c r="L236" s="109" t="str">
        <f t="shared" si="99"/>
        <v>INDCEM</v>
      </c>
      <c r="M236" s="108" t="str">
        <f>M188</f>
        <v>SH0_1</v>
      </c>
      <c r="N236" s="108">
        <f>N188</f>
        <v>2.1693465806133724E-2</v>
      </c>
      <c r="O236" s="108" t="s">
        <v>30</v>
      </c>
      <c r="P236" s="109" t="s">
        <v>84</v>
      </c>
      <c r="T236" s="108" t="s">
        <v>134</v>
      </c>
      <c r="U236" s="109" t="str">
        <f t="shared" si="100"/>
        <v>INDCEM</v>
      </c>
      <c r="V236" s="108" t="str">
        <f t="shared" si="101"/>
        <v>SH0_1</v>
      </c>
      <c r="W236" s="108">
        <f>W188</f>
        <v>1.7447761885412263E-2</v>
      </c>
      <c r="X236" s="108" t="s">
        <v>30</v>
      </c>
      <c r="Y236" s="109" t="s">
        <v>79</v>
      </c>
      <c r="AC236" s="108" t="s">
        <v>134</v>
      </c>
      <c r="AD236" s="109" t="str">
        <f t="shared" si="88"/>
        <v>INDCEM</v>
      </c>
      <c r="AE236" s="108" t="str">
        <f t="shared" si="89"/>
        <v>SH0_1</v>
      </c>
      <c r="AF236" s="108">
        <f>AF188</f>
        <v>2.0811553801596969E-2</v>
      </c>
      <c r="AG236" s="108" t="s">
        <v>30</v>
      </c>
      <c r="AH236" s="109" t="s">
        <v>85</v>
      </c>
      <c r="AL236" s="108" t="s">
        <v>134</v>
      </c>
      <c r="AM236" s="109" t="str">
        <f t="shared" si="90"/>
        <v>INDCEM</v>
      </c>
      <c r="AN236" s="108" t="str">
        <f t="shared" si="91"/>
        <v>SH0_1</v>
      </c>
      <c r="AO236" s="108">
        <f>AO188</f>
        <v>2.0289589930703667E-2</v>
      </c>
      <c r="AP236" s="108" t="s">
        <v>30</v>
      </c>
      <c r="AQ236" s="109" t="s">
        <v>82</v>
      </c>
      <c r="AU236" s="108" t="s">
        <v>134</v>
      </c>
      <c r="AV236" s="109" t="str">
        <f t="shared" si="92"/>
        <v>INDCEM</v>
      </c>
      <c r="AW236" s="108" t="str">
        <f t="shared" si="93"/>
        <v>SH0_1</v>
      </c>
      <c r="AX236" s="108">
        <f>AX188</f>
        <v>2.3539997538016236E-2</v>
      </c>
      <c r="AY236" s="108" t="s">
        <v>30</v>
      </c>
      <c r="AZ236" s="109" t="s">
        <v>81</v>
      </c>
      <c r="BD236" s="108" t="s">
        <v>134</v>
      </c>
      <c r="BE236" s="109" t="str">
        <f t="shared" si="94"/>
        <v>INDCEM</v>
      </c>
      <c r="BF236" s="108" t="str">
        <f t="shared" si="95"/>
        <v>SH0_1</v>
      </c>
      <c r="BG236" s="108">
        <f t="shared" si="102"/>
        <v>2.0289589930703667E-2</v>
      </c>
      <c r="BH236" s="108" t="s">
        <v>30</v>
      </c>
      <c r="BI236" s="109" t="s">
        <v>83</v>
      </c>
      <c r="BM236" s="108" t="s">
        <v>134</v>
      </c>
      <c r="BN236" s="109" t="str">
        <f t="shared" si="96"/>
        <v>INDCEM</v>
      </c>
      <c r="BO236" s="108" t="str">
        <f t="shared" si="97"/>
        <v>SH0_1</v>
      </c>
      <c r="BP236" s="108">
        <f t="shared" si="98"/>
        <v>2.3539997538016236E-2</v>
      </c>
      <c r="BQ236" s="108" t="s">
        <v>30</v>
      </c>
      <c r="BR236" s="109" t="s">
        <v>80</v>
      </c>
    </row>
    <row r="237" spans="11:70">
      <c r="K237" s="108" t="s">
        <v>134</v>
      </c>
      <c r="L237" s="109" t="str">
        <f t="shared" si="99"/>
        <v>INDCEM</v>
      </c>
      <c r="M237" s="108" t="str">
        <f>M189</f>
        <v>SH2_3</v>
      </c>
      <c r="N237" s="108">
        <f>N189</f>
        <v>2.1091629448540879E-2</v>
      </c>
      <c r="O237" s="108" t="s">
        <v>30</v>
      </c>
      <c r="P237" s="109" t="s">
        <v>84</v>
      </c>
      <c r="T237" s="108" t="s">
        <v>134</v>
      </c>
      <c r="U237" s="109" t="str">
        <f t="shared" si="100"/>
        <v>INDCEM</v>
      </c>
      <c r="V237" s="108" t="str">
        <f t="shared" si="101"/>
        <v>SH2_3</v>
      </c>
      <c r="W237" s="108">
        <f>W189</f>
        <v>1.5245791875989748E-2</v>
      </c>
      <c r="X237" s="108" t="s">
        <v>30</v>
      </c>
      <c r="Y237" s="109" t="s">
        <v>79</v>
      </c>
      <c r="AC237" s="108" t="s">
        <v>134</v>
      </c>
      <c r="AD237" s="109" t="str">
        <f t="shared" si="88"/>
        <v>INDCEM</v>
      </c>
      <c r="AE237" s="108" t="str">
        <f t="shared" si="89"/>
        <v>SH2_3</v>
      </c>
      <c r="AF237" s="108">
        <f>AF189</f>
        <v>2.0179629923972452E-2</v>
      </c>
      <c r="AG237" s="108" t="s">
        <v>30</v>
      </c>
      <c r="AH237" s="109" t="s">
        <v>85</v>
      </c>
      <c r="AL237" s="108" t="s">
        <v>134</v>
      </c>
      <c r="AM237" s="109" t="str">
        <f t="shared" si="90"/>
        <v>INDCEM</v>
      </c>
      <c r="AN237" s="108" t="str">
        <f t="shared" si="91"/>
        <v>SH2_3</v>
      </c>
      <c r="AO237" s="108">
        <f>AO189</f>
        <v>1.8870656882657717E-2</v>
      </c>
      <c r="AP237" s="108" t="s">
        <v>30</v>
      </c>
      <c r="AQ237" s="109" t="s">
        <v>82</v>
      </c>
      <c r="AU237" s="108" t="s">
        <v>134</v>
      </c>
      <c r="AV237" s="109" t="str">
        <f t="shared" si="92"/>
        <v>INDCEM</v>
      </c>
      <c r="AW237" s="108" t="str">
        <f t="shared" si="93"/>
        <v>SH2_3</v>
      </c>
      <c r="AX237" s="108">
        <f>AX189</f>
        <v>2.1308543326801641E-2</v>
      </c>
      <c r="AY237" s="108" t="s">
        <v>30</v>
      </c>
      <c r="AZ237" s="109" t="s">
        <v>81</v>
      </c>
      <c r="BD237" s="108" t="s">
        <v>134</v>
      </c>
      <c r="BE237" s="109" t="str">
        <f t="shared" si="94"/>
        <v>INDCEM</v>
      </c>
      <c r="BF237" s="108" t="str">
        <f t="shared" si="95"/>
        <v>SH2_3</v>
      </c>
      <c r="BG237" s="108">
        <f t="shared" si="102"/>
        <v>1.8870656882657717E-2</v>
      </c>
      <c r="BH237" s="108" t="s">
        <v>30</v>
      </c>
      <c r="BI237" s="109" t="s">
        <v>83</v>
      </c>
      <c r="BM237" s="108" t="s">
        <v>134</v>
      </c>
      <c r="BN237" s="109" t="str">
        <f t="shared" si="96"/>
        <v>INDCEM</v>
      </c>
      <c r="BO237" s="108" t="str">
        <f t="shared" si="97"/>
        <v>SH2_3</v>
      </c>
      <c r="BP237" s="108">
        <f t="shared" si="98"/>
        <v>2.1308543326801641E-2</v>
      </c>
      <c r="BQ237" s="108" t="s">
        <v>30</v>
      </c>
      <c r="BR237" s="109" t="s">
        <v>80</v>
      </c>
    </row>
    <row r="238" spans="11:70">
      <c r="K238" s="108" t="s">
        <v>134</v>
      </c>
      <c r="L238" s="109" t="str">
        <f t="shared" si="99"/>
        <v>INDCEM</v>
      </c>
      <c r="M238" s="108" t="str">
        <f>M190</f>
        <v>SH4_5</v>
      </c>
      <c r="N238" s="108">
        <f>N190</f>
        <v>2.0288554911757406E-2</v>
      </c>
      <c r="O238" s="108" t="s">
        <v>30</v>
      </c>
      <c r="P238" s="109" t="s">
        <v>84</v>
      </c>
      <c r="T238" s="108" t="s">
        <v>134</v>
      </c>
      <c r="U238" s="109" t="str">
        <f t="shared" si="100"/>
        <v>INDCEM</v>
      </c>
      <c r="V238" s="108" t="str">
        <f t="shared" si="101"/>
        <v>SH4_5</v>
      </c>
      <c r="W238" s="108">
        <f>W190</f>
        <v>1.4014785059643245E-2</v>
      </c>
      <c r="X238" s="108" t="s">
        <v>30</v>
      </c>
      <c r="Y238" s="109" t="s">
        <v>79</v>
      </c>
      <c r="AC238" s="108" t="s">
        <v>134</v>
      </c>
      <c r="AD238" s="109" t="str">
        <f t="shared" si="88"/>
        <v>INDCEM</v>
      </c>
      <c r="AE238" s="108" t="str">
        <f t="shared" si="89"/>
        <v>SH4_5</v>
      </c>
      <c r="AF238" s="108">
        <f>AF190</f>
        <v>1.9614839522066274E-2</v>
      </c>
      <c r="AG238" s="108" t="s">
        <v>30</v>
      </c>
      <c r="AH238" s="109" t="s">
        <v>85</v>
      </c>
      <c r="AL238" s="108" t="s">
        <v>134</v>
      </c>
      <c r="AM238" s="109" t="str">
        <f t="shared" si="90"/>
        <v>INDCEM</v>
      </c>
      <c r="AN238" s="108" t="str">
        <f t="shared" si="91"/>
        <v>SH4_5</v>
      </c>
      <c r="AO238" s="108">
        <f>AO190</f>
        <v>1.7500502969475973E-2</v>
      </c>
      <c r="AP238" s="108" t="s">
        <v>30</v>
      </c>
      <c r="AQ238" s="109" t="s">
        <v>82</v>
      </c>
      <c r="AU238" s="108" t="s">
        <v>134</v>
      </c>
      <c r="AV238" s="109" t="str">
        <f t="shared" si="92"/>
        <v>INDCEM</v>
      </c>
      <c r="AW238" s="108" t="str">
        <f t="shared" si="93"/>
        <v>SH4_5</v>
      </c>
      <c r="AX238" s="108">
        <f>AX190</f>
        <v>1.8479363931276277E-2</v>
      </c>
      <c r="AY238" s="108" t="s">
        <v>30</v>
      </c>
      <c r="AZ238" s="109" t="s">
        <v>81</v>
      </c>
      <c r="BD238" s="108" t="s">
        <v>134</v>
      </c>
      <c r="BE238" s="109" t="str">
        <f t="shared" si="94"/>
        <v>INDCEM</v>
      </c>
      <c r="BF238" s="108" t="str">
        <f t="shared" si="95"/>
        <v>SH4_5</v>
      </c>
      <c r="BG238" s="108">
        <f t="shared" si="102"/>
        <v>1.7500502969475973E-2</v>
      </c>
      <c r="BH238" s="108" t="s">
        <v>30</v>
      </c>
      <c r="BI238" s="109" t="s">
        <v>83</v>
      </c>
      <c r="BM238" s="108" t="s">
        <v>134</v>
      </c>
      <c r="BN238" s="109" t="str">
        <f t="shared" si="96"/>
        <v>INDCEM</v>
      </c>
      <c r="BO238" s="108" t="str">
        <f t="shared" si="97"/>
        <v>SH4_5</v>
      </c>
      <c r="BP238" s="108">
        <f t="shared" si="98"/>
        <v>1.8479363931276277E-2</v>
      </c>
      <c r="BQ238" s="108" t="s">
        <v>30</v>
      </c>
      <c r="BR238" s="109" t="s">
        <v>80</v>
      </c>
    </row>
    <row r="239" spans="11:70">
      <c r="K239" s="110" t="s">
        <v>134</v>
      </c>
      <c r="L239" s="109" t="str">
        <f t="shared" si="99"/>
        <v>INDCEM</v>
      </c>
      <c r="M239" s="108" t="str">
        <f>M191</f>
        <v>SH6_7</v>
      </c>
      <c r="N239" s="108">
        <f>N191</f>
        <v>1.9232236416978313E-2</v>
      </c>
      <c r="O239" s="108" t="s">
        <v>30</v>
      </c>
      <c r="P239" s="109" t="s">
        <v>84</v>
      </c>
      <c r="T239" s="108" t="s">
        <v>134</v>
      </c>
      <c r="U239" s="109" t="str">
        <f t="shared" si="100"/>
        <v>INDCEM</v>
      </c>
      <c r="V239" s="108" t="str">
        <f t="shared" si="101"/>
        <v>SH6_7</v>
      </c>
      <c r="W239" s="108">
        <f>W191</f>
        <v>1.3860443209600209E-2</v>
      </c>
      <c r="X239" s="108" t="s">
        <v>30</v>
      </c>
      <c r="Y239" s="109" t="s">
        <v>79</v>
      </c>
      <c r="AC239" s="108" t="s">
        <v>134</v>
      </c>
      <c r="AD239" s="109" t="str">
        <f t="shared" si="88"/>
        <v>INDCEM</v>
      </c>
      <c r="AE239" s="108" t="str">
        <f t="shared" si="89"/>
        <v>SH6_7</v>
      </c>
      <c r="AF239" s="108">
        <f>AF191</f>
        <v>1.7278998108464394E-2</v>
      </c>
      <c r="AG239" s="108" t="s">
        <v>30</v>
      </c>
      <c r="AH239" s="109" t="s">
        <v>85</v>
      </c>
      <c r="AL239" s="108" t="s">
        <v>134</v>
      </c>
      <c r="AM239" s="109" t="str">
        <f t="shared" si="90"/>
        <v>INDCEM</v>
      </c>
      <c r="AN239" s="108" t="str">
        <f t="shared" si="91"/>
        <v>SH6_7</v>
      </c>
      <c r="AO239" s="108">
        <f>AO191</f>
        <v>1.6421193779789026E-2</v>
      </c>
      <c r="AP239" s="108" t="s">
        <v>30</v>
      </c>
      <c r="AQ239" s="109" t="s">
        <v>82</v>
      </c>
      <c r="AU239" s="108" t="s">
        <v>134</v>
      </c>
      <c r="AV239" s="109" t="str">
        <f t="shared" si="92"/>
        <v>INDCEM</v>
      </c>
      <c r="AW239" s="108" t="str">
        <f t="shared" si="93"/>
        <v>SH6_7</v>
      </c>
      <c r="AX239" s="108">
        <f>AX191</f>
        <v>1.7199621712887928E-2</v>
      </c>
      <c r="AY239" s="108" t="s">
        <v>30</v>
      </c>
      <c r="AZ239" s="109" t="s">
        <v>81</v>
      </c>
      <c r="BD239" s="108" t="s">
        <v>134</v>
      </c>
      <c r="BE239" s="109" t="str">
        <f t="shared" si="94"/>
        <v>INDCEM</v>
      </c>
      <c r="BF239" s="108" t="str">
        <f t="shared" si="95"/>
        <v>SH6_7</v>
      </c>
      <c r="BG239" s="108">
        <f t="shared" si="102"/>
        <v>1.6421193779789026E-2</v>
      </c>
      <c r="BH239" s="108" t="s">
        <v>30</v>
      </c>
      <c r="BI239" s="109" t="s">
        <v>83</v>
      </c>
      <c r="BM239" s="108" t="s">
        <v>134</v>
      </c>
      <c r="BN239" s="109" t="str">
        <f t="shared" si="96"/>
        <v>INDCEM</v>
      </c>
      <c r="BO239" s="108" t="str">
        <f t="shared" si="97"/>
        <v>SH6_7</v>
      </c>
      <c r="BP239" s="108">
        <f t="shared" si="98"/>
        <v>1.7199621712887928E-2</v>
      </c>
      <c r="BQ239" s="108" t="s">
        <v>30</v>
      </c>
      <c r="BR239" s="109" t="s">
        <v>80</v>
      </c>
    </row>
    <row r="240" spans="11:70">
      <c r="K240" s="108" t="s">
        <v>134</v>
      </c>
      <c r="L240" s="109" t="str">
        <f t="shared" si="99"/>
        <v>INDCEM</v>
      </c>
      <c r="M240" s="108" t="str">
        <f>M192</f>
        <v>SH8_9</v>
      </c>
      <c r="N240" s="108">
        <f>N192</f>
        <v>1.8748507011425081E-2</v>
      </c>
      <c r="O240" s="108" t="s">
        <v>30</v>
      </c>
      <c r="P240" s="109" t="s">
        <v>84</v>
      </c>
      <c r="T240" s="108" t="s">
        <v>134</v>
      </c>
      <c r="U240" s="109" t="str">
        <f t="shared" si="100"/>
        <v>INDCEM</v>
      </c>
      <c r="V240" s="108" t="str">
        <f t="shared" si="101"/>
        <v>SH8_9</v>
      </c>
      <c r="W240" s="108">
        <f>W192</f>
        <v>1.4755107179350496E-2</v>
      </c>
      <c r="X240" s="108" t="s">
        <v>30</v>
      </c>
      <c r="Y240" s="109" t="s">
        <v>79</v>
      </c>
      <c r="AC240" s="108" t="s">
        <v>134</v>
      </c>
      <c r="AD240" s="109" t="str">
        <f t="shared" si="88"/>
        <v>INDCEM</v>
      </c>
      <c r="AE240" s="108" t="str">
        <f t="shared" si="89"/>
        <v>SH8_9</v>
      </c>
      <c r="AF240" s="108">
        <f>AF192</f>
        <v>1.5588699261442313E-2</v>
      </c>
      <c r="AG240" s="108" t="s">
        <v>30</v>
      </c>
      <c r="AH240" s="109" t="s">
        <v>85</v>
      </c>
      <c r="AL240" s="108" t="s">
        <v>134</v>
      </c>
      <c r="AM240" s="109" t="str">
        <f t="shared" si="90"/>
        <v>INDCEM</v>
      </c>
      <c r="AN240" s="108" t="str">
        <f t="shared" si="91"/>
        <v>SH8_9</v>
      </c>
      <c r="AO240" s="108">
        <f>AO192</f>
        <v>1.6139842957734477E-2</v>
      </c>
      <c r="AP240" s="108" t="s">
        <v>30</v>
      </c>
      <c r="AQ240" s="109" t="s">
        <v>82</v>
      </c>
      <c r="AU240" s="108" t="s">
        <v>134</v>
      </c>
      <c r="AV240" s="109" t="str">
        <f t="shared" si="92"/>
        <v>INDCEM</v>
      </c>
      <c r="AW240" s="108" t="str">
        <f t="shared" si="93"/>
        <v>SH8_9</v>
      </c>
      <c r="AX240" s="108">
        <f>AX192</f>
        <v>1.7030245273226989E-2</v>
      </c>
      <c r="AY240" s="108" t="s">
        <v>30</v>
      </c>
      <c r="AZ240" s="109" t="s">
        <v>81</v>
      </c>
      <c r="BD240" s="108" t="s">
        <v>134</v>
      </c>
      <c r="BE240" s="109" t="str">
        <f t="shared" si="94"/>
        <v>INDCEM</v>
      </c>
      <c r="BF240" s="108" t="str">
        <f t="shared" si="95"/>
        <v>SH8_9</v>
      </c>
      <c r="BG240" s="108">
        <f t="shared" si="102"/>
        <v>1.6139842957734477E-2</v>
      </c>
      <c r="BH240" s="108" t="s">
        <v>30</v>
      </c>
      <c r="BI240" s="109" t="s">
        <v>83</v>
      </c>
      <c r="BM240" s="108" t="s">
        <v>134</v>
      </c>
      <c r="BN240" s="109" t="str">
        <f t="shared" si="96"/>
        <v>INDCEM</v>
      </c>
      <c r="BO240" s="108" t="str">
        <f t="shared" si="97"/>
        <v>SH8_9</v>
      </c>
      <c r="BP240" s="108">
        <f t="shared" si="98"/>
        <v>1.7030245273226989E-2</v>
      </c>
      <c r="BQ240" s="108" t="s">
        <v>30</v>
      </c>
      <c r="BR240" s="109" t="s">
        <v>80</v>
      </c>
    </row>
    <row r="241" spans="11:70">
      <c r="K241" s="108" t="s">
        <v>134</v>
      </c>
      <c r="L241" s="109" t="str">
        <f t="shared" si="99"/>
        <v>INDCEM</v>
      </c>
      <c r="M241" s="108" t="str">
        <f>M193</f>
        <v>SH10_11</v>
      </c>
      <c r="N241" s="108">
        <f>N193</f>
        <v>1.8678047240008381E-2</v>
      </c>
      <c r="O241" s="108" t="s">
        <v>30</v>
      </c>
      <c r="P241" s="109" t="s">
        <v>84</v>
      </c>
      <c r="T241" s="108" t="s">
        <v>134</v>
      </c>
      <c r="U241" s="109" t="str">
        <f t="shared" si="100"/>
        <v>INDCEM</v>
      </c>
      <c r="V241" s="108" t="str">
        <f t="shared" si="101"/>
        <v>SH10_11</v>
      </c>
      <c r="W241" s="108">
        <f>W193</f>
        <v>1.7186661643030239E-2</v>
      </c>
      <c r="X241" s="108" t="s">
        <v>30</v>
      </c>
      <c r="Y241" s="109" t="s">
        <v>79</v>
      </c>
      <c r="AC241" s="108" t="s">
        <v>134</v>
      </c>
      <c r="AD241" s="109" t="str">
        <f t="shared" si="88"/>
        <v>INDCEM</v>
      </c>
      <c r="AE241" s="108" t="str">
        <f t="shared" si="89"/>
        <v>SH10_11</v>
      </c>
      <c r="AF241" s="108">
        <f>AF193</f>
        <v>1.5097315695768238E-2</v>
      </c>
      <c r="AG241" s="108" t="s">
        <v>30</v>
      </c>
      <c r="AH241" s="109" t="s">
        <v>85</v>
      </c>
      <c r="AL241" s="108" t="s">
        <v>134</v>
      </c>
      <c r="AM241" s="109" t="str">
        <f t="shared" si="90"/>
        <v>INDCEM</v>
      </c>
      <c r="AN241" s="108" t="str">
        <f t="shared" si="91"/>
        <v>SH10_11</v>
      </c>
      <c r="AO241" s="108">
        <f>AO193</f>
        <v>1.7129545746942351E-2</v>
      </c>
      <c r="AP241" s="108" t="s">
        <v>30</v>
      </c>
      <c r="AQ241" s="109" t="s">
        <v>82</v>
      </c>
      <c r="AU241" s="108" t="s">
        <v>134</v>
      </c>
      <c r="AV241" s="109" t="str">
        <f t="shared" si="92"/>
        <v>INDCEM</v>
      </c>
      <c r="AW241" s="108" t="str">
        <f t="shared" si="93"/>
        <v>SH10_11</v>
      </c>
      <c r="AX241" s="108">
        <f>AX193</f>
        <v>1.8714885138756153E-2</v>
      </c>
      <c r="AY241" s="108" t="s">
        <v>30</v>
      </c>
      <c r="AZ241" s="109" t="s">
        <v>81</v>
      </c>
      <c r="BD241" s="108" t="s">
        <v>134</v>
      </c>
      <c r="BE241" s="109" t="str">
        <f t="shared" si="94"/>
        <v>INDCEM</v>
      </c>
      <c r="BF241" s="108" t="str">
        <f t="shared" si="95"/>
        <v>SH10_11</v>
      </c>
      <c r="BG241" s="108">
        <f t="shared" si="102"/>
        <v>1.7129545746942351E-2</v>
      </c>
      <c r="BH241" s="108" t="s">
        <v>30</v>
      </c>
      <c r="BI241" s="109" t="s">
        <v>83</v>
      </c>
      <c r="BM241" s="108" t="s">
        <v>134</v>
      </c>
      <c r="BN241" s="109" t="str">
        <f t="shared" si="96"/>
        <v>INDCEM</v>
      </c>
      <c r="BO241" s="108" t="str">
        <f t="shared" si="97"/>
        <v>SH10_11</v>
      </c>
      <c r="BP241" s="108">
        <f t="shared" si="98"/>
        <v>1.8714885138756153E-2</v>
      </c>
      <c r="BQ241" s="108" t="s">
        <v>30</v>
      </c>
      <c r="BR241" s="109" t="s">
        <v>80</v>
      </c>
    </row>
    <row r="242" spans="11:70">
      <c r="K242" s="108" t="s">
        <v>134</v>
      </c>
      <c r="L242" s="109" t="str">
        <f t="shared" si="99"/>
        <v>INDCEM</v>
      </c>
      <c r="M242" s="108" t="str">
        <f>M194</f>
        <v>SH12_13</v>
      </c>
      <c r="N242" s="108">
        <f>N194</f>
        <v>1.9354324184005747E-2</v>
      </c>
      <c r="O242" s="108" t="s">
        <v>30</v>
      </c>
      <c r="P242" s="109" t="s">
        <v>84</v>
      </c>
      <c r="T242" s="108" t="s">
        <v>134</v>
      </c>
      <c r="U242" s="109" t="str">
        <f t="shared" si="100"/>
        <v>INDCEM</v>
      </c>
      <c r="V242" s="108" t="str">
        <f t="shared" si="101"/>
        <v>SH12_13</v>
      </c>
      <c r="W242" s="108">
        <f>W194</f>
        <v>1.8532966353609626E-2</v>
      </c>
      <c r="X242" s="108" t="s">
        <v>30</v>
      </c>
      <c r="Y242" s="109" t="s">
        <v>79</v>
      </c>
      <c r="AC242" s="108" t="s">
        <v>134</v>
      </c>
      <c r="AD242" s="109" t="str">
        <f t="shared" si="88"/>
        <v>INDCEM</v>
      </c>
      <c r="AE242" s="108" t="str">
        <f t="shared" si="89"/>
        <v>SH12_13</v>
      </c>
      <c r="AF242" s="108">
        <f>AF194</f>
        <v>1.571627190629124E-2</v>
      </c>
      <c r="AG242" s="108" t="s">
        <v>30</v>
      </c>
      <c r="AH242" s="109" t="s">
        <v>85</v>
      </c>
      <c r="AL242" s="108" t="s">
        <v>134</v>
      </c>
      <c r="AM242" s="109" t="str">
        <f t="shared" si="90"/>
        <v>INDCEM</v>
      </c>
      <c r="AN242" s="108" t="str">
        <f t="shared" si="91"/>
        <v>SH12_13</v>
      </c>
      <c r="AO242" s="108">
        <f>AO194</f>
        <v>1.8490958581669839E-2</v>
      </c>
      <c r="AP242" s="108" t="s">
        <v>30</v>
      </c>
      <c r="AQ242" s="109" t="s">
        <v>82</v>
      </c>
      <c r="AU242" s="108" t="s">
        <v>134</v>
      </c>
      <c r="AV242" s="109" t="str">
        <f t="shared" si="92"/>
        <v>INDCEM</v>
      </c>
      <c r="AW242" s="108" t="str">
        <f t="shared" si="93"/>
        <v>SH12_13</v>
      </c>
      <c r="AX242" s="108">
        <f>AX194</f>
        <v>2.1343557408040538E-2</v>
      </c>
      <c r="AY242" s="108" t="s">
        <v>30</v>
      </c>
      <c r="AZ242" s="109" t="s">
        <v>81</v>
      </c>
      <c r="BD242" s="108" t="s">
        <v>134</v>
      </c>
      <c r="BE242" s="109" t="str">
        <f t="shared" si="94"/>
        <v>INDCEM</v>
      </c>
      <c r="BF242" s="108" t="str">
        <f t="shared" si="95"/>
        <v>SH12_13</v>
      </c>
      <c r="BG242" s="108">
        <f t="shared" si="102"/>
        <v>1.8490958581669839E-2</v>
      </c>
      <c r="BH242" s="108" t="s">
        <v>30</v>
      </c>
      <c r="BI242" s="109" t="s">
        <v>83</v>
      </c>
      <c r="BM242" s="108" t="s">
        <v>134</v>
      </c>
      <c r="BN242" s="109" t="str">
        <f t="shared" si="96"/>
        <v>INDCEM</v>
      </c>
      <c r="BO242" s="108" t="str">
        <f t="shared" si="97"/>
        <v>SH12_13</v>
      </c>
      <c r="BP242" s="108">
        <f t="shared" si="98"/>
        <v>2.1343557408040538E-2</v>
      </c>
      <c r="BQ242" s="108" t="s">
        <v>30</v>
      </c>
      <c r="BR242" s="109" t="s">
        <v>80</v>
      </c>
    </row>
    <row r="243" spans="11:70">
      <c r="K243" s="110" t="s">
        <v>134</v>
      </c>
      <c r="L243" s="109" t="str">
        <f t="shared" si="99"/>
        <v>INDCEM</v>
      </c>
      <c r="M243" s="108" t="str">
        <f>M195</f>
        <v>SH14_15</v>
      </c>
      <c r="N243" s="108">
        <f>N195</f>
        <v>2.04723701496402E-2</v>
      </c>
      <c r="O243" s="108" t="s">
        <v>30</v>
      </c>
      <c r="P243" s="109" t="s">
        <v>84</v>
      </c>
      <c r="T243" s="108" t="s">
        <v>134</v>
      </c>
      <c r="U243" s="109" t="str">
        <f t="shared" si="100"/>
        <v>INDCEM</v>
      </c>
      <c r="V243" s="108" t="str">
        <f t="shared" si="101"/>
        <v>SH14_15</v>
      </c>
      <c r="W243" s="108">
        <f>W195</f>
        <v>1.8944606533826285E-2</v>
      </c>
      <c r="X243" s="108" t="s">
        <v>30</v>
      </c>
      <c r="Y243" s="109" t="s">
        <v>79</v>
      </c>
      <c r="AC243" s="108" t="s">
        <v>134</v>
      </c>
      <c r="AD243" s="109" t="str">
        <f t="shared" si="88"/>
        <v>INDCEM</v>
      </c>
      <c r="AE243" s="108" t="str">
        <f t="shared" si="89"/>
        <v>SH14_15</v>
      </c>
      <c r="AF243" s="108">
        <f>AF195</f>
        <v>1.8169486482091383E-2</v>
      </c>
      <c r="AG243" s="108" t="s">
        <v>30</v>
      </c>
      <c r="AH243" s="109" t="s">
        <v>85</v>
      </c>
      <c r="AL243" s="108" t="s">
        <v>134</v>
      </c>
      <c r="AM243" s="109" t="str">
        <f t="shared" si="90"/>
        <v>INDCEM</v>
      </c>
      <c r="AN243" s="108" t="str">
        <f t="shared" si="91"/>
        <v>SH14_15</v>
      </c>
      <c r="AO243" s="108">
        <f>AO195</f>
        <v>1.9740368004096027E-2</v>
      </c>
      <c r="AP243" s="108" t="s">
        <v>30</v>
      </c>
      <c r="AQ243" s="109" t="s">
        <v>82</v>
      </c>
      <c r="AU243" s="108" t="s">
        <v>134</v>
      </c>
      <c r="AV243" s="109" t="str">
        <f t="shared" si="92"/>
        <v>INDCEM</v>
      </c>
      <c r="AW243" s="108" t="str">
        <f t="shared" si="93"/>
        <v>SH14_15</v>
      </c>
      <c r="AX243" s="108">
        <f>AX195</f>
        <v>2.2952067498314008E-2</v>
      </c>
      <c r="AY243" s="108" t="s">
        <v>30</v>
      </c>
      <c r="AZ243" s="109" t="s">
        <v>81</v>
      </c>
      <c r="BD243" s="108" t="s">
        <v>134</v>
      </c>
      <c r="BE243" s="109" t="str">
        <f t="shared" si="94"/>
        <v>INDCEM</v>
      </c>
      <c r="BF243" s="108" t="str">
        <f t="shared" si="95"/>
        <v>SH14_15</v>
      </c>
      <c r="BG243" s="108">
        <f t="shared" si="102"/>
        <v>1.9740368004096027E-2</v>
      </c>
      <c r="BH243" s="108" t="s">
        <v>30</v>
      </c>
      <c r="BI243" s="109" t="s">
        <v>83</v>
      </c>
      <c r="BM243" s="108" t="s">
        <v>134</v>
      </c>
      <c r="BN243" s="109" t="str">
        <f t="shared" si="96"/>
        <v>INDCEM</v>
      </c>
      <c r="BO243" s="108" t="str">
        <f t="shared" si="97"/>
        <v>SH14_15</v>
      </c>
      <c r="BP243" s="108">
        <f t="shared" si="98"/>
        <v>2.2952067498314008E-2</v>
      </c>
      <c r="BQ243" s="108" t="s">
        <v>30</v>
      </c>
      <c r="BR243" s="109" t="s">
        <v>80</v>
      </c>
    </row>
    <row r="244" spans="11:70">
      <c r="K244" s="108" t="s">
        <v>134</v>
      </c>
      <c r="L244" s="109" t="str">
        <f t="shared" si="99"/>
        <v>INDCEM</v>
      </c>
      <c r="M244" s="108" t="str">
        <f>M196</f>
        <v>SH16_17</v>
      </c>
      <c r="N244" s="108">
        <f>N196</f>
        <v>2.1278922422278038E-2</v>
      </c>
      <c r="O244" s="108" t="s">
        <v>30</v>
      </c>
      <c r="P244" s="109" t="s">
        <v>84</v>
      </c>
      <c r="T244" s="108" t="s">
        <v>134</v>
      </c>
      <c r="U244" s="109" t="str">
        <f t="shared" si="100"/>
        <v>INDCEM</v>
      </c>
      <c r="V244" s="108" t="str">
        <f t="shared" si="101"/>
        <v>SH16_17</v>
      </c>
      <c r="W244" s="108">
        <f>W196</f>
        <v>1.8793864020136643E-2</v>
      </c>
      <c r="X244" s="108" t="s">
        <v>30</v>
      </c>
      <c r="Y244" s="109" t="s">
        <v>79</v>
      </c>
      <c r="AC244" s="108" t="s">
        <v>134</v>
      </c>
      <c r="AD244" s="109" t="str">
        <f t="shared" si="88"/>
        <v>INDCEM</v>
      </c>
      <c r="AE244" s="108" t="str">
        <f t="shared" si="89"/>
        <v>SH16_17</v>
      </c>
      <c r="AF244" s="108">
        <f>AF196</f>
        <v>1.9938803009038802E-2</v>
      </c>
      <c r="AG244" s="108" t="s">
        <v>30</v>
      </c>
      <c r="AH244" s="109" t="s">
        <v>85</v>
      </c>
      <c r="AL244" s="108" t="s">
        <v>134</v>
      </c>
      <c r="AM244" s="109" t="str">
        <f t="shared" si="90"/>
        <v>INDCEM</v>
      </c>
      <c r="AN244" s="108" t="str">
        <f t="shared" si="91"/>
        <v>SH16_17</v>
      </c>
      <c r="AO244" s="108">
        <f>AO196</f>
        <v>2.0420539746597716E-2</v>
      </c>
      <c r="AP244" s="108" t="s">
        <v>30</v>
      </c>
      <c r="AQ244" s="109" t="s">
        <v>82</v>
      </c>
      <c r="AU244" s="108" t="s">
        <v>134</v>
      </c>
      <c r="AV244" s="109" t="str">
        <f t="shared" si="92"/>
        <v>INDCEM</v>
      </c>
      <c r="AW244" s="108" t="str">
        <f t="shared" si="93"/>
        <v>SH16_17</v>
      </c>
      <c r="AX244" s="108">
        <f>AX196</f>
        <v>2.3710445910745781E-2</v>
      </c>
      <c r="AY244" s="108" t="s">
        <v>30</v>
      </c>
      <c r="AZ244" s="109" t="s">
        <v>81</v>
      </c>
      <c r="BD244" s="108" t="s">
        <v>134</v>
      </c>
      <c r="BE244" s="109" t="str">
        <f t="shared" si="94"/>
        <v>INDCEM</v>
      </c>
      <c r="BF244" s="108" t="str">
        <f t="shared" si="95"/>
        <v>SH16_17</v>
      </c>
      <c r="BG244" s="108">
        <f t="shared" si="102"/>
        <v>2.0420539746597716E-2</v>
      </c>
      <c r="BH244" s="108" t="s">
        <v>30</v>
      </c>
      <c r="BI244" s="109" t="s">
        <v>83</v>
      </c>
      <c r="BM244" s="108" t="s">
        <v>134</v>
      </c>
      <c r="BN244" s="109" t="str">
        <f t="shared" si="96"/>
        <v>INDCEM</v>
      </c>
      <c r="BO244" s="108" t="str">
        <f t="shared" si="97"/>
        <v>SH16_17</v>
      </c>
      <c r="BP244" s="108">
        <f t="shared" si="98"/>
        <v>2.3710445910745781E-2</v>
      </c>
      <c r="BQ244" s="108" t="s">
        <v>30</v>
      </c>
      <c r="BR244" s="109" t="s">
        <v>80</v>
      </c>
    </row>
    <row r="245" spans="11:70">
      <c r="K245" s="108" t="s">
        <v>134</v>
      </c>
      <c r="L245" s="109" t="str">
        <f t="shared" si="99"/>
        <v>INDCEM</v>
      </c>
      <c r="M245" s="108" t="str">
        <f>M197</f>
        <v>SH18_19</v>
      </c>
      <c r="N245" s="108">
        <f>N197</f>
        <v>2.1738834728832659E-2</v>
      </c>
      <c r="O245" s="108" t="s">
        <v>30</v>
      </c>
      <c r="P245" s="109" t="s">
        <v>84</v>
      </c>
      <c r="T245" s="108" t="s">
        <v>134</v>
      </c>
      <c r="U245" s="109" t="str">
        <f t="shared" si="100"/>
        <v>INDCEM</v>
      </c>
      <c r="V245" s="108" t="str">
        <f t="shared" si="101"/>
        <v>SH18_19</v>
      </c>
      <c r="W245" s="108">
        <f>W197</f>
        <v>1.8929321241404354E-2</v>
      </c>
      <c r="X245" s="108" t="s">
        <v>30</v>
      </c>
      <c r="Y245" s="109" t="s">
        <v>79</v>
      </c>
      <c r="AC245" s="108" t="s">
        <v>134</v>
      </c>
      <c r="AD245" s="109" t="str">
        <f t="shared" si="88"/>
        <v>INDCEM</v>
      </c>
      <c r="AE245" s="108" t="str">
        <f t="shared" si="89"/>
        <v>SH18_19</v>
      </c>
      <c r="AF245" s="108">
        <f>AF197</f>
        <v>2.0595183179265363E-2</v>
      </c>
      <c r="AG245" s="108" t="s">
        <v>30</v>
      </c>
      <c r="AH245" s="109" t="s">
        <v>85</v>
      </c>
      <c r="AL245" s="108" t="s">
        <v>134</v>
      </c>
      <c r="AM245" s="109" t="str">
        <f t="shared" si="90"/>
        <v>INDCEM</v>
      </c>
      <c r="AN245" s="108" t="str">
        <f t="shared" si="91"/>
        <v>SH18_19</v>
      </c>
      <c r="AO245" s="108">
        <f>AO197</f>
        <v>2.0691065361099072E-2</v>
      </c>
      <c r="AP245" s="108" t="s">
        <v>30</v>
      </c>
      <c r="AQ245" s="109" t="s">
        <v>82</v>
      </c>
      <c r="AU245" s="108" t="s">
        <v>134</v>
      </c>
      <c r="AV245" s="109" t="str">
        <f t="shared" si="92"/>
        <v>INDCEM</v>
      </c>
      <c r="AW245" s="108" t="str">
        <f t="shared" si="93"/>
        <v>SH18_19</v>
      </c>
      <c r="AX245" s="108">
        <f>AX197</f>
        <v>2.3993761170789621E-2</v>
      </c>
      <c r="AY245" s="108" t="s">
        <v>30</v>
      </c>
      <c r="AZ245" s="109" t="s">
        <v>81</v>
      </c>
      <c r="BD245" s="108" t="s">
        <v>134</v>
      </c>
      <c r="BE245" s="109" t="str">
        <f t="shared" si="94"/>
        <v>INDCEM</v>
      </c>
      <c r="BF245" s="108" t="str">
        <f t="shared" si="95"/>
        <v>SH18_19</v>
      </c>
      <c r="BG245" s="108">
        <f t="shared" si="102"/>
        <v>2.0691065361099072E-2</v>
      </c>
      <c r="BH245" s="108" t="s">
        <v>30</v>
      </c>
      <c r="BI245" s="109" t="s">
        <v>83</v>
      </c>
      <c r="BM245" s="108" t="s">
        <v>134</v>
      </c>
      <c r="BN245" s="109" t="str">
        <f t="shared" si="96"/>
        <v>INDCEM</v>
      </c>
      <c r="BO245" s="108" t="str">
        <f t="shared" si="97"/>
        <v>SH18_19</v>
      </c>
      <c r="BP245" s="108">
        <f t="shared" si="98"/>
        <v>2.3993761170789621E-2</v>
      </c>
      <c r="BQ245" s="108" t="s">
        <v>30</v>
      </c>
      <c r="BR245" s="109" t="s">
        <v>80</v>
      </c>
    </row>
    <row r="246" spans="11:70">
      <c r="K246" s="108" t="s">
        <v>134</v>
      </c>
      <c r="L246" s="109" t="str">
        <f t="shared" si="99"/>
        <v>INDCEM</v>
      </c>
      <c r="M246" s="108" t="str">
        <f>M198</f>
        <v>SH20_21</v>
      </c>
      <c r="N246" s="108">
        <f>N198</f>
        <v>2.1955425621837409E-2</v>
      </c>
      <c r="O246" s="108" t="s">
        <v>30</v>
      </c>
      <c r="P246" s="109" t="s">
        <v>84</v>
      </c>
      <c r="T246" s="108" t="s">
        <v>134</v>
      </c>
      <c r="U246" s="109" t="str">
        <f t="shared" si="100"/>
        <v>INDCEM</v>
      </c>
      <c r="V246" s="108" t="str">
        <f t="shared" si="101"/>
        <v>SH20_21</v>
      </c>
      <c r="W246" s="108">
        <f>W198</f>
        <v>1.9094689273807391E-2</v>
      </c>
      <c r="X246" s="108" t="s">
        <v>30</v>
      </c>
      <c r="Y246" s="109" t="s">
        <v>79</v>
      </c>
      <c r="AC246" s="108" t="s">
        <v>134</v>
      </c>
      <c r="AD246" s="109" t="str">
        <f t="shared" si="88"/>
        <v>INDCEM</v>
      </c>
      <c r="AE246" s="108" t="str">
        <f t="shared" si="89"/>
        <v>SH20_21</v>
      </c>
      <c r="AF246" s="108">
        <f>AF198</f>
        <v>2.072737788773538E-2</v>
      </c>
      <c r="AG246" s="108" t="s">
        <v>30</v>
      </c>
      <c r="AH246" s="109" t="s">
        <v>85</v>
      </c>
      <c r="AL246" s="108" t="s">
        <v>134</v>
      </c>
      <c r="AM246" s="109" t="str">
        <f t="shared" si="90"/>
        <v>INDCEM</v>
      </c>
      <c r="AN246" s="108" t="str">
        <f t="shared" si="91"/>
        <v>SH20_21</v>
      </c>
      <c r="AO246" s="108">
        <f>AO198</f>
        <v>2.0963163706567377E-2</v>
      </c>
      <c r="AP246" s="108" t="s">
        <v>30</v>
      </c>
      <c r="AQ246" s="109" t="s">
        <v>82</v>
      </c>
      <c r="AU246" s="108" t="s">
        <v>134</v>
      </c>
      <c r="AV246" s="109" t="str">
        <f t="shared" si="92"/>
        <v>INDCEM</v>
      </c>
      <c r="AW246" s="108" t="str">
        <f t="shared" si="93"/>
        <v>SH20_21</v>
      </c>
      <c r="AX246" s="108">
        <f>AX198</f>
        <v>2.4474825275343066E-2</v>
      </c>
      <c r="AY246" s="108" t="s">
        <v>30</v>
      </c>
      <c r="AZ246" s="109" t="s">
        <v>81</v>
      </c>
      <c r="BD246" s="108" t="s">
        <v>134</v>
      </c>
      <c r="BE246" s="109" t="str">
        <f t="shared" si="94"/>
        <v>INDCEM</v>
      </c>
      <c r="BF246" s="108" t="str">
        <f t="shared" si="95"/>
        <v>SH20_21</v>
      </c>
      <c r="BG246" s="108">
        <f t="shared" si="102"/>
        <v>2.0963163706567377E-2</v>
      </c>
      <c r="BH246" s="108" t="s">
        <v>30</v>
      </c>
      <c r="BI246" s="109" t="s">
        <v>83</v>
      </c>
      <c r="BM246" s="108" t="s">
        <v>134</v>
      </c>
      <c r="BN246" s="109" t="str">
        <f t="shared" si="96"/>
        <v>INDCEM</v>
      </c>
      <c r="BO246" s="108" t="str">
        <f t="shared" si="97"/>
        <v>SH20_21</v>
      </c>
      <c r="BP246" s="108">
        <f t="shared" si="98"/>
        <v>2.4474825275343066E-2</v>
      </c>
      <c r="BQ246" s="108" t="s">
        <v>30</v>
      </c>
      <c r="BR246" s="109" t="s">
        <v>80</v>
      </c>
    </row>
    <row r="247" spans="11:70">
      <c r="K247" s="110" t="s">
        <v>134</v>
      </c>
      <c r="L247" s="109" t="str">
        <f t="shared" si="99"/>
        <v>INDCEM</v>
      </c>
      <c r="M247" s="108" t="str">
        <f>M199</f>
        <v>SH22_23</v>
      </c>
      <c r="N247" s="108">
        <f>N199</f>
        <v>2.2121564224819278E-2</v>
      </c>
      <c r="O247" s="108" t="s">
        <v>30</v>
      </c>
      <c r="P247" s="109" t="s">
        <v>84</v>
      </c>
      <c r="T247" s="108" t="s">
        <v>134</v>
      </c>
      <c r="U247" s="109" t="str">
        <f t="shared" si="100"/>
        <v>INDCEM</v>
      </c>
      <c r="V247" s="108" t="str">
        <f t="shared" si="101"/>
        <v>SH22_23</v>
      </c>
      <c r="W247" s="108">
        <f>W199</f>
        <v>1.8346618081740273E-2</v>
      </c>
      <c r="X247" s="108" t="s">
        <v>30</v>
      </c>
      <c r="Y247" s="109" t="s">
        <v>79</v>
      </c>
      <c r="AC247" s="108" t="s">
        <v>134</v>
      </c>
      <c r="AD247" s="109" t="str">
        <f t="shared" si="88"/>
        <v>INDCEM</v>
      </c>
      <c r="AE247" s="108" t="str">
        <f t="shared" si="89"/>
        <v>SH22_23</v>
      </c>
      <c r="AF247" s="108">
        <f>AF199</f>
        <v>2.0715755098724264E-2</v>
      </c>
      <c r="AG247" s="108" t="s">
        <v>30</v>
      </c>
      <c r="AH247" s="109" t="s">
        <v>85</v>
      </c>
      <c r="AL247" s="108" t="s">
        <v>134</v>
      </c>
      <c r="AM247" s="109" t="str">
        <f t="shared" si="90"/>
        <v>INDCEM</v>
      </c>
      <c r="AN247" s="108" t="str">
        <f t="shared" si="91"/>
        <v>SH22_23</v>
      </c>
      <c r="AO247" s="108">
        <f>AO199</f>
        <v>2.0777824886439967E-2</v>
      </c>
      <c r="AP247" s="108" t="s">
        <v>30</v>
      </c>
      <c r="AQ247" s="109" t="s">
        <v>82</v>
      </c>
      <c r="AU247" s="108" t="s">
        <v>134</v>
      </c>
      <c r="AV247" s="109" t="str">
        <f t="shared" si="92"/>
        <v>INDCEM</v>
      </c>
      <c r="AW247" s="108" t="str">
        <f t="shared" si="93"/>
        <v>SH22_23</v>
      </c>
      <c r="AX247" s="108">
        <f>AX199</f>
        <v>2.4137396684056157E-2</v>
      </c>
      <c r="AY247" s="108" t="s">
        <v>30</v>
      </c>
      <c r="AZ247" s="109" t="s">
        <v>81</v>
      </c>
      <c r="BD247" s="108" t="s">
        <v>134</v>
      </c>
      <c r="BE247" s="109" t="str">
        <f t="shared" si="94"/>
        <v>INDCEM</v>
      </c>
      <c r="BF247" s="108" t="str">
        <f t="shared" si="95"/>
        <v>SH22_23</v>
      </c>
      <c r="BG247" s="108">
        <f t="shared" si="102"/>
        <v>2.0777824886439967E-2</v>
      </c>
      <c r="BH247" s="108" t="s">
        <v>30</v>
      </c>
      <c r="BI247" s="109" t="s">
        <v>83</v>
      </c>
      <c r="BM247" s="108" t="s">
        <v>134</v>
      </c>
      <c r="BN247" s="109" t="str">
        <f t="shared" si="96"/>
        <v>INDCEM</v>
      </c>
      <c r="BO247" s="108" t="str">
        <f t="shared" si="97"/>
        <v>SH22_23</v>
      </c>
      <c r="BP247" s="108">
        <f t="shared" si="98"/>
        <v>2.4137396684056157E-2</v>
      </c>
      <c r="BQ247" s="108" t="s">
        <v>30</v>
      </c>
      <c r="BR247" s="109" t="s">
        <v>80</v>
      </c>
    </row>
    <row r="248" spans="11:70">
      <c r="K248" s="108" t="s">
        <v>134</v>
      </c>
      <c r="L248" s="109" t="str">
        <f t="shared" si="99"/>
        <v>INDCEM</v>
      </c>
      <c r="M248" s="108" t="str">
        <f>M200</f>
        <v>FH0_1</v>
      </c>
      <c r="N248" s="108">
        <f>N200</f>
        <v>2.1393493175585778E-2</v>
      </c>
      <c r="O248" s="108" t="s">
        <v>30</v>
      </c>
      <c r="P248" s="109" t="s">
        <v>84</v>
      </c>
      <c r="T248" s="108" t="s">
        <v>134</v>
      </c>
      <c r="U248" s="109" t="str">
        <f t="shared" si="100"/>
        <v>INDCEM</v>
      </c>
      <c r="V248" s="108" t="str">
        <f t="shared" si="101"/>
        <v>FH0_1</v>
      </c>
      <c r="W248" s="108">
        <f>W200</f>
        <v>1.8990015108719439E-2</v>
      </c>
      <c r="X248" s="108" t="s">
        <v>30</v>
      </c>
      <c r="Y248" s="109" t="s">
        <v>79</v>
      </c>
      <c r="AC248" s="108" t="s">
        <v>134</v>
      </c>
      <c r="AD248" s="109" t="str">
        <f t="shared" si="88"/>
        <v>INDCEM</v>
      </c>
      <c r="AE248" s="108" t="str">
        <f t="shared" si="89"/>
        <v>FH0_1</v>
      </c>
      <c r="AF248" s="108">
        <f>AF200</f>
        <v>2.2537708837248212E-2</v>
      </c>
      <c r="AG248" s="108" t="s">
        <v>30</v>
      </c>
      <c r="AH248" s="109" t="s">
        <v>85</v>
      </c>
      <c r="AL248" s="108" t="s">
        <v>134</v>
      </c>
      <c r="AM248" s="109" t="str">
        <f t="shared" si="90"/>
        <v>INDCEM</v>
      </c>
      <c r="AN248" s="108" t="str">
        <f t="shared" si="91"/>
        <v>FH0_1</v>
      </c>
      <c r="AO248" s="108">
        <f>AO200</f>
        <v>2.0828129338260011E-2</v>
      </c>
      <c r="AP248" s="108" t="s">
        <v>30</v>
      </c>
      <c r="AQ248" s="109" t="s">
        <v>82</v>
      </c>
      <c r="AU248" s="108" t="s">
        <v>134</v>
      </c>
      <c r="AV248" s="109" t="str">
        <f t="shared" si="92"/>
        <v>INDCEM</v>
      </c>
      <c r="AW248" s="108" t="str">
        <f t="shared" si="93"/>
        <v>FH0_1</v>
      </c>
      <c r="AX248" s="108">
        <f>AX200</f>
        <v>2.2215848571404177E-2</v>
      </c>
      <c r="AY248" s="108" t="s">
        <v>30</v>
      </c>
      <c r="AZ248" s="109" t="s">
        <v>81</v>
      </c>
      <c r="BD248" s="108" t="s">
        <v>134</v>
      </c>
      <c r="BE248" s="109" t="str">
        <f t="shared" si="94"/>
        <v>INDCEM</v>
      </c>
      <c r="BF248" s="108" t="str">
        <f t="shared" si="95"/>
        <v>FH0_1</v>
      </c>
      <c r="BG248" s="108">
        <f t="shared" si="102"/>
        <v>2.0828129338260011E-2</v>
      </c>
      <c r="BH248" s="108" t="s">
        <v>30</v>
      </c>
      <c r="BI248" s="109" t="s">
        <v>83</v>
      </c>
      <c r="BM248" s="108" t="s">
        <v>134</v>
      </c>
      <c r="BN248" s="109" t="str">
        <f t="shared" si="96"/>
        <v>INDCEM</v>
      </c>
      <c r="BO248" s="108" t="str">
        <f t="shared" si="97"/>
        <v>FH0_1</v>
      </c>
      <c r="BP248" s="108">
        <f t="shared" si="98"/>
        <v>2.2215848571404177E-2</v>
      </c>
      <c r="BQ248" s="108" t="s">
        <v>30</v>
      </c>
      <c r="BR248" s="109" t="s">
        <v>80</v>
      </c>
    </row>
    <row r="249" spans="11:70">
      <c r="K249" s="108" t="s">
        <v>134</v>
      </c>
      <c r="L249" s="109" t="str">
        <f t="shared" si="99"/>
        <v>INDCEM</v>
      </c>
      <c r="M249" s="108" t="str">
        <f>M201</f>
        <v>FH2_3</v>
      </c>
      <c r="N249" s="108">
        <f>N201</f>
        <v>2.1029674486330027E-2</v>
      </c>
      <c r="O249" s="108" t="s">
        <v>30</v>
      </c>
      <c r="P249" s="109" t="s">
        <v>84</v>
      </c>
      <c r="T249" s="108" t="s">
        <v>134</v>
      </c>
      <c r="U249" s="109" t="str">
        <f t="shared" si="100"/>
        <v>INDCEM</v>
      </c>
      <c r="V249" s="108" t="str">
        <f t="shared" si="101"/>
        <v>FH2_3</v>
      </c>
      <c r="W249" s="108">
        <f>W201</f>
        <v>1.6657232708453359E-2</v>
      </c>
      <c r="X249" s="108" t="s">
        <v>30</v>
      </c>
      <c r="Y249" s="109" t="s">
        <v>79</v>
      </c>
      <c r="AC249" s="108" t="s">
        <v>134</v>
      </c>
      <c r="AD249" s="109" t="str">
        <f t="shared" si="88"/>
        <v>INDCEM</v>
      </c>
      <c r="AE249" s="108" t="str">
        <f t="shared" si="89"/>
        <v>FH2_3</v>
      </c>
      <c r="AF249" s="108">
        <f>AF201</f>
        <v>2.2471121655479022E-2</v>
      </c>
      <c r="AG249" s="108" t="s">
        <v>30</v>
      </c>
      <c r="AH249" s="109" t="s">
        <v>85</v>
      </c>
      <c r="AL249" s="108" t="s">
        <v>134</v>
      </c>
      <c r="AM249" s="109" t="str">
        <f t="shared" si="90"/>
        <v>INDCEM</v>
      </c>
      <c r="AN249" s="108" t="str">
        <f t="shared" si="91"/>
        <v>FH2_3</v>
      </c>
      <c r="AO249" s="108">
        <f>AO201</f>
        <v>1.9692259466378176E-2</v>
      </c>
      <c r="AP249" s="108" t="s">
        <v>30</v>
      </c>
      <c r="AQ249" s="109" t="s">
        <v>82</v>
      </c>
      <c r="AU249" s="108" t="s">
        <v>134</v>
      </c>
      <c r="AV249" s="109" t="str">
        <f t="shared" si="92"/>
        <v>INDCEM</v>
      </c>
      <c r="AW249" s="108" t="str">
        <f t="shared" si="93"/>
        <v>FH2_3</v>
      </c>
      <c r="AX249" s="108">
        <f>AX201</f>
        <v>2.0067201648247365E-2</v>
      </c>
      <c r="AY249" s="108" t="s">
        <v>30</v>
      </c>
      <c r="AZ249" s="109" t="s">
        <v>81</v>
      </c>
      <c r="BD249" s="108" t="s">
        <v>134</v>
      </c>
      <c r="BE249" s="109" t="str">
        <f t="shared" si="94"/>
        <v>INDCEM</v>
      </c>
      <c r="BF249" s="108" t="str">
        <f t="shared" si="95"/>
        <v>FH2_3</v>
      </c>
      <c r="BG249" s="108">
        <f t="shared" si="102"/>
        <v>1.9692259466378176E-2</v>
      </c>
      <c r="BH249" s="108" t="s">
        <v>30</v>
      </c>
      <c r="BI249" s="109" t="s">
        <v>83</v>
      </c>
      <c r="BM249" s="108" t="s">
        <v>134</v>
      </c>
      <c r="BN249" s="109" t="str">
        <f t="shared" si="96"/>
        <v>INDCEM</v>
      </c>
      <c r="BO249" s="108" t="str">
        <f t="shared" si="97"/>
        <v>FH2_3</v>
      </c>
      <c r="BP249" s="108">
        <f t="shared" si="98"/>
        <v>2.0067201648247365E-2</v>
      </c>
      <c r="BQ249" s="108" t="s">
        <v>30</v>
      </c>
      <c r="BR249" s="109" t="s">
        <v>80</v>
      </c>
    </row>
    <row r="250" spans="11:70">
      <c r="K250" s="108" t="s">
        <v>134</v>
      </c>
      <c r="L250" s="109" t="str">
        <f t="shared" si="99"/>
        <v>INDCEM</v>
      </c>
      <c r="M250" s="108" t="str">
        <f>M202</f>
        <v>FH4_5</v>
      </c>
      <c r="N250" s="108">
        <f>N202</f>
        <v>2.0111670111358421E-2</v>
      </c>
      <c r="O250" s="108" t="s">
        <v>30</v>
      </c>
      <c r="P250" s="109" t="s">
        <v>84</v>
      </c>
      <c r="T250" s="108" t="s">
        <v>134</v>
      </c>
      <c r="U250" s="109" t="str">
        <f t="shared" si="100"/>
        <v>INDCEM</v>
      </c>
      <c r="V250" s="108" t="str">
        <f t="shared" si="101"/>
        <v>FH4_5</v>
      </c>
      <c r="W250" s="108">
        <f>W202</f>
        <v>1.5829045235448858E-2</v>
      </c>
      <c r="X250" s="108" t="s">
        <v>30</v>
      </c>
      <c r="Y250" s="109" t="s">
        <v>79</v>
      </c>
      <c r="AC250" s="108" t="s">
        <v>134</v>
      </c>
      <c r="AD250" s="109" t="str">
        <f t="shared" si="88"/>
        <v>INDCEM</v>
      </c>
      <c r="AE250" s="108" t="str">
        <f t="shared" si="89"/>
        <v>FH4_5</v>
      </c>
      <c r="AF250" s="108">
        <f>AF202</f>
        <v>2.0924688349934103E-2</v>
      </c>
      <c r="AG250" s="108" t="s">
        <v>30</v>
      </c>
      <c r="AH250" s="109" t="s">
        <v>85</v>
      </c>
      <c r="AL250" s="108" t="s">
        <v>134</v>
      </c>
      <c r="AM250" s="109" t="str">
        <f t="shared" si="90"/>
        <v>INDCEM</v>
      </c>
      <c r="AN250" s="108" t="str">
        <f t="shared" si="91"/>
        <v>FH4_5</v>
      </c>
      <c r="AO250" s="108">
        <f>AO202</f>
        <v>1.8540401370121914E-2</v>
      </c>
      <c r="AP250" s="108" t="s">
        <v>30</v>
      </c>
      <c r="AQ250" s="109" t="s">
        <v>82</v>
      </c>
      <c r="AU250" s="108" t="s">
        <v>134</v>
      </c>
      <c r="AV250" s="109" t="str">
        <f t="shared" si="92"/>
        <v>INDCEM</v>
      </c>
      <c r="AW250" s="108" t="str">
        <f t="shared" si="93"/>
        <v>FH4_5</v>
      </c>
      <c r="AX250" s="108">
        <f>AX202</f>
        <v>1.7787724329452501E-2</v>
      </c>
      <c r="AY250" s="108" t="s">
        <v>30</v>
      </c>
      <c r="AZ250" s="109" t="s">
        <v>81</v>
      </c>
      <c r="BD250" s="108" t="s">
        <v>134</v>
      </c>
      <c r="BE250" s="109" t="str">
        <f t="shared" si="94"/>
        <v>INDCEM</v>
      </c>
      <c r="BF250" s="108" t="str">
        <f t="shared" si="95"/>
        <v>FH4_5</v>
      </c>
      <c r="BG250" s="108">
        <f t="shared" si="102"/>
        <v>1.8540401370121914E-2</v>
      </c>
      <c r="BH250" s="108" t="s">
        <v>30</v>
      </c>
      <c r="BI250" s="109" t="s">
        <v>83</v>
      </c>
      <c r="BM250" s="108" t="s">
        <v>134</v>
      </c>
      <c r="BN250" s="109" t="str">
        <f t="shared" si="96"/>
        <v>INDCEM</v>
      </c>
      <c r="BO250" s="108" t="str">
        <f t="shared" si="97"/>
        <v>FH4_5</v>
      </c>
      <c r="BP250" s="108">
        <f t="shared" si="98"/>
        <v>1.7787724329452501E-2</v>
      </c>
      <c r="BQ250" s="108" t="s">
        <v>30</v>
      </c>
      <c r="BR250" s="109" t="s">
        <v>80</v>
      </c>
    </row>
    <row r="251" spans="11:70">
      <c r="K251" s="110" t="s">
        <v>134</v>
      </c>
      <c r="L251" s="109" t="str">
        <f t="shared" si="99"/>
        <v>INDCEM</v>
      </c>
      <c r="M251" s="108" t="str">
        <f>M203</f>
        <v>FH6_7</v>
      </c>
      <c r="N251" s="108">
        <f>N203</f>
        <v>1.9209922204757826E-2</v>
      </c>
      <c r="O251" s="108" t="s">
        <v>30</v>
      </c>
      <c r="P251" s="109" t="s">
        <v>84</v>
      </c>
      <c r="T251" s="108" t="s">
        <v>134</v>
      </c>
      <c r="U251" s="109" t="str">
        <f t="shared" si="100"/>
        <v>INDCEM</v>
      </c>
      <c r="V251" s="108" t="str">
        <f t="shared" si="101"/>
        <v>FH6_7</v>
      </c>
      <c r="W251" s="108">
        <f>W203</f>
        <v>1.590246212487445E-2</v>
      </c>
      <c r="X251" s="108" t="s">
        <v>30</v>
      </c>
      <c r="Y251" s="109" t="s">
        <v>79</v>
      </c>
      <c r="AC251" s="108" t="s">
        <v>134</v>
      </c>
      <c r="AD251" s="109" t="str">
        <f t="shared" si="88"/>
        <v>INDCEM</v>
      </c>
      <c r="AE251" s="108" t="str">
        <f t="shared" si="89"/>
        <v>FH6_7</v>
      </c>
      <c r="AF251" s="108">
        <f>AF203</f>
        <v>1.8408075869719209E-2</v>
      </c>
      <c r="AG251" s="108" t="s">
        <v>30</v>
      </c>
      <c r="AH251" s="109" t="s">
        <v>85</v>
      </c>
      <c r="AL251" s="108" t="s">
        <v>134</v>
      </c>
      <c r="AM251" s="109" t="str">
        <f t="shared" si="90"/>
        <v>INDCEM</v>
      </c>
      <c r="AN251" s="108" t="str">
        <f t="shared" si="91"/>
        <v>FH6_7</v>
      </c>
      <c r="AO251" s="108">
        <f>AO203</f>
        <v>1.7590353092763786E-2</v>
      </c>
      <c r="AP251" s="108" t="s">
        <v>30</v>
      </c>
      <c r="AQ251" s="109" t="s">
        <v>82</v>
      </c>
      <c r="AU251" s="108" t="s">
        <v>134</v>
      </c>
      <c r="AV251" s="109" t="str">
        <f t="shared" si="92"/>
        <v>INDCEM</v>
      </c>
      <c r="AW251" s="108" t="str">
        <f t="shared" si="93"/>
        <v>FH6_7</v>
      </c>
      <c r="AX251" s="108">
        <f>AX203</f>
        <v>1.6594507840248664E-2</v>
      </c>
      <c r="AY251" s="108" t="s">
        <v>30</v>
      </c>
      <c r="AZ251" s="109" t="s">
        <v>81</v>
      </c>
      <c r="BD251" s="108" t="s">
        <v>134</v>
      </c>
      <c r="BE251" s="109" t="str">
        <f t="shared" si="94"/>
        <v>INDCEM</v>
      </c>
      <c r="BF251" s="108" t="str">
        <f t="shared" si="95"/>
        <v>FH6_7</v>
      </c>
      <c r="BG251" s="108">
        <f t="shared" si="102"/>
        <v>1.7590353092763786E-2</v>
      </c>
      <c r="BH251" s="108" t="s">
        <v>30</v>
      </c>
      <c r="BI251" s="109" t="s">
        <v>83</v>
      </c>
      <c r="BM251" s="108" t="s">
        <v>134</v>
      </c>
      <c r="BN251" s="109" t="str">
        <f t="shared" si="96"/>
        <v>INDCEM</v>
      </c>
      <c r="BO251" s="108" t="str">
        <f t="shared" si="97"/>
        <v>FH6_7</v>
      </c>
      <c r="BP251" s="108">
        <f t="shared" si="98"/>
        <v>1.6594507840248664E-2</v>
      </c>
      <c r="BQ251" s="108" t="s">
        <v>30</v>
      </c>
      <c r="BR251" s="109" t="s">
        <v>80</v>
      </c>
    </row>
    <row r="252" spans="11:70">
      <c r="K252" s="108" t="s">
        <v>134</v>
      </c>
      <c r="L252" s="109" t="str">
        <f t="shared" si="99"/>
        <v>INDCEM</v>
      </c>
      <c r="M252" s="108" t="str">
        <f>M204</f>
        <v>FH8_9</v>
      </c>
      <c r="N252" s="108">
        <f>N204</f>
        <v>1.8841834190357041E-2</v>
      </c>
      <c r="O252" s="108" t="s">
        <v>30</v>
      </c>
      <c r="P252" s="109" t="s">
        <v>84</v>
      </c>
      <c r="T252" s="108" t="s">
        <v>134</v>
      </c>
      <c r="U252" s="109" t="str">
        <f t="shared" si="100"/>
        <v>INDCEM</v>
      </c>
      <c r="V252" s="108" t="str">
        <f t="shared" si="101"/>
        <v>FH8_9</v>
      </c>
      <c r="W252" s="108">
        <f>W204</f>
        <v>1.7105236665912595E-2</v>
      </c>
      <c r="X252" s="108" t="s">
        <v>30</v>
      </c>
      <c r="Y252" s="109" t="s">
        <v>79</v>
      </c>
      <c r="AC252" s="108" t="s">
        <v>134</v>
      </c>
      <c r="AD252" s="109" t="str">
        <f t="shared" si="88"/>
        <v>INDCEM</v>
      </c>
      <c r="AE252" s="108" t="str">
        <f t="shared" si="89"/>
        <v>FH8_9</v>
      </c>
      <c r="AF252" s="108">
        <f>AF204</f>
        <v>1.6970320419525779E-2</v>
      </c>
      <c r="AG252" s="108" t="s">
        <v>30</v>
      </c>
      <c r="AH252" s="109" t="s">
        <v>85</v>
      </c>
      <c r="AL252" s="108" t="s">
        <v>134</v>
      </c>
      <c r="AM252" s="109" t="str">
        <f t="shared" si="90"/>
        <v>INDCEM</v>
      </c>
      <c r="AN252" s="108" t="str">
        <f t="shared" si="91"/>
        <v>FH8_9</v>
      </c>
      <c r="AO252" s="108">
        <f>AO204</f>
        <v>1.7469867163884722E-2</v>
      </c>
      <c r="AP252" s="108" t="s">
        <v>30</v>
      </c>
      <c r="AQ252" s="109" t="s">
        <v>82</v>
      </c>
      <c r="AU252" s="108" t="s">
        <v>134</v>
      </c>
      <c r="AV252" s="109" t="str">
        <f t="shared" si="92"/>
        <v>INDCEM</v>
      </c>
      <c r="AW252" s="108" t="str">
        <f t="shared" si="93"/>
        <v>FH8_9</v>
      </c>
      <c r="AX252" s="108">
        <f>AX204</f>
        <v>1.6512257912117322E-2</v>
      </c>
      <c r="AY252" s="108" t="s">
        <v>30</v>
      </c>
      <c r="AZ252" s="109" t="s">
        <v>81</v>
      </c>
      <c r="BD252" s="108" t="s">
        <v>134</v>
      </c>
      <c r="BE252" s="109" t="str">
        <f t="shared" si="94"/>
        <v>INDCEM</v>
      </c>
      <c r="BF252" s="108" t="str">
        <f t="shared" si="95"/>
        <v>FH8_9</v>
      </c>
      <c r="BG252" s="108">
        <f t="shared" si="102"/>
        <v>1.7469867163884722E-2</v>
      </c>
      <c r="BH252" s="108" t="s">
        <v>30</v>
      </c>
      <c r="BI252" s="109" t="s">
        <v>83</v>
      </c>
      <c r="BM252" s="108" t="s">
        <v>134</v>
      </c>
      <c r="BN252" s="109" t="str">
        <f t="shared" si="96"/>
        <v>INDCEM</v>
      </c>
      <c r="BO252" s="108" t="str">
        <f t="shared" si="97"/>
        <v>FH8_9</v>
      </c>
      <c r="BP252" s="108">
        <f t="shared" si="98"/>
        <v>1.6512257912117322E-2</v>
      </c>
      <c r="BQ252" s="108" t="s">
        <v>30</v>
      </c>
      <c r="BR252" s="109" t="s">
        <v>80</v>
      </c>
    </row>
    <row r="253" spans="11:70">
      <c r="K253" s="108" t="s">
        <v>134</v>
      </c>
      <c r="L253" s="109" t="str">
        <f t="shared" si="99"/>
        <v>INDCEM</v>
      </c>
      <c r="M253" s="108" t="str">
        <f>M205</f>
        <v>FH10_11</v>
      </c>
      <c r="N253" s="108">
        <f>N205</f>
        <v>1.8935669933152932E-2</v>
      </c>
      <c r="O253" s="108" t="s">
        <v>30</v>
      </c>
      <c r="P253" s="109" t="s">
        <v>84</v>
      </c>
      <c r="T253" s="108" t="s">
        <v>134</v>
      </c>
      <c r="U253" s="109" t="str">
        <f t="shared" si="100"/>
        <v>INDCEM</v>
      </c>
      <c r="V253" s="108" t="str">
        <f t="shared" si="101"/>
        <v>FH10_11</v>
      </c>
      <c r="W253" s="108">
        <f>W205</f>
        <v>1.9822516118854855E-2</v>
      </c>
      <c r="X253" s="108" t="s">
        <v>30</v>
      </c>
      <c r="Y253" s="109" t="s">
        <v>79</v>
      </c>
      <c r="AC253" s="108" t="s">
        <v>134</v>
      </c>
      <c r="AD253" s="109" t="str">
        <f t="shared" si="88"/>
        <v>INDCEM</v>
      </c>
      <c r="AE253" s="108" t="str">
        <f t="shared" si="89"/>
        <v>FH10_11</v>
      </c>
      <c r="AF253" s="108">
        <f>AF205</f>
        <v>1.6672348011768142E-2</v>
      </c>
      <c r="AG253" s="108" t="s">
        <v>30</v>
      </c>
      <c r="AH253" s="109" t="s">
        <v>85</v>
      </c>
      <c r="AL253" s="108" t="s">
        <v>134</v>
      </c>
      <c r="AM253" s="109" t="str">
        <f t="shared" si="90"/>
        <v>INDCEM</v>
      </c>
      <c r="AN253" s="108" t="str">
        <f t="shared" si="91"/>
        <v>FH10_11</v>
      </c>
      <c r="AO253" s="108">
        <f>AO205</f>
        <v>1.8548115811417278E-2</v>
      </c>
      <c r="AP253" s="108" t="s">
        <v>30</v>
      </c>
      <c r="AQ253" s="109" t="s">
        <v>82</v>
      </c>
      <c r="AU253" s="108" t="s">
        <v>134</v>
      </c>
      <c r="AV253" s="109" t="str">
        <f t="shared" si="92"/>
        <v>INDCEM</v>
      </c>
      <c r="AW253" s="108" t="str">
        <f t="shared" si="93"/>
        <v>FH10_11</v>
      </c>
      <c r="AX253" s="108">
        <f>AX205</f>
        <v>1.8253662687717338E-2</v>
      </c>
      <c r="AY253" s="108" t="s">
        <v>30</v>
      </c>
      <c r="AZ253" s="109" t="s">
        <v>81</v>
      </c>
      <c r="BD253" s="108" t="s">
        <v>134</v>
      </c>
      <c r="BE253" s="109" t="str">
        <f t="shared" si="94"/>
        <v>INDCEM</v>
      </c>
      <c r="BF253" s="108" t="str">
        <f t="shared" si="95"/>
        <v>FH10_11</v>
      </c>
      <c r="BG253" s="108">
        <f t="shared" si="102"/>
        <v>1.8548115811417278E-2</v>
      </c>
      <c r="BH253" s="108" t="s">
        <v>30</v>
      </c>
      <c r="BI253" s="109" t="s">
        <v>83</v>
      </c>
      <c r="BM253" s="108" t="s">
        <v>134</v>
      </c>
      <c r="BN253" s="109" t="str">
        <f t="shared" si="96"/>
        <v>INDCEM</v>
      </c>
      <c r="BO253" s="108" t="str">
        <f t="shared" si="97"/>
        <v>FH10_11</v>
      </c>
      <c r="BP253" s="108">
        <f t="shared" si="98"/>
        <v>1.8253662687717338E-2</v>
      </c>
      <c r="BQ253" s="108" t="s">
        <v>30</v>
      </c>
      <c r="BR253" s="109" t="s">
        <v>80</v>
      </c>
    </row>
    <row r="254" spans="11:70">
      <c r="K254" s="108" t="s">
        <v>134</v>
      </c>
      <c r="L254" s="109" t="str">
        <f t="shared" si="99"/>
        <v>INDCEM</v>
      </c>
      <c r="M254" s="108" t="str">
        <f>M206</f>
        <v>FH12_13</v>
      </c>
      <c r="N254" s="108">
        <f>N206</f>
        <v>1.9884706900704735E-2</v>
      </c>
      <c r="O254" s="108" t="s">
        <v>30</v>
      </c>
      <c r="P254" s="109" t="s">
        <v>84</v>
      </c>
      <c r="T254" s="108" t="s">
        <v>134</v>
      </c>
      <c r="U254" s="109" t="str">
        <f t="shared" si="100"/>
        <v>INDCEM</v>
      </c>
      <c r="V254" s="108" t="str">
        <f t="shared" si="101"/>
        <v>FH12_13</v>
      </c>
      <c r="W254" s="108">
        <f>W206</f>
        <v>2.0576715213032504E-2</v>
      </c>
      <c r="X254" s="108" t="s">
        <v>30</v>
      </c>
      <c r="Y254" s="109" t="s">
        <v>79</v>
      </c>
      <c r="AC254" s="108" t="s">
        <v>134</v>
      </c>
      <c r="AD254" s="109" t="str">
        <f t="shared" si="88"/>
        <v>INDCEM</v>
      </c>
      <c r="AE254" s="108" t="str">
        <f t="shared" si="89"/>
        <v>FH12_13</v>
      </c>
      <c r="AF254" s="108">
        <f>AF206</f>
        <v>1.7899394766943112E-2</v>
      </c>
      <c r="AG254" s="108" t="s">
        <v>30</v>
      </c>
      <c r="AH254" s="109" t="s">
        <v>85</v>
      </c>
      <c r="AL254" s="108" t="s">
        <v>134</v>
      </c>
      <c r="AM254" s="109" t="str">
        <f t="shared" si="90"/>
        <v>INDCEM</v>
      </c>
      <c r="AN254" s="108" t="str">
        <f t="shared" si="91"/>
        <v>FH12_13</v>
      </c>
      <c r="AO254" s="108">
        <f>AO206</f>
        <v>1.9734637777557382E-2</v>
      </c>
      <c r="AP254" s="108" t="s">
        <v>30</v>
      </c>
      <c r="AQ254" s="109" t="s">
        <v>82</v>
      </c>
      <c r="AU254" s="108" t="s">
        <v>134</v>
      </c>
      <c r="AV254" s="109" t="str">
        <f t="shared" si="92"/>
        <v>INDCEM</v>
      </c>
      <c r="AW254" s="108" t="str">
        <f t="shared" si="93"/>
        <v>FH12_13</v>
      </c>
      <c r="AX254" s="108">
        <f>AX206</f>
        <v>2.0262699404647935E-2</v>
      </c>
      <c r="AY254" s="108" t="s">
        <v>30</v>
      </c>
      <c r="AZ254" s="109" t="s">
        <v>81</v>
      </c>
      <c r="BD254" s="108" t="s">
        <v>134</v>
      </c>
      <c r="BE254" s="109" t="str">
        <f t="shared" si="94"/>
        <v>INDCEM</v>
      </c>
      <c r="BF254" s="108" t="str">
        <f t="shared" si="95"/>
        <v>FH12_13</v>
      </c>
      <c r="BG254" s="108">
        <f t="shared" si="102"/>
        <v>1.9734637777557382E-2</v>
      </c>
      <c r="BH254" s="108" t="s">
        <v>30</v>
      </c>
      <c r="BI254" s="109" t="s">
        <v>83</v>
      </c>
      <c r="BM254" s="108" t="s">
        <v>134</v>
      </c>
      <c r="BN254" s="109" t="str">
        <f t="shared" si="96"/>
        <v>INDCEM</v>
      </c>
      <c r="BO254" s="108" t="str">
        <f t="shared" si="97"/>
        <v>FH12_13</v>
      </c>
      <c r="BP254" s="108">
        <f t="shared" si="98"/>
        <v>2.0262699404647935E-2</v>
      </c>
      <c r="BQ254" s="108" t="s">
        <v>30</v>
      </c>
      <c r="BR254" s="109" t="s">
        <v>80</v>
      </c>
    </row>
    <row r="255" spans="11:70">
      <c r="K255" s="110" t="s">
        <v>134</v>
      </c>
      <c r="L255" s="109" t="str">
        <f t="shared" si="99"/>
        <v>INDCEM</v>
      </c>
      <c r="M255" s="108" t="str">
        <f>M207</f>
        <v>FH14_15</v>
      </c>
      <c r="N255" s="108">
        <f>N207</f>
        <v>2.0838990619720756E-2</v>
      </c>
      <c r="O255" s="108" t="s">
        <v>30</v>
      </c>
      <c r="P255" s="109" t="s">
        <v>84</v>
      </c>
      <c r="T255" s="108" t="s">
        <v>134</v>
      </c>
      <c r="U255" s="109" t="str">
        <f t="shared" si="100"/>
        <v>INDCEM</v>
      </c>
      <c r="V255" s="108" t="str">
        <f t="shared" si="101"/>
        <v>FH14_15</v>
      </c>
      <c r="W255" s="108">
        <f>W207</f>
        <v>2.0134412075970921E-2</v>
      </c>
      <c r="X255" s="108" t="s">
        <v>30</v>
      </c>
      <c r="Y255" s="109" t="s">
        <v>79</v>
      </c>
      <c r="AC255" s="108" t="s">
        <v>134</v>
      </c>
      <c r="AD255" s="109" t="str">
        <f t="shared" si="88"/>
        <v>INDCEM</v>
      </c>
      <c r="AE255" s="108" t="str">
        <f t="shared" si="89"/>
        <v>FH14_15</v>
      </c>
      <c r="AF255" s="108">
        <f>AF207</f>
        <v>2.0753023425021548E-2</v>
      </c>
      <c r="AG255" s="108" t="s">
        <v>30</v>
      </c>
      <c r="AH255" s="109" t="s">
        <v>85</v>
      </c>
      <c r="AL255" s="108" t="s">
        <v>134</v>
      </c>
      <c r="AM255" s="109" t="str">
        <f t="shared" si="90"/>
        <v>INDCEM</v>
      </c>
      <c r="AN255" s="108" t="str">
        <f t="shared" si="91"/>
        <v>FH14_15</v>
      </c>
      <c r="AO255" s="108">
        <f>AO207</f>
        <v>2.062125446774131E-2</v>
      </c>
      <c r="AP255" s="108" t="s">
        <v>30</v>
      </c>
      <c r="AQ255" s="109" t="s">
        <v>82</v>
      </c>
      <c r="AU255" s="108" t="s">
        <v>134</v>
      </c>
      <c r="AV255" s="109" t="str">
        <f t="shared" si="92"/>
        <v>INDCEM</v>
      </c>
      <c r="AW255" s="108" t="str">
        <f t="shared" si="93"/>
        <v>FH14_15</v>
      </c>
      <c r="AX255" s="108">
        <f>AX207</f>
        <v>2.1172817979268704E-2</v>
      </c>
      <c r="AY255" s="108" t="s">
        <v>30</v>
      </c>
      <c r="AZ255" s="109" t="s">
        <v>81</v>
      </c>
      <c r="BD255" s="108" t="s">
        <v>134</v>
      </c>
      <c r="BE255" s="109" t="str">
        <f t="shared" si="94"/>
        <v>INDCEM</v>
      </c>
      <c r="BF255" s="108" t="str">
        <f t="shared" si="95"/>
        <v>FH14_15</v>
      </c>
      <c r="BG255" s="108">
        <f t="shared" si="102"/>
        <v>2.062125446774131E-2</v>
      </c>
      <c r="BH255" s="108" t="s">
        <v>30</v>
      </c>
      <c r="BI255" s="109" t="s">
        <v>83</v>
      </c>
      <c r="BM255" s="108" t="s">
        <v>134</v>
      </c>
      <c r="BN255" s="109" t="str">
        <f t="shared" si="96"/>
        <v>INDCEM</v>
      </c>
      <c r="BO255" s="108" t="str">
        <f t="shared" si="97"/>
        <v>FH14_15</v>
      </c>
      <c r="BP255" s="108">
        <f t="shared" si="98"/>
        <v>2.1172817979268704E-2</v>
      </c>
      <c r="BQ255" s="108" t="s">
        <v>30</v>
      </c>
      <c r="BR255" s="109" t="s">
        <v>80</v>
      </c>
    </row>
    <row r="256" spans="11:70">
      <c r="K256" s="108" t="s">
        <v>134</v>
      </c>
      <c r="L256" s="109" t="str">
        <f t="shared" si="99"/>
        <v>INDCEM</v>
      </c>
      <c r="M256" s="108" t="str">
        <f>M208</f>
        <v>FH16_17</v>
      </c>
      <c r="N256" s="108">
        <f>N208</f>
        <v>2.1159581881884614E-2</v>
      </c>
      <c r="O256" s="108" t="s">
        <v>30</v>
      </c>
      <c r="P256" s="109" t="s">
        <v>84</v>
      </c>
      <c r="T256" s="108" t="s">
        <v>134</v>
      </c>
      <c r="U256" s="109" t="str">
        <f t="shared" si="100"/>
        <v>INDCEM</v>
      </c>
      <c r="V256" s="108" t="str">
        <f t="shared" si="101"/>
        <v>FH16_17</v>
      </c>
      <c r="W256" s="108">
        <f>W208</f>
        <v>1.9900470527556027E-2</v>
      </c>
      <c r="X256" s="108" t="s">
        <v>30</v>
      </c>
      <c r="Y256" s="109" t="s">
        <v>79</v>
      </c>
      <c r="AC256" s="108" t="s">
        <v>134</v>
      </c>
      <c r="AD256" s="109" t="str">
        <f t="shared" si="88"/>
        <v>INDCEM</v>
      </c>
      <c r="AE256" s="108" t="str">
        <f t="shared" si="89"/>
        <v>FH16_17</v>
      </c>
      <c r="AF256" s="108">
        <f>AF208</f>
        <v>2.1834856434323043E-2</v>
      </c>
      <c r="AG256" s="108" t="s">
        <v>30</v>
      </c>
      <c r="AH256" s="109" t="s">
        <v>85</v>
      </c>
      <c r="AL256" s="108" t="s">
        <v>134</v>
      </c>
      <c r="AM256" s="109" t="str">
        <f t="shared" si="90"/>
        <v>INDCEM</v>
      </c>
      <c r="AN256" s="108" t="str">
        <f t="shared" si="91"/>
        <v>FH16_17</v>
      </c>
      <c r="AO256" s="108">
        <f>AO208</f>
        <v>2.0861762903381702E-2</v>
      </c>
      <c r="AP256" s="108" t="s">
        <v>30</v>
      </c>
      <c r="AQ256" s="109" t="s">
        <v>82</v>
      </c>
      <c r="AU256" s="108" t="s">
        <v>134</v>
      </c>
      <c r="AV256" s="109" t="str">
        <f t="shared" si="92"/>
        <v>INDCEM</v>
      </c>
      <c r="AW256" s="108" t="str">
        <f t="shared" si="93"/>
        <v>FH16_17</v>
      </c>
      <c r="AX256" s="108">
        <f>AX208</f>
        <v>2.13427940914599E-2</v>
      </c>
      <c r="AY256" s="108" t="s">
        <v>30</v>
      </c>
      <c r="AZ256" s="109" t="s">
        <v>81</v>
      </c>
      <c r="BD256" s="108" t="s">
        <v>134</v>
      </c>
      <c r="BE256" s="109" t="str">
        <f t="shared" si="94"/>
        <v>INDCEM</v>
      </c>
      <c r="BF256" s="108" t="str">
        <f t="shared" si="95"/>
        <v>FH16_17</v>
      </c>
      <c r="BG256" s="108">
        <f t="shared" si="102"/>
        <v>2.0861762903381702E-2</v>
      </c>
      <c r="BH256" s="108" t="s">
        <v>30</v>
      </c>
      <c r="BI256" s="109" t="s">
        <v>83</v>
      </c>
      <c r="BM256" s="108" t="s">
        <v>134</v>
      </c>
      <c r="BN256" s="109" t="str">
        <f t="shared" si="96"/>
        <v>INDCEM</v>
      </c>
      <c r="BO256" s="108" t="str">
        <f t="shared" si="97"/>
        <v>FH16_17</v>
      </c>
      <c r="BP256" s="108">
        <f t="shared" si="98"/>
        <v>2.13427940914599E-2</v>
      </c>
      <c r="BQ256" s="108" t="s">
        <v>30</v>
      </c>
      <c r="BR256" s="109" t="s">
        <v>80</v>
      </c>
    </row>
    <row r="257" spans="11:70">
      <c r="K257" s="108" t="s">
        <v>134</v>
      </c>
      <c r="L257" s="109" t="str">
        <f t="shared" si="99"/>
        <v>INDCEM</v>
      </c>
      <c r="M257" s="108" t="str">
        <f>M209</f>
        <v>FH18_19</v>
      </c>
      <c r="N257" s="108">
        <f>N209</f>
        <v>2.1224678540757162E-2</v>
      </c>
      <c r="O257" s="108" t="s">
        <v>30</v>
      </c>
      <c r="P257" s="109" t="s">
        <v>84</v>
      </c>
      <c r="T257" s="108" t="s">
        <v>134</v>
      </c>
      <c r="U257" s="109" t="str">
        <f t="shared" si="100"/>
        <v>INDCEM</v>
      </c>
      <c r="V257" s="108" t="str">
        <f t="shared" si="101"/>
        <v>FH18_19</v>
      </c>
      <c r="W257" s="108">
        <f>W209</f>
        <v>2.0107856361090009E-2</v>
      </c>
      <c r="X257" s="108" t="s">
        <v>30</v>
      </c>
      <c r="Y257" s="109" t="s">
        <v>79</v>
      </c>
      <c r="AC257" s="108" t="s">
        <v>134</v>
      </c>
      <c r="AD257" s="109" t="str">
        <f t="shared" si="88"/>
        <v>INDCEM</v>
      </c>
      <c r="AE257" s="108" t="str">
        <f t="shared" si="89"/>
        <v>FH18_19</v>
      </c>
      <c r="AF257" s="108">
        <f>AF209</f>
        <v>2.1851663341138666E-2</v>
      </c>
      <c r="AG257" s="108" t="s">
        <v>30</v>
      </c>
      <c r="AH257" s="109" t="s">
        <v>85</v>
      </c>
      <c r="AL257" s="108" t="s">
        <v>134</v>
      </c>
      <c r="AM257" s="109" t="str">
        <f t="shared" si="90"/>
        <v>INDCEM</v>
      </c>
      <c r="AN257" s="108" t="str">
        <f t="shared" si="91"/>
        <v>FH18_19</v>
      </c>
      <c r="AO257" s="108">
        <f>AO209</f>
        <v>2.0787222764254057E-2</v>
      </c>
      <c r="AP257" s="108" t="s">
        <v>30</v>
      </c>
      <c r="AQ257" s="109" t="s">
        <v>82</v>
      </c>
      <c r="AU257" s="108" t="s">
        <v>134</v>
      </c>
      <c r="AV257" s="109" t="str">
        <f t="shared" si="92"/>
        <v>INDCEM</v>
      </c>
      <c r="AW257" s="108" t="str">
        <f t="shared" si="93"/>
        <v>FH18_19</v>
      </c>
      <c r="AX257" s="108">
        <f>AX209</f>
        <v>2.1302546509601013E-2</v>
      </c>
      <c r="AY257" s="108" t="s">
        <v>30</v>
      </c>
      <c r="AZ257" s="109" t="s">
        <v>81</v>
      </c>
      <c r="BD257" s="108" t="s">
        <v>134</v>
      </c>
      <c r="BE257" s="109" t="str">
        <f t="shared" si="94"/>
        <v>INDCEM</v>
      </c>
      <c r="BF257" s="108" t="str">
        <f t="shared" si="95"/>
        <v>FH18_19</v>
      </c>
      <c r="BG257" s="108">
        <f t="shared" si="102"/>
        <v>2.0787222764254057E-2</v>
      </c>
      <c r="BH257" s="108" t="s">
        <v>30</v>
      </c>
      <c r="BI257" s="109" t="s">
        <v>83</v>
      </c>
      <c r="BM257" s="108" t="s">
        <v>134</v>
      </c>
      <c r="BN257" s="109" t="str">
        <f t="shared" si="96"/>
        <v>INDCEM</v>
      </c>
      <c r="BO257" s="108" t="str">
        <f t="shared" si="97"/>
        <v>FH18_19</v>
      </c>
      <c r="BP257" s="108">
        <f t="shared" si="98"/>
        <v>2.1302546509601013E-2</v>
      </c>
      <c r="BQ257" s="108" t="s">
        <v>30</v>
      </c>
      <c r="BR257" s="109" t="s">
        <v>80</v>
      </c>
    </row>
    <row r="258" spans="11:70">
      <c r="K258" s="108" t="s">
        <v>134</v>
      </c>
      <c r="L258" s="109" t="str">
        <f t="shared" si="99"/>
        <v>INDCEM</v>
      </c>
      <c r="M258" s="108" t="str">
        <f>M210</f>
        <v>FH20_21</v>
      </c>
      <c r="N258" s="108">
        <f>N210</f>
        <v>2.1196759693815032E-2</v>
      </c>
      <c r="O258" s="108" t="s">
        <v>30</v>
      </c>
      <c r="P258" s="109" t="s">
        <v>84</v>
      </c>
      <c r="T258" s="108" t="s">
        <v>134</v>
      </c>
      <c r="U258" s="109" t="str">
        <f t="shared" si="100"/>
        <v>INDCEM</v>
      </c>
      <c r="V258" s="108" t="str">
        <f t="shared" si="101"/>
        <v>FH20_21</v>
      </c>
      <c r="W258" s="108">
        <f>W210</f>
        <v>2.0969036728827523E-2</v>
      </c>
      <c r="X258" s="108" t="s">
        <v>30</v>
      </c>
      <c r="Y258" s="109" t="s">
        <v>79</v>
      </c>
      <c r="AC258" s="108" t="s">
        <v>134</v>
      </c>
      <c r="AD258" s="109" t="str">
        <f t="shared" si="88"/>
        <v>INDCEM</v>
      </c>
      <c r="AE258" s="108" t="str">
        <f t="shared" si="89"/>
        <v>FH20_21</v>
      </c>
      <c r="AF258" s="108">
        <f>AF210</f>
        <v>2.157042975296812E-2</v>
      </c>
      <c r="AG258" s="108" t="s">
        <v>30</v>
      </c>
      <c r="AH258" s="109" t="s">
        <v>85</v>
      </c>
      <c r="AL258" s="108" t="s">
        <v>134</v>
      </c>
      <c r="AM258" s="109" t="str">
        <f t="shared" si="90"/>
        <v>INDCEM</v>
      </c>
      <c r="AN258" s="108" t="str">
        <f t="shared" si="91"/>
        <v>FH20_21</v>
      </c>
      <c r="AO258" s="108">
        <f>AO210</f>
        <v>2.0999926566056218E-2</v>
      </c>
      <c r="AP258" s="108" t="s">
        <v>30</v>
      </c>
      <c r="AQ258" s="109" t="s">
        <v>82</v>
      </c>
      <c r="AU258" s="108" t="s">
        <v>134</v>
      </c>
      <c r="AV258" s="109" t="str">
        <f t="shared" si="92"/>
        <v>INDCEM</v>
      </c>
      <c r="AW258" s="108" t="str">
        <f t="shared" si="93"/>
        <v>FH20_21</v>
      </c>
      <c r="AX258" s="108">
        <f>AX210</f>
        <v>2.172914857240358E-2</v>
      </c>
      <c r="AY258" s="108" t="s">
        <v>30</v>
      </c>
      <c r="AZ258" s="109" t="s">
        <v>81</v>
      </c>
      <c r="BD258" s="108" t="s">
        <v>134</v>
      </c>
      <c r="BE258" s="109" t="str">
        <f t="shared" si="94"/>
        <v>INDCEM</v>
      </c>
      <c r="BF258" s="108" t="str">
        <f t="shared" si="95"/>
        <v>FH20_21</v>
      </c>
      <c r="BG258" s="108">
        <f t="shared" si="102"/>
        <v>2.0999926566056218E-2</v>
      </c>
      <c r="BH258" s="108" t="s">
        <v>30</v>
      </c>
      <c r="BI258" s="109" t="s">
        <v>83</v>
      </c>
      <c r="BM258" s="108" t="s">
        <v>134</v>
      </c>
      <c r="BN258" s="109" t="str">
        <f t="shared" si="96"/>
        <v>INDCEM</v>
      </c>
      <c r="BO258" s="108" t="str">
        <f t="shared" si="97"/>
        <v>FH20_21</v>
      </c>
      <c r="BP258" s="108">
        <f t="shared" si="98"/>
        <v>2.172914857240358E-2</v>
      </c>
      <c r="BQ258" s="108" t="s">
        <v>30</v>
      </c>
      <c r="BR258" s="109" t="s">
        <v>80</v>
      </c>
    </row>
    <row r="259" spans="11:70">
      <c r="K259" s="110" t="s">
        <v>134</v>
      </c>
      <c r="L259" s="109" t="str">
        <f t="shared" si="99"/>
        <v>INDCEM</v>
      </c>
      <c r="M259" s="108" t="str">
        <f>M211</f>
        <v>FH22_23</v>
      </c>
      <c r="N259" s="108">
        <f>N211</f>
        <v>2.1378603635991075E-2</v>
      </c>
      <c r="O259" s="108" t="s">
        <v>30</v>
      </c>
      <c r="P259" s="109" t="s">
        <v>84</v>
      </c>
      <c r="T259" s="108" t="s">
        <v>134</v>
      </c>
      <c r="U259" s="109" t="str">
        <f t="shared" si="100"/>
        <v>INDCEM</v>
      </c>
      <c r="V259" s="108" t="str">
        <f t="shared" si="101"/>
        <v>FH22_23</v>
      </c>
      <c r="W259" s="108">
        <f>W211</f>
        <v>2.0691198572281522E-2</v>
      </c>
      <c r="X259" s="108" t="s">
        <v>30</v>
      </c>
      <c r="Y259" s="109" t="s">
        <v>79</v>
      </c>
      <c r="AC259" s="108" t="s">
        <v>134</v>
      </c>
      <c r="AD259" s="109" t="str">
        <f t="shared" si="88"/>
        <v>INDCEM</v>
      </c>
      <c r="AE259" s="108" t="str">
        <f t="shared" si="89"/>
        <v>FH22_23</v>
      </c>
      <c r="AF259" s="108">
        <f>AF211</f>
        <v>2.1709141168517694E-2</v>
      </c>
      <c r="AG259" s="108" t="s">
        <v>30</v>
      </c>
      <c r="AH259" s="109" t="s">
        <v>85</v>
      </c>
      <c r="AL259" s="108" t="s">
        <v>134</v>
      </c>
      <c r="AM259" s="109" t="str">
        <f t="shared" si="90"/>
        <v>INDCEM</v>
      </c>
      <c r="AN259" s="108" t="str">
        <f t="shared" si="91"/>
        <v>FH22_23</v>
      </c>
      <c r="AO259" s="108">
        <f>AO211</f>
        <v>2.1207571541905425E-2</v>
      </c>
      <c r="AP259" s="108" t="s">
        <v>30</v>
      </c>
      <c r="AQ259" s="109" t="s">
        <v>82</v>
      </c>
      <c r="AU259" s="108" t="s">
        <v>134</v>
      </c>
      <c r="AV259" s="109" t="str">
        <f t="shared" si="92"/>
        <v>INDCEM</v>
      </c>
      <c r="AW259" s="108" t="str">
        <f t="shared" si="93"/>
        <v>FH22_23</v>
      </c>
      <c r="AX259" s="108">
        <f>AX211</f>
        <v>2.255459586083617E-2</v>
      </c>
      <c r="AY259" s="108" t="s">
        <v>30</v>
      </c>
      <c r="AZ259" s="109" t="s">
        <v>81</v>
      </c>
      <c r="BD259" s="108" t="s">
        <v>134</v>
      </c>
      <c r="BE259" s="109" t="str">
        <f t="shared" si="94"/>
        <v>INDCEM</v>
      </c>
      <c r="BF259" s="108" t="str">
        <f t="shared" si="95"/>
        <v>FH22_23</v>
      </c>
      <c r="BG259" s="108">
        <f t="shared" si="102"/>
        <v>2.1207571541905425E-2</v>
      </c>
      <c r="BH259" s="108" t="s">
        <v>30</v>
      </c>
      <c r="BI259" s="109" t="s">
        <v>83</v>
      </c>
      <c r="BM259" s="108" t="s">
        <v>134</v>
      </c>
      <c r="BN259" s="109" t="str">
        <f t="shared" si="96"/>
        <v>INDCEM</v>
      </c>
      <c r="BO259" s="108" t="str">
        <f t="shared" si="97"/>
        <v>FH22_23</v>
      </c>
      <c r="BP259" s="108">
        <f t="shared" si="98"/>
        <v>2.255459586083617E-2</v>
      </c>
      <c r="BQ259" s="108" t="s">
        <v>30</v>
      </c>
      <c r="BR259" s="109" t="s">
        <v>80</v>
      </c>
    </row>
    <row r="260" spans="11:70">
      <c r="K260" s="108" t="s">
        <v>134</v>
      </c>
      <c r="L260" s="109" t="str">
        <f t="shared" si="99"/>
        <v>INDCEM</v>
      </c>
      <c r="M260" s="108" t="str">
        <f>M212</f>
        <v>WH0_1</v>
      </c>
      <c r="N260" s="108">
        <f>N212</f>
        <v>2.3300094813820355E-2</v>
      </c>
      <c r="O260" s="108" t="s">
        <v>30</v>
      </c>
      <c r="P260" s="109" t="s">
        <v>84</v>
      </c>
      <c r="T260" s="108" t="s">
        <v>134</v>
      </c>
      <c r="U260" s="109" t="str">
        <f t="shared" si="100"/>
        <v>INDCEM</v>
      </c>
      <c r="V260" s="108" t="str">
        <f t="shared" si="101"/>
        <v>WH0_1</v>
      </c>
      <c r="W260" s="108">
        <f>W212</f>
        <v>2.7052832396289028E-2</v>
      </c>
      <c r="X260" s="108" t="s">
        <v>30</v>
      </c>
      <c r="Y260" s="109" t="s">
        <v>79</v>
      </c>
      <c r="AC260" s="108" t="s">
        <v>134</v>
      </c>
      <c r="AD260" s="109" t="str">
        <f t="shared" si="88"/>
        <v>INDCEM</v>
      </c>
      <c r="AE260" s="108" t="str">
        <f t="shared" si="89"/>
        <v>WH0_1</v>
      </c>
      <c r="AF260" s="108">
        <f>AF212</f>
        <v>2.6977531248366181E-2</v>
      </c>
      <c r="AG260" s="108" t="s">
        <v>30</v>
      </c>
      <c r="AH260" s="109" t="s">
        <v>85</v>
      </c>
      <c r="AL260" s="108" t="s">
        <v>134</v>
      </c>
      <c r="AM260" s="109" t="str">
        <f t="shared" si="90"/>
        <v>INDCEM</v>
      </c>
      <c r="AN260" s="108" t="str">
        <f t="shared" si="91"/>
        <v>WH0_1</v>
      </c>
      <c r="AO260" s="108">
        <f>AO212</f>
        <v>2.6007960145311419E-2</v>
      </c>
      <c r="AP260" s="108" t="s">
        <v>30</v>
      </c>
      <c r="AQ260" s="109" t="s">
        <v>82</v>
      </c>
      <c r="AU260" s="108" t="s">
        <v>134</v>
      </c>
      <c r="AV260" s="109" t="str">
        <f t="shared" si="92"/>
        <v>INDCEM</v>
      </c>
      <c r="AW260" s="108" t="str">
        <f t="shared" si="93"/>
        <v>WH0_1</v>
      </c>
      <c r="AX260" s="108">
        <f>AX212</f>
        <v>2.5192013319288074E-2</v>
      </c>
      <c r="AY260" s="108" t="s">
        <v>30</v>
      </c>
      <c r="AZ260" s="109" t="s">
        <v>81</v>
      </c>
      <c r="BD260" s="108" t="s">
        <v>134</v>
      </c>
      <c r="BE260" s="109" t="str">
        <f t="shared" si="94"/>
        <v>INDCEM</v>
      </c>
      <c r="BF260" s="108" t="str">
        <f t="shared" si="95"/>
        <v>WH0_1</v>
      </c>
      <c r="BG260" s="108">
        <f t="shared" si="102"/>
        <v>2.6007960145311419E-2</v>
      </c>
      <c r="BH260" s="108" t="s">
        <v>30</v>
      </c>
      <c r="BI260" s="109" t="s">
        <v>83</v>
      </c>
      <c r="BM260" s="108" t="s">
        <v>134</v>
      </c>
      <c r="BN260" s="109" t="str">
        <f t="shared" si="96"/>
        <v>INDCEM</v>
      </c>
      <c r="BO260" s="108" t="str">
        <f t="shared" si="97"/>
        <v>WH0_1</v>
      </c>
      <c r="BP260" s="108">
        <f t="shared" si="98"/>
        <v>2.5192013319288074E-2</v>
      </c>
      <c r="BQ260" s="108" t="s">
        <v>30</v>
      </c>
      <c r="BR260" s="109" t="s">
        <v>80</v>
      </c>
    </row>
    <row r="261" spans="11:70">
      <c r="K261" s="108" t="s">
        <v>134</v>
      </c>
      <c r="L261" s="109" t="str">
        <f t="shared" si="99"/>
        <v>INDCEM</v>
      </c>
      <c r="M261" s="108" t="str">
        <f>M213</f>
        <v>WH2_3</v>
      </c>
      <c r="N261" s="108">
        <f>N213</f>
        <v>2.2949279837092943E-2</v>
      </c>
      <c r="O261" s="108" t="s">
        <v>30</v>
      </c>
      <c r="P261" s="109" t="s">
        <v>84</v>
      </c>
      <c r="T261" s="108" t="s">
        <v>134</v>
      </c>
      <c r="U261" s="109" t="str">
        <f t="shared" si="100"/>
        <v>INDCEM</v>
      </c>
      <c r="V261" s="108" t="str">
        <f t="shared" si="101"/>
        <v>WH2_3</v>
      </c>
      <c r="W261" s="108">
        <f>W213</f>
        <v>2.5013577036882978E-2</v>
      </c>
      <c r="X261" s="108" t="s">
        <v>30</v>
      </c>
      <c r="Y261" s="109" t="s">
        <v>79</v>
      </c>
      <c r="AC261" s="108" t="s">
        <v>134</v>
      </c>
      <c r="AD261" s="109" t="str">
        <f t="shared" si="88"/>
        <v>INDCEM</v>
      </c>
      <c r="AE261" s="108" t="str">
        <f t="shared" si="89"/>
        <v>WH2_3</v>
      </c>
      <c r="AF261" s="108">
        <f>AF213</f>
        <v>2.6652958693425988E-2</v>
      </c>
      <c r="AG261" s="108" t="s">
        <v>30</v>
      </c>
      <c r="AH261" s="109" t="s">
        <v>85</v>
      </c>
      <c r="AL261" s="108" t="s">
        <v>134</v>
      </c>
      <c r="AM261" s="109" t="str">
        <f t="shared" si="90"/>
        <v>INDCEM</v>
      </c>
      <c r="AN261" s="108" t="str">
        <f t="shared" si="91"/>
        <v>WH2_3</v>
      </c>
      <c r="AO261" s="108">
        <f>AO213</f>
        <v>2.5282231921475835E-2</v>
      </c>
      <c r="AP261" s="108" t="s">
        <v>30</v>
      </c>
      <c r="AQ261" s="109" t="s">
        <v>82</v>
      </c>
      <c r="AU261" s="108" t="s">
        <v>134</v>
      </c>
      <c r="AV261" s="109" t="str">
        <f t="shared" si="92"/>
        <v>INDCEM</v>
      </c>
      <c r="AW261" s="108" t="str">
        <f t="shared" si="93"/>
        <v>WH2_3</v>
      </c>
      <c r="AX261" s="108">
        <f>AX213</f>
        <v>2.4011456297412508E-2</v>
      </c>
      <c r="AY261" s="108" t="s">
        <v>30</v>
      </c>
      <c r="AZ261" s="109" t="s">
        <v>81</v>
      </c>
      <c r="BD261" s="108" t="s">
        <v>134</v>
      </c>
      <c r="BE261" s="109" t="str">
        <f t="shared" si="94"/>
        <v>INDCEM</v>
      </c>
      <c r="BF261" s="108" t="str">
        <f t="shared" si="95"/>
        <v>WH2_3</v>
      </c>
      <c r="BG261" s="108">
        <f t="shared" si="102"/>
        <v>2.5282231921475835E-2</v>
      </c>
      <c r="BH261" s="108" t="s">
        <v>30</v>
      </c>
      <c r="BI261" s="109" t="s">
        <v>83</v>
      </c>
      <c r="BM261" s="108" t="s">
        <v>134</v>
      </c>
      <c r="BN261" s="109" t="str">
        <f t="shared" si="96"/>
        <v>INDCEM</v>
      </c>
      <c r="BO261" s="108" t="str">
        <f t="shared" si="97"/>
        <v>WH2_3</v>
      </c>
      <c r="BP261" s="108">
        <f t="shared" si="98"/>
        <v>2.4011456297412508E-2</v>
      </c>
      <c r="BQ261" s="108" t="s">
        <v>30</v>
      </c>
      <c r="BR261" s="109" t="s">
        <v>80</v>
      </c>
    </row>
    <row r="262" spans="11:70">
      <c r="K262" s="108" t="s">
        <v>134</v>
      </c>
      <c r="L262" s="109" t="str">
        <f t="shared" si="99"/>
        <v>INDCEM</v>
      </c>
      <c r="M262" s="108" t="str">
        <f>M214</f>
        <v>WH4_5</v>
      </c>
      <c r="N262" s="108">
        <f>N214</f>
        <v>2.2222380945545704E-2</v>
      </c>
      <c r="O262" s="108" t="s">
        <v>30</v>
      </c>
      <c r="P262" s="109" t="s">
        <v>84</v>
      </c>
      <c r="T262" s="108" t="s">
        <v>134</v>
      </c>
      <c r="U262" s="109" t="str">
        <f t="shared" si="100"/>
        <v>INDCEM</v>
      </c>
      <c r="V262" s="108" t="str">
        <f t="shared" si="101"/>
        <v>WH4_5</v>
      </c>
      <c r="W262" s="108">
        <f>W214</f>
        <v>2.3696203770169025E-2</v>
      </c>
      <c r="X262" s="108" t="s">
        <v>30</v>
      </c>
      <c r="Y262" s="109" t="s">
        <v>79</v>
      </c>
      <c r="AC262" s="108" t="s">
        <v>134</v>
      </c>
      <c r="AD262" s="109" t="str">
        <f t="shared" si="88"/>
        <v>INDCEM</v>
      </c>
      <c r="AE262" s="108" t="str">
        <f t="shared" si="89"/>
        <v>WH4_5</v>
      </c>
      <c r="AF262" s="108">
        <f>AF214</f>
        <v>2.4917071568632491E-2</v>
      </c>
      <c r="AG262" s="108" t="s">
        <v>30</v>
      </c>
      <c r="AH262" s="109" t="s">
        <v>85</v>
      </c>
      <c r="AL262" s="108" t="s">
        <v>134</v>
      </c>
      <c r="AM262" s="109" t="str">
        <f t="shared" si="90"/>
        <v>INDCEM</v>
      </c>
      <c r="AN262" s="108" t="str">
        <f t="shared" si="91"/>
        <v>WH4_5</v>
      </c>
      <c r="AO262" s="108">
        <f>AO214</f>
        <v>2.3916599319823553E-2</v>
      </c>
      <c r="AP262" s="108" t="s">
        <v>30</v>
      </c>
      <c r="AQ262" s="109" t="s">
        <v>82</v>
      </c>
      <c r="AU262" s="108" t="s">
        <v>134</v>
      </c>
      <c r="AV262" s="109" t="str">
        <f t="shared" si="92"/>
        <v>INDCEM</v>
      </c>
      <c r="AW262" s="108" t="str">
        <f t="shared" si="93"/>
        <v>WH4_5</v>
      </c>
      <c r="AX262" s="108">
        <f>AX214</f>
        <v>2.1583935635486006E-2</v>
      </c>
      <c r="AY262" s="108" t="s">
        <v>30</v>
      </c>
      <c r="AZ262" s="109" t="s">
        <v>81</v>
      </c>
      <c r="BD262" s="108" t="s">
        <v>134</v>
      </c>
      <c r="BE262" s="109" t="str">
        <f t="shared" si="94"/>
        <v>INDCEM</v>
      </c>
      <c r="BF262" s="108" t="str">
        <f t="shared" si="95"/>
        <v>WH4_5</v>
      </c>
      <c r="BG262" s="108">
        <f t="shared" si="102"/>
        <v>2.3916599319823553E-2</v>
      </c>
      <c r="BH262" s="108" t="s">
        <v>30</v>
      </c>
      <c r="BI262" s="109" t="s">
        <v>83</v>
      </c>
      <c r="BM262" s="108" t="s">
        <v>134</v>
      </c>
      <c r="BN262" s="109" t="str">
        <f t="shared" si="96"/>
        <v>INDCEM</v>
      </c>
      <c r="BO262" s="108" t="str">
        <f t="shared" si="97"/>
        <v>WH4_5</v>
      </c>
      <c r="BP262" s="108">
        <f t="shared" si="98"/>
        <v>2.1583935635486006E-2</v>
      </c>
      <c r="BQ262" s="108" t="s">
        <v>30</v>
      </c>
      <c r="BR262" s="109" t="s">
        <v>80</v>
      </c>
    </row>
    <row r="263" spans="11:70">
      <c r="K263" s="110" t="s">
        <v>134</v>
      </c>
      <c r="L263" s="109" t="str">
        <f t="shared" si="99"/>
        <v>INDCEM</v>
      </c>
      <c r="M263" s="108" t="str">
        <f>M215</f>
        <v>WH6_7</v>
      </c>
      <c r="N263" s="108">
        <f>N215</f>
        <v>2.1258522050921807E-2</v>
      </c>
      <c r="O263" s="108" t="s">
        <v>30</v>
      </c>
      <c r="P263" s="109" t="s">
        <v>84</v>
      </c>
      <c r="T263" s="108" t="s">
        <v>134</v>
      </c>
      <c r="U263" s="109" t="str">
        <f t="shared" si="100"/>
        <v>INDCEM</v>
      </c>
      <c r="V263" s="108" t="str">
        <f t="shared" si="101"/>
        <v>WH6_7</v>
      </c>
      <c r="W263" s="108">
        <f>W215</f>
        <v>2.3554467401049717E-2</v>
      </c>
      <c r="X263" s="108" t="s">
        <v>30</v>
      </c>
      <c r="Y263" s="109" t="s">
        <v>79</v>
      </c>
      <c r="AC263" s="108" t="s">
        <v>134</v>
      </c>
      <c r="AD263" s="109" t="str">
        <f t="shared" si="88"/>
        <v>INDCEM</v>
      </c>
      <c r="AE263" s="108" t="str">
        <f t="shared" si="89"/>
        <v>WH6_7</v>
      </c>
      <c r="AF263" s="108">
        <f>AF215</f>
        <v>2.2314948777941768E-2</v>
      </c>
      <c r="AG263" s="108" t="s">
        <v>30</v>
      </c>
      <c r="AH263" s="109" t="s">
        <v>85</v>
      </c>
      <c r="AL263" s="108" t="s">
        <v>134</v>
      </c>
      <c r="AM263" s="109" t="str">
        <f t="shared" si="90"/>
        <v>INDCEM</v>
      </c>
      <c r="AN263" s="108" t="str">
        <f t="shared" si="91"/>
        <v>WH6_7</v>
      </c>
      <c r="AO263" s="108">
        <f>AO215</f>
        <v>2.2630890443310306E-2</v>
      </c>
      <c r="AP263" s="108" t="s">
        <v>30</v>
      </c>
      <c r="AQ263" s="109" t="s">
        <v>82</v>
      </c>
      <c r="AU263" s="108" t="s">
        <v>134</v>
      </c>
      <c r="AV263" s="109" t="str">
        <f t="shared" si="92"/>
        <v>INDCEM</v>
      </c>
      <c r="AW263" s="108" t="str">
        <f t="shared" si="93"/>
        <v>WH6_7</v>
      </c>
      <c r="AX263" s="108">
        <f>AX215</f>
        <v>1.956645749960171E-2</v>
      </c>
      <c r="AY263" s="108" t="s">
        <v>30</v>
      </c>
      <c r="AZ263" s="109" t="s">
        <v>81</v>
      </c>
      <c r="BD263" s="108" t="s">
        <v>134</v>
      </c>
      <c r="BE263" s="109" t="str">
        <f t="shared" si="94"/>
        <v>INDCEM</v>
      </c>
      <c r="BF263" s="108" t="str">
        <f t="shared" si="95"/>
        <v>WH6_7</v>
      </c>
      <c r="BG263" s="108">
        <f t="shared" si="102"/>
        <v>2.2630890443310306E-2</v>
      </c>
      <c r="BH263" s="108" t="s">
        <v>30</v>
      </c>
      <c r="BI263" s="109" t="s">
        <v>83</v>
      </c>
      <c r="BM263" s="108" t="s">
        <v>134</v>
      </c>
      <c r="BN263" s="109" t="str">
        <f t="shared" si="96"/>
        <v>INDCEM</v>
      </c>
      <c r="BO263" s="108" t="str">
        <f t="shared" si="97"/>
        <v>WH6_7</v>
      </c>
      <c r="BP263" s="108">
        <f t="shared" si="98"/>
        <v>1.956645749960171E-2</v>
      </c>
      <c r="BQ263" s="108" t="s">
        <v>30</v>
      </c>
      <c r="BR263" s="109" t="s">
        <v>80</v>
      </c>
    </row>
    <row r="264" spans="11:70">
      <c r="K264" s="108" t="s">
        <v>134</v>
      </c>
      <c r="L264" s="109" t="str">
        <f t="shared" si="99"/>
        <v>INDCEM</v>
      </c>
      <c r="M264" s="108" t="str">
        <f>M216</f>
        <v>WH8_9</v>
      </c>
      <c r="N264" s="108">
        <f>N216</f>
        <v>2.0781130887542472E-2</v>
      </c>
      <c r="O264" s="108" t="s">
        <v>30</v>
      </c>
      <c r="P264" s="109" t="s">
        <v>84</v>
      </c>
      <c r="T264" s="108" t="s">
        <v>134</v>
      </c>
      <c r="U264" s="109" t="str">
        <f t="shared" si="100"/>
        <v>INDCEM</v>
      </c>
      <c r="V264" s="108" t="str">
        <f t="shared" si="101"/>
        <v>WH8_9</v>
      </c>
      <c r="W264" s="108">
        <f>W216</f>
        <v>2.4300205766701756E-2</v>
      </c>
      <c r="X264" s="108" t="s">
        <v>30</v>
      </c>
      <c r="Y264" s="109" t="s">
        <v>79</v>
      </c>
      <c r="AC264" s="108" t="s">
        <v>134</v>
      </c>
      <c r="AD264" s="109" t="str">
        <f t="shared" si="88"/>
        <v>INDCEM</v>
      </c>
      <c r="AE264" s="108" t="str">
        <f t="shared" si="89"/>
        <v>WH8_9</v>
      </c>
      <c r="AF264" s="108">
        <f>AF216</f>
        <v>2.0694579381969672E-2</v>
      </c>
      <c r="AG264" s="108" t="s">
        <v>30</v>
      </c>
      <c r="AH264" s="109" t="s">
        <v>85</v>
      </c>
      <c r="AL264" s="108" t="s">
        <v>134</v>
      </c>
      <c r="AM264" s="109" t="str">
        <f t="shared" si="90"/>
        <v>INDCEM</v>
      </c>
      <c r="AN264" s="108" t="str">
        <f t="shared" si="91"/>
        <v>WH8_9</v>
      </c>
      <c r="AO264" s="108">
        <f>AO216</f>
        <v>2.2198516505466385E-2</v>
      </c>
      <c r="AP264" s="108" t="s">
        <v>30</v>
      </c>
      <c r="AQ264" s="109" t="s">
        <v>82</v>
      </c>
      <c r="AU264" s="108" t="s">
        <v>134</v>
      </c>
      <c r="AV264" s="109" t="str">
        <f t="shared" si="92"/>
        <v>INDCEM</v>
      </c>
      <c r="AW264" s="108" t="str">
        <f t="shared" si="93"/>
        <v>WH8_9</v>
      </c>
      <c r="AX264" s="108">
        <f>AX216</f>
        <v>1.8926889835118442E-2</v>
      </c>
      <c r="AY264" s="108" t="s">
        <v>30</v>
      </c>
      <c r="AZ264" s="109" t="s">
        <v>81</v>
      </c>
      <c r="BD264" s="108" t="s">
        <v>134</v>
      </c>
      <c r="BE264" s="109" t="str">
        <f t="shared" si="94"/>
        <v>INDCEM</v>
      </c>
      <c r="BF264" s="108" t="str">
        <f t="shared" si="95"/>
        <v>WH8_9</v>
      </c>
      <c r="BG264" s="108">
        <f t="shared" si="102"/>
        <v>2.2198516505466385E-2</v>
      </c>
      <c r="BH264" s="108" t="s">
        <v>30</v>
      </c>
      <c r="BI264" s="109" t="s">
        <v>83</v>
      </c>
      <c r="BM264" s="108" t="s">
        <v>134</v>
      </c>
      <c r="BN264" s="109" t="str">
        <f t="shared" si="96"/>
        <v>INDCEM</v>
      </c>
      <c r="BO264" s="108" t="str">
        <f t="shared" si="97"/>
        <v>WH8_9</v>
      </c>
      <c r="BP264" s="108">
        <f t="shared" si="98"/>
        <v>1.8926889835118442E-2</v>
      </c>
      <c r="BQ264" s="108" t="s">
        <v>30</v>
      </c>
      <c r="BR264" s="109" t="s">
        <v>80</v>
      </c>
    </row>
    <row r="265" spans="11:70">
      <c r="K265" s="108" t="s">
        <v>134</v>
      </c>
      <c r="L265" s="109" t="str">
        <f t="shared" si="99"/>
        <v>INDCEM</v>
      </c>
      <c r="M265" s="108" t="str">
        <f>M217</f>
        <v>WH10_11</v>
      </c>
      <c r="N265" s="108">
        <f>N217</f>
        <v>2.0724743126449289E-2</v>
      </c>
      <c r="O265" s="108" t="s">
        <v>30</v>
      </c>
      <c r="P265" s="109" t="s">
        <v>84</v>
      </c>
      <c r="T265" s="108" t="s">
        <v>134</v>
      </c>
      <c r="U265" s="109" t="str">
        <f t="shared" si="100"/>
        <v>INDCEM</v>
      </c>
      <c r="V265" s="108" t="str">
        <f t="shared" si="101"/>
        <v>WH10_11</v>
      </c>
      <c r="W265" s="108">
        <f>W217</f>
        <v>2.6960606459662702E-2</v>
      </c>
      <c r="X265" s="108" t="s">
        <v>30</v>
      </c>
      <c r="Y265" s="109" t="s">
        <v>79</v>
      </c>
      <c r="AC265" s="108" t="s">
        <v>134</v>
      </c>
      <c r="AD265" s="109" t="str">
        <f t="shared" si="88"/>
        <v>INDCEM</v>
      </c>
      <c r="AE265" s="108" t="str">
        <f t="shared" si="89"/>
        <v>WH10_11</v>
      </c>
      <c r="AF265" s="108">
        <f>AF217</f>
        <v>2.0337356222063653E-2</v>
      </c>
      <c r="AG265" s="108" t="s">
        <v>30</v>
      </c>
      <c r="AH265" s="109" t="s">
        <v>85</v>
      </c>
      <c r="AL265" s="108" t="s">
        <v>134</v>
      </c>
      <c r="AM265" s="109" t="str">
        <f t="shared" si="90"/>
        <v>INDCEM</v>
      </c>
      <c r="AN265" s="108" t="str">
        <f t="shared" si="91"/>
        <v>WH10_11</v>
      </c>
      <c r="AO265" s="108">
        <f>AO217</f>
        <v>2.289443174741624E-2</v>
      </c>
      <c r="AP265" s="108" t="s">
        <v>30</v>
      </c>
      <c r="AQ265" s="109" t="s">
        <v>82</v>
      </c>
      <c r="AU265" s="108" t="s">
        <v>134</v>
      </c>
      <c r="AV265" s="109" t="str">
        <f t="shared" si="92"/>
        <v>INDCEM</v>
      </c>
      <c r="AW265" s="108" t="str">
        <f t="shared" si="93"/>
        <v>WH10_11</v>
      </c>
      <c r="AX265" s="108">
        <f>AX217</f>
        <v>1.9316772940714252E-2</v>
      </c>
      <c r="AY265" s="108" t="s">
        <v>30</v>
      </c>
      <c r="AZ265" s="109" t="s">
        <v>81</v>
      </c>
      <c r="BD265" s="108" t="s">
        <v>134</v>
      </c>
      <c r="BE265" s="109" t="str">
        <f t="shared" si="94"/>
        <v>INDCEM</v>
      </c>
      <c r="BF265" s="108" t="str">
        <f t="shared" si="95"/>
        <v>WH10_11</v>
      </c>
      <c r="BG265" s="108">
        <f t="shared" si="102"/>
        <v>2.289443174741624E-2</v>
      </c>
      <c r="BH265" s="108" t="s">
        <v>30</v>
      </c>
      <c r="BI265" s="109" t="s">
        <v>83</v>
      </c>
      <c r="BM265" s="108" t="s">
        <v>134</v>
      </c>
      <c r="BN265" s="109" t="str">
        <f t="shared" si="96"/>
        <v>INDCEM</v>
      </c>
      <c r="BO265" s="108" t="str">
        <f t="shared" si="97"/>
        <v>WH10_11</v>
      </c>
      <c r="BP265" s="108">
        <f t="shared" si="98"/>
        <v>1.9316772940714252E-2</v>
      </c>
      <c r="BQ265" s="108" t="s">
        <v>30</v>
      </c>
      <c r="BR265" s="109" t="s">
        <v>80</v>
      </c>
    </row>
    <row r="266" spans="11:70">
      <c r="K266" s="108" t="s">
        <v>134</v>
      </c>
      <c r="L266" s="109" t="str">
        <f t="shared" si="99"/>
        <v>INDCEM</v>
      </c>
      <c r="M266" s="108" t="str">
        <f>M218</f>
        <v>WH12_13</v>
      </c>
      <c r="N266" s="108">
        <f>N218</f>
        <v>2.1313426308615869E-2</v>
      </c>
      <c r="O266" s="108" t="s">
        <v>30</v>
      </c>
      <c r="P266" s="109" t="s">
        <v>84</v>
      </c>
      <c r="T266" s="108" t="s">
        <v>134</v>
      </c>
      <c r="U266" s="109" t="str">
        <f t="shared" si="100"/>
        <v>INDCEM</v>
      </c>
      <c r="V266" s="108" t="str">
        <f t="shared" si="101"/>
        <v>WH12_13</v>
      </c>
      <c r="W266" s="108">
        <f>W218</f>
        <v>2.8194153221252558E-2</v>
      </c>
      <c r="X266" s="108" t="s">
        <v>30</v>
      </c>
      <c r="Y266" s="109" t="s">
        <v>79</v>
      </c>
      <c r="AC266" s="108" t="s">
        <v>134</v>
      </c>
      <c r="AD266" s="109" t="str">
        <f t="shared" si="88"/>
        <v>INDCEM</v>
      </c>
      <c r="AE266" s="108" t="str">
        <f t="shared" si="89"/>
        <v>WH12_13</v>
      </c>
      <c r="AF266" s="108">
        <f>AF218</f>
        <v>2.1577923329904772E-2</v>
      </c>
      <c r="AG266" s="108" t="s">
        <v>30</v>
      </c>
      <c r="AH266" s="109" t="s">
        <v>85</v>
      </c>
      <c r="AL266" s="108" t="s">
        <v>134</v>
      </c>
      <c r="AM266" s="109" t="str">
        <f t="shared" si="90"/>
        <v>INDCEM</v>
      </c>
      <c r="AN266" s="108" t="str">
        <f t="shared" si="91"/>
        <v>WH12_13</v>
      </c>
      <c r="AO266" s="108">
        <f>AO218</f>
        <v>2.436992205662647E-2</v>
      </c>
      <c r="AP266" s="108" t="s">
        <v>30</v>
      </c>
      <c r="AQ266" s="109" t="s">
        <v>82</v>
      </c>
      <c r="AU266" s="108" t="s">
        <v>134</v>
      </c>
      <c r="AV266" s="109" t="str">
        <f t="shared" si="92"/>
        <v>INDCEM</v>
      </c>
      <c r="AW266" s="108" t="str">
        <f t="shared" si="93"/>
        <v>WH12_13</v>
      </c>
      <c r="AX266" s="108">
        <f>AX218</f>
        <v>2.1713679165996778E-2</v>
      </c>
      <c r="AY266" s="108" t="s">
        <v>30</v>
      </c>
      <c r="AZ266" s="109" t="s">
        <v>81</v>
      </c>
      <c r="BD266" s="108" t="s">
        <v>134</v>
      </c>
      <c r="BE266" s="109" t="str">
        <f t="shared" si="94"/>
        <v>INDCEM</v>
      </c>
      <c r="BF266" s="108" t="str">
        <f t="shared" si="95"/>
        <v>WH12_13</v>
      </c>
      <c r="BG266" s="108">
        <f t="shared" si="102"/>
        <v>2.436992205662647E-2</v>
      </c>
      <c r="BH266" s="108" t="s">
        <v>30</v>
      </c>
      <c r="BI266" s="109" t="s">
        <v>83</v>
      </c>
      <c r="BM266" s="108" t="s">
        <v>134</v>
      </c>
      <c r="BN266" s="109" t="str">
        <f t="shared" si="96"/>
        <v>INDCEM</v>
      </c>
      <c r="BO266" s="108" t="str">
        <f t="shared" si="97"/>
        <v>WH12_13</v>
      </c>
      <c r="BP266" s="108">
        <f t="shared" si="98"/>
        <v>2.1713679165996778E-2</v>
      </c>
      <c r="BQ266" s="108" t="s">
        <v>30</v>
      </c>
      <c r="BR266" s="109" t="s">
        <v>80</v>
      </c>
    </row>
    <row r="267" spans="11:70">
      <c r="K267" s="110" t="s">
        <v>134</v>
      </c>
      <c r="L267" s="109" t="str">
        <f t="shared" si="99"/>
        <v>INDCEM</v>
      </c>
      <c r="M267" s="108" t="str">
        <f>M219</f>
        <v>WH14_15</v>
      </c>
      <c r="N267" s="108">
        <f>N219</f>
        <v>2.2469105630351725E-2</v>
      </c>
      <c r="O267" s="108" t="s">
        <v>30</v>
      </c>
      <c r="P267" s="109" t="s">
        <v>84</v>
      </c>
      <c r="T267" s="108" t="s">
        <v>134</v>
      </c>
      <c r="U267" s="109" t="str">
        <f t="shared" si="100"/>
        <v>INDCEM</v>
      </c>
      <c r="V267" s="108" t="str">
        <f t="shared" si="101"/>
        <v>WH14_15</v>
      </c>
      <c r="W267" s="108">
        <f>W219</f>
        <v>2.7759107718327507E-2</v>
      </c>
      <c r="X267" s="108" t="s">
        <v>30</v>
      </c>
      <c r="Y267" s="109" t="s">
        <v>79</v>
      </c>
      <c r="AC267" s="108" t="s">
        <v>134</v>
      </c>
      <c r="AD267" s="109" t="str">
        <f t="shared" si="88"/>
        <v>INDCEM</v>
      </c>
      <c r="AE267" s="108" t="str">
        <f t="shared" si="89"/>
        <v>WH14_15</v>
      </c>
      <c r="AF267" s="108">
        <f>AF219</f>
        <v>2.443722308467574E-2</v>
      </c>
      <c r="AG267" s="108" t="s">
        <v>30</v>
      </c>
      <c r="AH267" s="109" t="s">
        <v>85</v>
      </c>
      <c r="AL267" s="108" t="s">
        <v>134</v>
      </c>
      <c r="AM267" s="109" t="str">
        <f t="shared" si="90"/>
        <v>INDCEM</v>
      </c>
      <c r="AN267" s="108" t="str">
        <f t="shared" si="91"/>
        <v>WH14_15</v>
      </c>
      <c r="AO267" s="108">
        <f>AO219</f>
        <v>2.5296656553616542E-2</v>
      </c>
      <c r="AP267" s="108" t="s">
        <v>30</v>
      </c>
      <c r="AQ267" s="109" t="s">
        <v>82</v>
      </c>
      <c r="AU267" s="108" t="s">
        <v>134</v>
      </c>
      <c r="AV267" s="109" t="str">
        <f t="shared" si="92"/>
        <v>INDCEM</v>
      </c>
      <c r="AW267" s="108" t="str">
        <f t="shared" si="93"/>
        <v>WH14_15</v>
      </c>
      <c r="AX267" s="108">
        <f>AX219</f>
        <v>2.3154616299008286E-2</v>
      </c>
      <c r="AY267" s="108" t="s">
        <v>30</v>
      </c>
      <c r="AZ267" s="109" t="s">
        <v>81</v>
      </c>
      <c r="BD267" s="108" t="s">
        <v>134</v>
      </c>
      <c r="BE267" s="109" t="str">
        <f t="shared" si="94"/>
        <v>INDCEM</v>
      </c>
      <c r="BF267" s="108" t="str">
        <f t="shared" si="95"/>
        <v>WH14_15</v>
      </c>
      <c r="BG267" s="108">
        <f t="shared" si="102"/>
        <v>2.5296656553616542E-2</v>
      </c>
      <c r="BH267" s="108" t="s">
        <v>30</v>
      </c>
      <c r="BI267" s="109" t="s">
        <v>83</v>
      </c>
      <c r="BM267" s="108" t="s">
        <v>134</v>
      </c>
      <c r="BN267" s="109" t="str">
        <f t="shared" si="96"/>
        <v>INDCEM</v>
      </c>
      <c r="BO267" s="108" t="str">
        <f t="shared" si="97"/>
        <v>WH14_15</v>
      </c>
      <c r="BP267" s="108">
        <f t="shared" si="98"/>
        <v>2.3154616299008286E-2</v>
      </c>
      <c r="BQ267" s="108" t="s">
        <v>30</v>
      </c>
      <c r="BR267" s="109" t="s">
        <v>80</v>
      </c>
    </row>
    <row r="268" spans="11:70">
      <c r="K268" s="108" t="s">
        <v>134</v>
      </c>
      <c r="L268" s="109" t="str">
        <f t="shared" si="99"/>
        <v>INDCEM</v>
      </c>
      <c r="M268" s="108" t="str">
        <f>M220</f>
        <v>WH16_17</v>
      </c>
      <c r="N268" s="108">
        <f>N220</f>
        <v>2.2805879354489168E-2</v>
      </c>
      <c r="O268" s="108" t="s">
        <v>30</v>
      </c>
      <c r="P268" s="109" t="s">
        <v>84</v>
      </c>
      <c r="T268" s="108" t="s">
        <v>134</v>
      </c>
      <c r="U268" s="109" t="str">
        <f t="shared" si="100"/>
        <v>INDCEM</v>
      </c>
      <c r="V268" s="108" t="str">
        <f t="shared" si="101"/>
        <v>WH16_17</v>
      </c>
      <c r="W268" s="108">
        <f>W220</f>
        <v>2.7022500142114415E-2</v>
      </c>
      <c r="X268" s="108" t="s">
        <v>30</v>
      </c>
      <c r="Y268" s="109" t="s">
        <v>79</v>
      </c>
      <c r="AC268" s="108" t="s">
        <v>134</v>
      </c>
      <c r="AD268" s="109" t="str">
        <f t="shared" si="88"/>
        <v>INDCEM</v>
      </c>
      <c r="AE268" s="108" t="str">
        <f t="shared" si="89"/>
        <v>WH16_17</v>
      </c>
      <c r="AF268" s="108">
        <f>AF220</f>
        <v>2.5705527690156708E-2</v>
      </c>
      <c r="AG268" s="108" t="s">
        <v>30</v>
      </c>
      <c r="AH268" s="109" t="s">
        <v>85</v>
      </c>
      <c r="AL268" s="108" t="s">
        <v>134</v>
      </c>
      <c r="AM268" s="109" t="str">
        <f t="shared" si="90"/>
        <v>INDCEM</v>
      </c>
      <c r="AN268" s="108" t="str">
        <f t="shared" si="91"/>
        <v>WH16_17</v>
      </c>
      <c r="AO268" s="108">
        <f>AO220</f>
        <v>2.5303534826348534E-2</v>
      </c>
      <c r="AP268" s="108" t="s">
        <v>30</v>
      </c>
      <c r="AQ268" s="109" t="s">
        <v>82</v>
      </c>
      <c r="AU268" s="108" t="s">
        <v>134</v>
      </c>
      <c r="AV268" s="109" t="str">
        <f t="shared" si="92"/>
        <v>INDCEM</v>
      </c>
      <c r="AW268" s="108" t="str">
        <f t="shared" si="93"/>
        <v>WH16_17</v>
      </c>
      <c r="AX268" s="108">
        <f>AX220</f>
        <v>2.335857026371211E-2</v>
      </c>
      <c r="AY268" s="108" t="s">
        <v>30</v>
      </c>
      <c r="AZ268" s="109" t="s">
        <v>81</v>
      </c>
      <c r="BD268" s="108" t="s">
        <v>134</v>
      </c>
      <c r="BE268" s="109" t="str">
        <f t="shared" si="94"/>
        <v>INDCEM</v>
      </c>
      <c r="BF268" s="108" t="str">
        <f t="shared" si="95"/>
        <v>WH16_17</v>
      </c>
      <c r="BG268" s="108">
        <f t="shared" si="102"/>
        <v>2.5303534826348534E-2</v>
      </c>
      <c r="BH268" s="108" t="s">
        <v>30</v>
      </c>
      <c r="BI268" s="109" t="s">
        <v>83</v>
      </c>
      <c r="BM268" s="108" t="s">
        <v>134</v>
      </c>
      <c r="BN268" s="109" t="str">
        <f t="shared" si="96"/>
        <v>INDCEM</v>
      </c>
      <c r="BO268" s="108" t="str">
        <f t="shared" si="97"/>
        <v>WH16_17</v>
      </c>
      <c r="BP268" s="108">
        <f t="shared" si="98"/>
        <v>2.335857026371211E-2</v>
      </c>
      <c r="BQ268" s="108" t="s">
        <v>30</v>
      </c>
      <c r="BR268" s="109" t="s">
        <v>80</v>
      </c>
    </row>
    <row r="269" spans="11:70">
      <c r="K269" s="108" t="s">
        <v>134</v>
      </c>
      <c r="L269" s="109" t="str">
        <f t="shared" si="99"/>
        <v>INDCEM</v>
      </c>
      <c r="M269" s="108" t="str">
        <f>M221</f>
        <v>WH18_19</v>
      </c>
      <c r="N269" s="108">
        <f>N221</f>
        <v>2.2833551053567526E-2</v>
      </c>
      <c r="O269" s="108" t="s">
        <v>30</v>
      </c>
      <c r="P269" s="109" t="s">
        <v>84</v>
      </c>
      <c r="T269" s="108" t="s">
        <v>134</v>
      </c>
      <c r="U269" s="109" t="str">
        <f t="shared" si="100"/>
        <v>INDCEM</v>
      </c>
      <c r="V269" s="108" t="str">
        <f t="shared" si="101"/>
        <v>WH18_19</v>
      </c>
      <c r="W269" s="108">
        <f>W221</f>
        <v>2.6751794466061383E-2</v>
      </c>
      <c r="X269" s="108" t="s">
        <v>30</v>
      </c>
      <c r="Y269" s="109" t="s">
        <v>79</v>
      </c>
      <c r="AC269" s="108" t="s">
        <v>134</v>
      </c>
      <c r="AD269" s="109" t="str">
        <f t="shared" si="88"/>
        <v>INDCEM</v>
      </c>
      <c r="AE269" s="108" t="str">
        <f t="shared" si="89"/>
        <v>WH18_19</v>
      </c>
      <c r="AF269" s="108">
        <f>AF221</f>
        <v>2.5592794365341641E-2</v>
      </c>
      <c r="AG269" s="108" t="s">
        <v>30</v>
      </c>
      <c r="AH269" s="109" t="s">
        <v>85</v>
      </c>
      <c r="AL269" s="108" t="s">
        <v>134</v>
      </c>
      <c r="AM269" s="109" t="str">
        <f t="shared" si="90"/>
        <v>INDCEM</v>
      </c>
      <c r="AN269" s="108" t="str">
        <f t="shared" si="91"/>
        <v>WH18_19</v>
      </c>
      <c r="AO269" s="108">
        <f>AO221</f>
        <v>2.4969586031286229E-2</v>
      </c>
      <c r="AP269" s="108" t="s">
        <v>30</v>
      </c>
      <c r="AQ269" s="109" t="s">
        <v>82</v>
      </c>
      <c r="AU269" s="108" t="s">
        <v>134</v>
      </c>
      <c r="AV269" s="109" t="str">
        <f t="shared" si="92"/>
        <v>INDCEM</v>
      </c>
      <c r="AW269" s="108" t="str">
        <f t="shared" si="93"/>
        <v>WH18_19</v>
      </c>
      <c r="AX269" s="108">
        <f>AX221</f>
        <v>2.3127630615324031E-2</v>
      </c>
      <c r="AY269" s="108" t="s">
        <v>30</v>
      </c>
      <c r="AZ269" s="109" t="s">
        <v>81</v>
      </c>
      <c r="BD269" s="108" t="s">
        <v>134</v>
      </c>
      <c r="BE269" s="109" t="str">
        <f t="shared" si="94"/>
        <v>INDCEM</v>
      </c>
      <c r="BF269" s="108" t="str">
        <f t="shared" si="95"/>
        <v>WH18_19</v>
      </c>
      <c r="BG269" s="108">
        <f t="shared" si="102"/>
        <v>2.4969586031286229E-2</v>
      </c>
      <c r="BH269" s="108" t="s">
        <v>30</v>
      </c>
      <c r="BI269" s="109" t="s">
        <v>83</v>
      </c>
      <c r="BM269" s="108" t="s">
        <v>134</v>
      </c>
      <c r="BN269" s="109" t="str">
        <f t="shared" si="96"/>
        <v>INDCEM</v>
      </c>
      <c r="BO269" s="108" t="str">
        <f t="shared" si="97"/>
        <v>WH18_19</v>
      </c>
      <c r="BP269" s="108">
        <f t="shared" si="98"/>
        <v>2.3127630615324031E-2</v>
      </c>
      <c r="BQ269" s="108" t="s">
        <v>30</v>
      </c>
      <c r="BR269" s="109" t="s">
        <v>80</v>
      </c>
    </row>
    <row r="270" spans="11:70">
      <c r="K270" s="108" t="s">
        <v>134</v>
      </c>
      <c r="L270" s="109" t="str">
        <f t="shared" si="99"/>
        <v>INDCEM</v>
      </c>
      <c r="M270" s="108" t="str">
        <f>M222</f>
        <v>WH20_21</v>
      </c>
      <c r="N270" s="108">
        <f>N222</f>
        <v>2.2715455782190419E-2</v>
      </c>
      <c r="O270" s="108" t="s">
        <v>30</v>
      </c>
      <c r="P270" s="109" t="s">
        <v>84</v>
      </c>
      <c r="T270" s="108" t="s">
        <v>134</v>
      </c>
      <c r="U270" s="109" t="str">
        <f t="shared" si="100"/>
        <v>INDCEM</v>
      </c>
      <c r="V270" s="108" t="str">
        <f t="shared" si="101"/>
        <v>WH20_21</v>
      </c>
      <c r="W270" s="108">
        <f>W222</f>
        <v>2.8393351379152599E-2</v>
      </c>
      <c r="X270" s="108" t="s">
        <v>30</v>
      </c>
      <c r="Y270" s="109" t="s">
        <v>79</v>
      </c>
      <c r="AC270" s="108" t="s">
        <v>134</v>
      </c>
      <c r="AD270" s="109" t="str">
        <f t="shared" si="88"/>
        <v>INDCEM</v>
      </c>
      <c r="AE270" s="108" t="str">
        <f t="shared" si="89"/>
        <v>WH20_21</v>
      </c>
      <c r="AF270" s="108">
        <f>AF222</f>
        <v>2.5128096357010504E-2</v>
      </c>
      <c r="AG270" s="108" t="s">
        <v>30</v>
      </c>
      <c r="AH270" s="109" t="s">
        <v>85</v>
      </c>
      <c r="AL270" s="108" t="s">
        <v>134</v>
      </c>
      <c r="AM270" s="109" t="str">
        <f t="shared" si="90"/>
        <v>INDCEM</v>
      </c>
      <c r="AN270" s="108" t="str">
        <f t="shared" si="91"/>
        <v>WH20_21</v>
      </c>
      <c r="AO270" s="108">
        <f>AO222</f>
        <v>2.5193666776947114E-2</v>
      </c>
      <c r="AP270" s="108" t="s">
        <v>30</v>
      </c>
      <c r="AQ270" s="109" t="s">
        <v>82</v>
      </c>
      <c r="AU270" s="108" t="s">
        <v>134</v>
      </c>
      <c r="AV270" s="109" t="str">
        <f t="shared" si="92"/>
        <v>INDCEM</v>
      </c>
      <c r="AW270" s="108" t="str">
        <f t="shared" si="93"/>
        <v>WH20_21</v>
      </c>
      <c r="AX270" s="108">
        <f>AX222</f>
        <v>2.3066922677741498E-2</v>
      </c>
      <c r="AY270" s="108" t="s">
        <v>30</v>
      </c>
      <c r="AZ270" s="109" t="s">
        <v>81</v>
      </c>
      <c r="BD270" s="108" t="s">
        <v>134</v>
      </c>
      <c r="BE270" s="109" t="str">
        <f t="shared" si="94"/>
        <v>INDCEM</v>
      </c>
      <c r="BF270" s="108" t="str">
        <f t="shared" si="95"/>
        <v>WH20_21</v>
      </c>
      <c r="BG270" s="108">
        <f t="shared" si="102"/>
        <v>2.5193666776947114E-2</v>
      </c>
      <c r="BH270" s="108" t="s">
        <v>30</v>
      </c>
      <c r="BI270" s="109" t="s">
        <v>83</v>
      </c>
      <c r="BM270" s="108" t="s">
        <v>134</v>
      </c>
      <c r="BN270" s="109" t="str">
        <f t="shared" si="96"/>
        <v>INDCEM</v>
      </c>
      <c r="BO270" s="108" t="str">
        <f t="shared" si="97"/>
        <v>WH20_21</v>
      </c>
      <c r="BP270" s="108">
        <f t="shared" si="98"/>
        <v>2.3066922677741498E-2</v>
      </c>
      <c r="BQ270" s="108" t="s">
        <v>30</v>
      </c>
      <c r="BR270" s="109" t="s">
        <v>80</v>
      </c>
    </row>
    <row r="271" spans="11:70">
      <c r="K271" s="110" t="s">
        <v>134</v>
      </c>
      <c r="L271" s="109" t="str">
        <f t="shared" si="99"/>
        <v>INDCEM</v>
      </c>
      <c r="M271" s="108" t="str">
        <f>M223</f>
        <v>WH22_23</v>
      </c>
      <c r="N271" s="108">
        <f>N223</f>
        <v>2.2889826289936879E-2</v>
      </c>
      <c r="O271" s="108" t="s">
        <v>30</v>
      </c>
      <c r="P271" s="109" t="s">
        <v>84</v>
      </c>
      <c r="T271" s="108" t="s">
        <v>134</v>
      </c>
      <c r="U271" s="109" t="str">
        <f t="shared" si="100"/>
        <v>INDCEM</v>
      </c>
      <c r="V271" s="108" t="str">
        <f t="shared" si="101"/>
        <v>WH22_23</v>
      </c>
      <c r="W271" s="108">
        <f>W223</f>
        <v>2.8309781661700797E-2</v>
      </c>
      <c r="X271" s="108" t="s">
        <v>30</v>
      </c>
      <c r="Y271" s="109" t="s">
        <v>79</v>
      </c>
      <c r="AC271" s="108" t="s">
        <v>134</v>
      </c>
      <c r="AD271" s="109" t="str">
        <f t="shared" si="88"/>
        <v>INDCEM</v>
      </c>
      <c r="AE271" s="108" t="str">
        <f t="shared" si="89"/>
        <v>WH22_23</v>
      </c>
      <c r="AF271" s="108">
        <f>AF223</f>
        <v>2.5492073877533841E-2</v>
      </c>
      <c r="AG271" s="108" t="s">
        <v>30</v>
      </c>
      <c r="AH271" s="109" t="s">
        <v>85</v>
      </c>
      <c r="AL271" s="108" t="s">
        <v>134</v>
      </c>
      <c r="AM271" s="109" t="str">
        <f t="shared" si="90"/>
        <v>INDCEM</v>
      </c>
      <c r="AN271" s="108" t="str">
        <f t="shared" si="91"/>
        <v>WH22_23</v>
      </c>
      <c r="AO271" s="108">
        <f>AO223</f>
        <v>2.5793097568826008E-2</v>
      </c>
      <c r="AP271" s="108" t="s">
        <v>30</v>
      </c>
      <c r="AQ271" s="109" t="s">
        <v>82</v>
      </c>
      <c r="AU271" s="108" t="s">
        <v>134</v>
      </c>
      <c r="AV271" s="109" t="str">
        <f t="shared" si="92"/>
        <v>INDCEM</v>
      </c>
      <c r="AW271" s="108" t="str">
        <f t="shared" si="93"/>
        <v>WH22_23</v>
      </c>
      <c r="AX271" s="108">
        <f>AX223</f>
        <v>2.4658149421792279E-2</v>
      </c>
      <c r="AY271" s="108" t="s">
        <v>30</v>
      </c>
      <c r="AZ271" s="109" t="s">
        <v>81</v>
      </c>
      <c r="BD271" s="108" t="s">
        <v>134</v>
      </c>
      <c r="BE271" s="109" t="str">
        <f t="shared" si="94"/>
        <v>INDCEM</v>
      </c>
      <c r="BF271" s="108" t="str">
        <f t="shared" si="95"/>
        <v>WH22_23</v>
      </c>
      <c r="BG271" s="108">
        <f t="shared" si="102"/>
        <v>2.5793097568826008E-2</v>
      </c>
      <c r="BH271" s="108" t="s">
        <v>30</v>
      </c>
      <c r="BI271" s="109" t="s">
        <v>83</v>
      </c>
      <c r="BM271" s="108" t="s">
        <v>134</v>
      </c>
      <c r="BN271" s="109" t="str">
        <f t="shared" si="96"/>
        <v>INDCEM</v>
      </c>
      <c r="BO271" s="108" t="str">
        <f t="shared" si="97"/>
        <v>WH22_23</v>
      </c>
      <c r="BP271" s="108">
        <f t="shared" si="98"/>
        <v>2.4658149421792279E-2</v>
      </c>
      <c r="BQ271" s="108" t="s">
        <v>30</v>
      </c>
      <c r="BR271" s="109" t="s">
        <v>80</v>
      </c>
    </row>
    <row r="272" spans="11:70">
      <c r="K272" s="108" t="s">
        <v>134</v>
      </c>
      <c r="L272" s="109" t="str">
        <f>C14</f>
        <v>INDCHM</v>
      </c>
      <c r="M272" s="108" t="str">
        <f>M224</f>
        <v>RH0_1</v>
      </c>
      <c r="N272" s="108">
        <f>N224</f>
        <v>2.0724659037165537E-2</v>
      </c>
      <c r="O272" s="108" t="s">
        <v>30</v>
      </c>
      <c r="P272" s="109" t="s">
        <v>84</v>
      </c>
      <c r="T272" s="108" t="s">
        <v>134</v>
      </c>
      <c r="U272" s="109" t="str">
        <f t="shared" ref="U272:U304" si="103">L272</f>
        <v>INDCHM</v>
      </c>
      <c r="V272" s="108" t="str">
        <f t="shared" ref="V272:V304" si="104">M272</f>
        <v>RH0_1</v>
      </c>
      <c r="W272" s="108">
        <f>W224</f>
        <v>2.1114941725154532E-2</v>
      </c>
      <c r="X272" s="108" t="s">
        <v>30</v>
      </c>
      <c r="Y272" s="109" t="s">
        <v>79</v>
      </c>
      <c r="AC272" s="108" t="s">
        <v>134</v>
      </c>
      <c r="AD272" s="109" t="str">
        <f t="shared" ref="AD272:AD303" si="105">U272</f>
        <v>INDCHM</v>
      </c>
      <c r="AE272" s="108" t="str">
        <f t="shared" ref="AE272:AE303" si="106">V272</f>
        <v>RH0_1</v>
      </c>
      <c r="AF272" s="108">
        <f>AF224</f>
        <v>2.1558860771218834E-2</v>
      </c>
      <c r="AG272" s="108" t="s">
        <v>30</v>
      </c>
      <c r="AH272" s="109" t="s">
        <v>85</v>
      </c>
      <c r="AL272" s="108" t="s">
        <v>134</v>
      </c>
      <c r="AM272" s="109" t="str">
        <f t="shared" ref="AM272:AM303" si="107">AD272</f>
        <v>INDCHM</v>
      </c>
      <c r="AN272" s="108" t="str">
        <f t="shared" ref="AN272:AN303" si="108">AE272</f>
        <v>RH0_1</v>
      </c>
      <c r="AO272" s="108">
        <f>AO224</f>
        <v>2.1100281615679766E-2</v>
      </c>
      <c r="AP272" s="108" t="s">
        <v>30</v>
      </c>
      <c r="AQ272" s="109" t="s">
        <v>82</v>
      </c>
      <c r="AU272" s="108" t="s">
        <v>134</v>
      </c>
      <c r="AV272" s="109" t="str">
        <f t="shared" ref="AV272:AV303" si="109">AM272</f>
        <v>INDCHM</v>
      </c>
      <c r="AW272" s="108" t="str">
        <f t="shared" ref="AW272:AW303" si="110">AN272</f>
        <v>RH0_1</v>
      </c>
      <c r="AX272" s="108">
        <f>AX224</f>
        <v>2.1655345397811724E-2</v>
      </c>
      <c r="AY272" s="108" t="s">
        <v>30</v>
      </c>
      <c r="AZ272" s="109" t="s">
        <v>81</v>
      </c>
      <c r="BD272" s="108" t="s">
        <v>134</v>
      </c>
      <c r="BE272" s="109" t="str">
        <f t="shared" ref="BE272:BE303" si="111">AV272</f>
        <v>INDCHM</v>
      </c>
      <c r="BF272" s="108" t="str">
        <f t="shared" ref="BF272:BF303" si="112">AW272</f>
        <v>RH0_1</v>
      </c>
      <c r="BG272" s="108">
        <f t="shared" ref="BG272:BG304" si="113">AO272</f>
        <v>2.1100281615679766E-2</v>
      </c>
      <c r="BH272" s="108" t="s">
        <v>30</v>
      </c>
      <c r="BI272" s="109" t="s">
        <v>83</v>
      </c>
      <c r="BM272" s="108" t="s">
        <v>134</v>
      </c>
      <c r="BN272" s="109" t="str">
        <f t="shared" ref="BN272:BN303" si="114">BE272</f>
        <v>INDCHM</v>
      </c>
      <c r="BO272" s="108" t="str">
        <f t="shared" ref="BO272:BO303" si="115">BF272</f>
        <v>RH0_1</v>
      </c>
      <c r="BP272" s="108">
        <f t="shared" ref="BP272:BP303" si="116">AX272</f>
        <v>2.1655345397811724E-2</v>
      </c>
      <c r="BQ272" s="108" t="s">
        <v>30</v>
      </c>
      <c r="BR272" s="109" t="s">
        <v>80</v>
      </c>
    </row>
    <row r="273" spans="11:70">
      <c r="K273" s="108" t="s">
        <v>134</v>
      </c>
      <c r="L273" s="109" t="str">
        <f t="shared" ref="L273:L319" si="117">L272</f>
        <v>INDCHM</v>
      </c>
      <c r="M273" s="108" t="str">
        <f>M225</f>
        <v>RH2_3</v>
      </c>
      <c r="N273" s="108">
        <f>N225</f>
        <v>2.0606913950845532E-2</v>
      </c>
      <c r="O273" s="108" t="s">
        <v>30</v>
      </c>
      <c r="P273" s="109" t="s">
        <v>84</v>
      </c>
      <c r="T273" s="108" t="s">
        <v>134</v>
      </c>
      <c r="U273" s="109" t="str">
        <f t="shared" si="103"/>
        <v>INDCHM</v>
      </c>
      <c r="V273" s="108" t="str">
        <f t="shared" si="104"/>
        <v>RH2_3</v>
      </c>
      <c r="W273" s="108">
        <f>W225</f>
        <v>1.9269377650938974E-2</v>
      </c>
      <c r="X273" s="108" t="s">
        <v>30</v>
      </c>
      <c r="Y273" s="109" t="s">
        <v>79</v>
      </c>
      <c r="AC273" s="108" t="s">
        <v>134</v>
      </c>
      <c r="AD273" s="109" t="str">
        <f t="shared" si="105"/>
        <v>INDCHM</v>
      </c>
      <c r="AE273" s="108" t="str">
        <f t="shared" si="106"/>
        <v>RH2_3</v>
      </c>
      <c r="AF273" s="108">
        <f>AF225</f>
        <v>2.1716461727874961E-2</v>
      </c>
      <c r="AG273" s="108" t="s">
        <v>30</v>
      </c>
      <c r="AH273" s="109" t="s">
        <v>85</v>
      </c>
      <c r="AL273" s="108" t="s">
        <v>134</v>
      </c>
      <c r="AM273" s="109" t="str">
        <f t="shared" si="107"/>
        <v>INDCHM</v>
      </c>
      <c r="AN273" s="108" t="str">
        <f t="shared" si="108"/>
        <v>RH2_3</v>
      </c>
      <c r="AO273" s="108">
        <f>AO225</f>
        <v>2.0204463474633838E-2</v>
      </c>
      <c r="AP273" s="108" t="s">
        <v>30</v>
      </c>
      <c r="AQ273" s="109" t="s">
        <v>82</v>
      </c>
      <c r="AU273" s="108" t="s">
        <v>134</v>
      </c>
      <c r="AV273" s="109" t="str">
        <f t="shared" si="109"/>
        <v>INDCHM</v>
      </c>
      <c r="AW273" s="108" t="str">
        <f t="shared" si="110"/>
        <v>RH2_3</v>
      </c>
      <c r="AX273" s="108">
        <f>AX225</f>
        <v>1.9761792817229871E-2</v>
      </c>
      <c r="AY273" s="108" t="s">
        <v>30</v>
      </c>
      <c r="AZ273" s="109" t="s">
        <v>81</v>
      </c>
      <c r="BD273" s="108" t="s">
        <v>134</v>
      </c>
      <c r="BE273" s="109" t="str">
        <f t="shared" si="111"/>
        <v>INDCHM</v>
      </c>
      <c r="BF273" s="108" t="str">
        <f t="shared" si="112"/>
        <v>RH2_3</v>
      </c>
      <c r="BG273" s="108">
        <f t="shared" si="113"/>
        <v>2.0204463474633838E-2</v>
      </c>
      <c r="BH273" s="108" t="s">
        <v>30</v>
      </c>
      <c r="BI273" s="109" t="s">
        <v>83</v>
      </c>
      <c r="BM273" s="108" t="s">
        <v>134</v>
      </c>
      <c r="BN273" s="109" t="str">
        <f t="shared" si="114"/>
        <v>INDCHM</v>
      </c>
      <c r="BO273" s="108" t="str">
        <f t="shared" si="115"/>
        <v>RH2_3</v>
      </c>
      <c r="BP273" s="108">
        <f t="shared" si="116"/>
        <v>1.9761792817229871E-2</v>
      </c>
      <c r="BQ273" s="108" t="s">
        <v>30</v>
      </c>
      <c r="BR273" s="109" t="s">
        <v>80</v>
      </c>
    </row>
    <row r="274" spans="11:70">
      <c r="K274" s="108" t="s">
        <v>134</v>
      </c>
      <c r="L274" s="109" t="str">
        <f t="shared" si="117"/>
        <v>INDCHM</v>
      </c>
      <c r="M274" s="108" t="str">
        <f>M226</f>
        <v>RH4_5</v>
      </c>
      <c r="N274" s="108">
        <f>N226</f>
        <v>1.9908743871061466E-2</v>
      </c>
      <c r="O274" s="108" t="s">
        <v>30</v>
      </c>
      <c r="P274" s="109" t="s">
        <v>84</v>
      </c>
      <c r="T274" s="108" t="s">
        <v>134</v>
      </c>
      <c r="U274" s="109" t="str">
        <f t="shared" si="103"/>
        <v>INDCHM</v>
      </c>
      <c r="V274" s="108" t="str">
        <f t="shared" si="104"/>
        <v>RH4_5</v>
      </c>
      <c r="W274" s="108">
        <f>W226</f>
        <v>1.8553891573515724E-2</v>
      </c>
      <c r="X274" s="108" t="s">
        <v>30</v>
      </c>
      <c r="Y274" s="109" t="s">
        <v>79</v>
      </c>
      <c r="AC274" s="108" t="s">
        <v>134</v>
      </c>
      <c r="AD274" s="109" t="str">
        <f t="shared" si="105"/>
        <v>INDCHM</v>
      </c>
      <c r="AE274" s="108" t="str">
        <f t="shared" si="106"/>
        <v>RH4_5</v>
      </c>
      <c r="AF274" s="108">
        <f>AF226</f>
        <v>2.1041033024000365E-2</v>
      </c>
      <c r="AG274" s="108" t="s">
        <v>30</v>
      </c>
      <c r="AH274" s="109" t="s">
        <v>85</v>
      </c>
      <c r="AL274" s="108" t="s">
        <v>134</v>
      </c>
      <c r="AM274" s="109" t="str">
        <f t="shared" si="107"/>
        <v>INDCHM</v>
      </c>
      <c r="AN274" s="108" t="str">
        <f t="shared" si="108"/>
        <v>RH4_5</v>
      </c>
      <c r="AO274" s="108">
        <f>AO226</f>
        <v>1.9159866676335777E-2</v>
      </c>
      <c r="AP274" s="108" t="s">
        <v>30</v>
      </c>
      <c r="AQ274" s="109" t="s">
        <v>82</v>
      </c>
      <c r="AU274" s="108" t="s">
        <v>134</v>
      </c>
      <c r="AV274" s="109" t="str">
        <f t="shared" si="109"/>
        <v>INDCHM</v>
      </c>
      <c r="AW274" s="108" t="str">
        <f t="shared" si="110"/>
        <v>RH4_5</v>
      </c>
      <c r="AX274" s="108">
        <f>AX226</f>
        <v>1.7601494690120366E-2</v>
      </c>
      <c r="AY274" s="108" t="s">
        <v>30</v>
      </c>
      <c r="AZ274" s="109" t="s">
        <v>81</v>
      </c>
      <c r="BD274" s="108" t="s">
        <v>134</v>
      </c>
      <c r="BE274" s="109" t="str">
        <f t="shared" si="111"/>
        <v>INDCHM</v>
      </c>
      <c r="BF274" s="108" t="str">
        <f t="shared" si="112"/>
        <v>RH4_5</v>
      </c>
      <c r="BG274" s="108">
        <f t="shared" si="113"/>
        <v>1.9159866676335777E-2</v>
      </c>
      <c r="BH274" s="108" t="s">
        <v>30</v>
      </c>
      <c r="BI274" s="109" t="s">
        <v>83</v>
      </c>
      <c r="BM274" s="108" t="s">
        <v>134</v>
      </c>
      <c r="BN274" s="109" t="str">
        <f t="shared" si="114"/>
        <v>INDCHM</v>
      </c>
      <c r="BO274" s="108" t="str">
        <f t="shared" si="115"/>
        <v>RH4_5</v>
      </c>
      <c r="BP274" s="108">
        <f t="shared" si="116"/>
        <v>1.7601494690120366E-2</v>
      </c>
      <c r="BQ274" s="108" t="s">
        <v>30</v>
      </c>
      <c r="BR274" s="109" t="s">
        <v>80</v>
      </c>
    </row>
    <row r="275" spans="11:70">
      <c r="K275" s="110" t="s">
        <v>134</v>
      </c>
      <c r="L275" s="109" t="str">
        <f t="shared" si="117"/>
        <v>INDCHM</v>
      </c>
      <c r="M275" s="108" t="str">
        <f>M227</f>
        <v>RH6_7</v>
      </c>
      <c r="N275" s="108">
        <f>N227</f>
        <v>1.9131142691048007E-2</v>
      </c>
      <c r="O275" s="108" t="s">
        <v>30</v>
      </c>
      <c r="P275" s="109" t="s">
        <v>84</v>
      </c>
      <c r="T275" s="108" t="s">
        <v>134</v>
      </c>
      <c r="U275" s="109" t="str">
        <f t="shared" si="103"/>
        <v>INDCHM</v>
      </c>
      <c r="V275" s="108" t="str">
        <f t="shared" si="104"/>
        <v>RH6_7</v>
      </c>
      <c r="W275" s="108">
        <f>W227</f>
        <v>1.8803352118699587E-2</v>
      </c>
      <c r="X275" s="108" t="s">
        <v>30</v>
      </c>
      <c r="Y275" s="109" t="s">
        <v>79</v>
      </c>
      <c r="AC275" s="108" t="s">
        <v>134</v>
      </c>
      <c r="AD275" s="109" t="str">
        <f t="shared" si="105"/>
        <v>INDCHM</v>
      </c>
      <c r="AE275" s="108" t="str">
        <f t="shared" si="106"/>
        <v>RH6_7</v>
      </c>
      <c r="AF275" s="108">
        <f>AF227</f>
        <v>1.8623642385664267E-2</v>
      </c>
      <c r="AG275" s="108" t="s">
        <v>30</v>
      </c>
      <c r="AH275" s="109" t="s">
        <v>85</v>
      </c>
      <c r="AL275" s="108" t="s">
        <v>134</v>
      </c>
      <c r="AM275" s="109" t="str">
        <f t="shared" si="107"/>
        <v>INDCHM</v>
      </c>
      <c r="AN275" s="108" t="str">
        <f t="shared" si="108"/>
        <v>RH6_7</v>
      </c>
      <c r="AO275" s="108">
        <f>AO227</f>
        <v>1.8319027581294868E-2</v>
      </c>
      <c r="AP275" s="108" t="s">
        <v>30</v>
      </c>
      <c r="AQ275" s="109" t="s">
        <v>82</v>
      </c>
      <c r="AU275" s="108" t="s">
        <v>134</v>
      </c>
      <c r="AV275" s="109" t="str">
        <f t="shared" si="109"/>
        <v>INDCHM</v>
      </c>
      <c r="AW275" s="108" t="str">
        <f t="shared" si="110"/>
        <v>RH6_7</v>
      </c>
      <c r="AX275" s="108">
        <f>AX227</f>
        <v>1.6744293447780733E-2</v>
      </c>
      <c r="AY275" s="108" t="s">
        <v>30</v>
      </c>
      <c r="AZ275" s="109" t="s">
        <v>81</v>
      </c>
      <c r="BD275" s="108" t="s">
        <v>134</v>
      </c>
      <c r="BE275" s="109" t="str">
        <f t="shared" si="111"/>
        <v>INDCHM</v>
      </c>
      <c r="BF275" s="108" t="str">
        <f t="shared" si="112"/>
        <v>RH6_7</v>
      </c>
      <c r="BG275" s="108">
        <f t="shared" si="113"/>
        <v>1.8319027581294868E-2</v>
      </c>
      <c r="BH275" s="108" t="s">
        <v>30</v>
      </c>
      <c r="BI275" s="109" t="s">
        <v>83</v>
      </c>
      <c r="BM275" s="108" t="s">
        <v>134</v>
      </c>
      <c r="BN275" s="109" t="str">
        <f t="shared" si="114"/>
        <v>INDCHM</v>
      </c>
      <c r="BO275" s="108" t="str">
        <f t="shared" si="115"/>
        <v>RH6_7</v>
      </c>
      <c r="BP275" s="108">
        <f t="shared" si="116"/>
        <v>1.6744293447780733E-2</v>
      </c>
      <c r="BQ275" s="108" t="s">
        <v>30</v>
      </c>
      <c r="BR275" s="109" t="s">
        <v>80</v>
      </c>
    </row>
    <row r="276" spans="11:70">
      <c r="K276" s="108" t="s">
        <v>134</v>
      </c>
      <c r="L276" s="109" t="str">
        <f t="shared" si="117"/>
        <v>INDCHM</v>
      </c>
      <c r="M276" s="108" t="str">
        <f>M228</f>
        <v>RH8_9</v>
      </c>
      <c r="N276" s="108">
        <f>N228</f>
        <v>1.8830899452683077E-2</v>
      </c>
      <c r="O276" s="108" t="s">
        <v>30</v>
      </c>
      <c r="P276" s="109" t="s">
        <v>84</v>
      </c>
      <c r="T276" s="108" t="s">
        <v>134</v>
      </c>
      <c r="U276" s="109" t="str">
        <f t="shared" si="103"/>
        <v>INDCHM</v>
      </c>
      <c r="V276" s="108" t="str">
        <f t="shared" si="104"/>
        <v>RH8_9</v>
      </c>
      <c r="W276" s="108">
        <f>W228</f>
        <v>2.0275784295644878E-2</v>
      </c>
      <c r="X276" s="108" t="s">
        <v>30</v>
      </c>
      <c r="Y276" s="109" t="s">
        <v>79</v>
      </c>
      <c r="AC276" s="108" t="s">
        <v>134</v>
      </c>
      <c r="AD276" s="109" t="str">
        <f t="shared" si="105"/>
        <v>INDCHM</v>
      </c>
      <c r="AE276" s="108" t="str">
        <f t="shared" si="106"/>
        <v>RH8_9</v>
      </c>
      <c r="AF276" s="108">
        <f>AF228</f>
        <v>1.7156934758240105E-2</v>
      </c>
      <c r="AG276" s="108" t="s">
        <v>30</v>
      </c>
      <c r="AH276" s="109" t="s">
        <v>85</v>
      </c>
      <c r="AL276" s="108" t="s">
        <v>134</v>
      </c>
      <c r="AM276" s="109" t="str">
        <f t="shared" si="107"/>
        <v>INDCHM</v>
      </c>
      <c r="AN276" s="108" t="str">
        <f t="shared" si="108"/>
        <v>RH8_9</v>
      </c>
      <c r="AO276" s="108">
        <f>AO228</f>
        <v>1.8367232972075154E-2</v>
      </c>
      <c r="AP276" s="108" t="s">
        <v>30</v>
      </c>
      <c r="AQ276" s="109" t="s">
        <v>82</v>
      </c>
      <c r="AU276" s="108" t="s">
        <v>134</v>
      </c>
      <c r="AV276" s="109" t="str">
        <f t="shared" si="109"/>
        <v>INDCHM</v>
      </c>
      <c r="AW276" s="108" t="str">
        <f t="shared" si="110"/>
        <v>RH8_9</v>
      </c>
      <c r="AX276" s="108">
        <f>AX228</f>
        <v>1.6887841722384569E-2</v>
      </c>
      <c r="AY276" s="108" t="s">
        <v>30</v>
      </c>
      <c r="AZ276" s="109" t="s">
        <v>81</v>
      </c>
      <c r="BD276" s="108" t="s">
        <v>134</v>
      </c>
      <c r="BE276" s="109" t="str">
        <f t="shared" si="111"/>
        <v>INDCHM</v>
      </c>
      <c r="BF276" s="108" t="str">
        <f t="shared" si="112"/>
        <v>RH8_9</v>
      </c>
      <c r="BG276" s="108">
        <f t="shared" si="113"/>
        <v>1.8367232972075154E-2</v>
      </c>
      <c r="BH276" s="108" t="s">
        <v>30</v>
      </c>
      <c r="BI276" s="109" t="s">
        <v>83</v>
      </c>
      <c r="BM276" s="108" t="s">
        <v>134</v>
      </c>
      <c r="BN276" s="109" t="str">
        <f t="shared" si="114"/>
        <v>INDCHM</v>
      </c>
      <c r="BO276" s="108" t="str">
        <f t="shared" si="115"/>
        <v>RH8_9</v>
      </c>
      <c r="BP276" s="108">
        <f t="shared" si="116"/>
        <v>1.6887841722384569E-2</v>
      </c>
      <c r="BQ276" s="108" t="s">
        <v>30</v>
      </c>
      <c r="BR276" s="109" t="s">
        <v>80</v>
      </c>
    </row>
    <row r="277" spans="11:70">
      <c r="K277" s="108" t="s">
        <v>134</v>
      </c>
      <c r="L277" s="109" t="str">
        <f t="shared" si="117"/>
        <v>INDCHM</v>
      </c>
      <c r="M277" s="108" t="str">
        <f>M229</f>
        <v>RH10_11</v>
      </c>
      <c r="N277" s="108">
        <f>N229</f>
        <v>1.8892209620715375E-2</v>
      </c>
      <c r="O277" s="108" t="s">
        <v>30</v>
      </c>
      <c r="P277" s="109" t="s">
        <v>84</v>
      </c>
      <c r="T277" s="108" t="s">
        <v>134</v>
      </c>
      <c r="U277" s="109" t="str">
        <f t="shared" si="103"/>
        <v>INDCHM</v>
      </c>
      <c r="V277" s="108" t="str">
        <f t="shared" si="104"/>
        <v>RH10_11</v>
      </c>
      <c r="W277" s="108">
        <f>W229</f>
        <v>2.2672709406807174E-2</v>
      </c>
      <c r="X277" s="108" t="s">
        <v>30</v>
      </c>
      <c r="Y277" s="109" t="s">
        <v>79</v>
      </c>
      <c r="AC277" s="108" t="s">
        <v>134</v>
      </c>
      <c r="AD277" s="109" t="str">
        <f t="shared" si="105"/>
        <v>INDCHM</v>
      </c>
      <c r="AE277" s="108" t="str">
        <f t="shared" si="106"/>
        <v>RH10_11</v>
      </c>
      <c r="AF277" s="108">
        <f>AF229</f>
        <v>1.6996069788382029E-2</v>
      </c>
      <c r="AG277" s="108" t="s">
        <v>30</v>
      </c>
      <c r="AH277" s="109" t="s">
        <v>85</v>
      </c>
      <c r="AL277" s="108" t="s">
        <v>134</v>
      </c>
      <c r="AM277" s="109" t="str">
        <f t="shared" si="107"/>
        <v>INDCHM</v>
      </c>
      <c r="AN277" s="108" t="str">
        <f t="shared" si="108"/>
        <v>RH10_11</v>
      </c>
      <c r="AO277" s="108">
        <f>AO229</f>
        <v>1.9516123374229442E-2</v>
      </c>
      <c r="AP277" s="108" t="s">
        <v>30</v>
      </c>
      <c r="AQ277" s="109" t="s">
        <v>82</v>
      </c>
      <c r="AU277" s="108" t="s">
        <v>134</v>
      </c>
      <c r="AV277" s="109" t="str">
        <f t="shared" si="109"/>
        <v>INDCHM</v>
      </c>
      <c r="AW277" s="108" t="str">
        <f t="shared" si="110"/>
        <v>RH10_11</v>
      </c>
      <c r="AX277" s="108">
        <f>AX229</f>
        <v>1.8742267418083269E-2</v>
      </c>
      <c r="AY277" s="108" t="s">
        <v>30</v>
      </c>
      <c r="AZ277" s="109" t="s">
        <v>81</v>
      </c>
      <c r="BD277" s="108" t="s">
        <v>134</v>
      </c>
      <c r="BE277" s="109" t="str">
        <f t="shared" si="111"/>
        <v>INDCHM</v>
      </c>
      <c r="BF277" s="108" t="str">
        <f t="shared" si="112"/>
        <v>RH10_11</v>
      </c>
      <c r="BG277" s="108">
        <f t="shared" si="113"/>
        <v>1.9516123374229442E-2</v>
      </c>
      <c r="BH277" s="108" t="s">
        <v>30</v>
      </c>
      <c r="BI277" s="109" t="s">
        <v>83</v>
      </c>
      <c r="BM277" s="108" t="s">
        <v>134</v>
      </c>
      <c r="BN277" s="109" t="str">
        <f t="shared" si="114"/>
        <v>INDCHM</v>
      </c>
      <c r="BO277" s="108" t="str">
        <f t="shared" si="115"/>
        <v>RH10_11</v>
      </c>
      <c r="BP277" s="108">
        <f t="shared" si="116"/>
        <v>1.8742267418083269E-2</v>
      </c>
      <c r="BQ277" s="108" t="s">
        <v>30</v>
      </c>
      <c r="BR277" s="109" t="s">
        <v>80</v>
      </c>
    </row>
    <row r="278" spans="11:70">
      <c r="K278" s="108" t="s">
        <v>134</v>
      </c>
      <c r="L278" s="109" t="str">
        <f t="shared" si="117"/>
        <v>INDCHM</v>
      </c>
      <c r="M278" s="108" t="str">
        <f>M230</f>
        <v>RH12_13</v>
      </c>
      <c r="N278" s="108">
        <f>N230</f>
        <v>1.9735672875253105E-2</v>
      </c>
      <c r="O278" s="108" t="s">
        <v>30</v>
      </c>
      <c r="P278" s="109" t="s">
        <v>84</v>
      </c>
      <c r="T278" s="108" t="s">
        <v>134</v>
      </c>
      <c r="U278" s="109" t="str">
        <f t="shared" si="103"/>
        <v>INDCHM</v>
      </c>
      <c r="V278" s="108" t="str">
        <f t="shared" si="104"/>
        <v>RH12_13</v>
      </c>
      <c r="W278" s="108">
        <f>W230</f>
        <v>2.2708461324058286E-2</v>
      </c>
      <c r="X278" s="108" t="s">
        <v>30</v>
      </c>
      <c r="Y278" s="109" t="s">
        <v>79</v>
      </c>
      <c r="AC278" s="108" t="s">
        <v>134</v>
      </c>
      <c r="AD278" s="109" t="str">
        <f t="shared" si="105"/>
        <v>INDCHM</v>
      </c>
      <c r="AE278" s="108" t="str">
        <f t="shared" si="106"/>
        <v>RH12_13</v>
      </c>
      <c r="AF278" s="108">
        <f>AF230</f>
        <v>1.819002194214913E-2</v>
      </c>
      <c r="AG278" s="108" t="s">
        <v>30</v>
      </c>
      <c r="AH278" s="109" t="s">
        <v>85</v>
      </c>
      <c r="AL278" s="108" t="s">
        <v>134</v>
      </c>
      <c r="AM278" s="109" t="str">
        <f t="shared" si="107"/>
        <v>INDCHM</v>
      </c>
      <c r="AN278" s="108" t="str">
        <f t="shared" si="108"/>
        <v>RH12_13</v>
      </c>
      <c r="AO278" s="108">
        <f>AO230</f>
        <v>2.0392977411634552E-2</v>
      </c>
      <c r="AP278" s="108" t="s">
        <v>30</v>
      </c>
      <c r="AQ278" s="109" t="s">
        <v>82</v>
      </c>
      <c r="AU278" s="108" t="s">
        <v>134</v>
      </c>
      <c r="AV278" s="109" t="str">
        <f t="shared" si="109"/>
        <v>INDCHM</v>
      </c>
      <c r="AW278" s="108" t="str">
        <f t="shared" si="110"/>
        <v>RH12_13</v>
      </c>
      <c r="AX278" s="108">
        <f>AX230</f>
        <v>2.0376651224340393E-2</v>
      </c>
      <c r="AY278" s="108" t="s">
        <v>30</v>
      </c>
      <c r="AZ278" s="109" t="s">
        <v>81</v>
      </c>
      <c r="BD278" s="108" t="s">
        <v>134</v>
      </c>
      <c r="BE278" s="109" t="str">
        <f t="shared" si="111"/>
        <v>INDCHM</v>
      </c>
      <c r="BF278" s="108" t="str">
        <f t="shared" si="112"/>
        <v>RH12_13</v>
      </c>
      <c r="BG278" s="108">
        <f t="shared" si="113"/>
        <v>2.0392977411634552E-2</v>
      </c>
      <c r="BH278" s="108" t="s">
        <v>30</v>
      </c>
      <c r="BI278" s="109" t="s">
        <v>83</v>
      </c>
      <c r="BM278" s="108" t="s">
        <v>134</v>
      </c>
      <c r="BN278" s="109" t="str">
        <f t="shared" si="114"/>
        <v>INDCHM</v>
      </c>
      <c r="BO278" s="108" t="str">
        <f t="shared" si="115"/>
        <v>RH12_13</v>
      </c>
      <c r="BP278" s="108">
        <f t="shared" si="116"/>
        <v>2.0376651224340393E-2</v>
      </c>
      <c r="BQ278" s="108" t="s">
        <v>30</v>
      </c>
      <c r="BR278" s="109" t="s">
        <v>80</v>
      </c>
    </row>
    <row r="279" spans="11:70">
      <c r="K279" s="110" t="s">
        <v>134</v>
      </c>
      <c r="L279" s="109" t="str">
        <f t="shared" si="117"/>
        <v>INDCHM</v>
      </c>
      <c r="M279" s="108" t="str">
        <f>M231</f>
        <v>RH14_15</v>
      </c>
      <c r="N279" s="108">
        <f>N231</f>
        <v>2.0535190266484385E-2</v>
      </c>
      <c r="O279" s="108" t="s">
        <v>30</v>
      </c>
      <c r="P279" s="109" t="s">
        <v>84</v>
      </c>
      <c r="T279" s="108" t="s">
        <v>134</v>
      </c>
      <c r="U279" s="109" t="str">
        <f t="shared" si="103"/>
        <v>INDCHM</v>
      </c>
      <c r="V279" s="108" t="str">
        <f t="shared" si="104"/>
        <v>RH14_15</v>
      </c>
      <c r="W279" s="108">
        <f>W231</f>
        <v>2.2052829918983639E-2</v>
      </c>
      <c r="X279" s="108" t="s">
        <v>30</v>
      </c>
      <c r="Y279" s="109" t="s">
        <v>79</v>
      </c>
      <c r="AC279" s="108" t="s">
        <v>134</v>
      </c>
      <c r="AD279" s="109" t="str">
        <f t="shared" si="105"/>
        <v>INDCHM</v>
      </c>
      <c r="AE279" s="108" t="str">
        <f t="shared" si="106"/>
        <v>RH14_15</v>
      </c>
      <c r="AF279" s="108">
        <f>AF231</f>
        <v>2.0967491974570172E-2</v>
      </c>
      <c r="AG279" s="108" t="s">
        <v>30</v>
      </c>
      <c r="AH279" s="109" t="s">
        <v>85</v>
      </c>
      <c r="AL279" s="108" t="s">
        <v>134</v>
      </c>
      <c r="AM279" s="109" t="str">
        <f t="shared" si="107"/>
        <v>INDCHM</v>
      </c>
      <c r="AN279" s="108" t="str">
        <f t="shared" si="108"/>
        <v>RH14_15</v>
      </c>
      <c r="AO279" s="108">
        <f>AO231</f>
        <v>2.1041702332658754E-2</v>
      </c>
      <c r="AP279" s="108" t="s">
        <v>30</v>
      </c>
      <c r="AQ279" s="109" t="s">
        <v>82</v>
      </c>
      <c r="AU279" s="108" t="s">
        <v>134</v>
      </c>
      <c r="AV279" s="109" t="str">
        <f t="shared" si="109"/>
        <v>INDCHM</v>
      </c>
      <c r="AW279" s="108" t="str">
        <f t="shared" si="110"/>
        <v>RH14_15</v>
      </c>
      <c r="AX279" s="108">
        <f>AX231</f>
        <v>2.0778238730769082E-2</v>
      </c>
      <c r="AY279" s="108" t="s">
        <v>30</v>
      </c>
      <c r="AZ279" s="109" t="s">
        <v>81</v>
      </c>
      <c r="BD279" s="108" t="s">
        <v>134</v>
      </c>
      <c r="BE279" s="109" t="str">
        <f t="shared" si="111"/>
        <v>INDCHM</v>
      </c>
      <c r="BF279" s="108" t="str">
        <f t="shared" si="112"/>
        <v>RH14_15</v>
      </c>
      <c r="BG279" s="108">
        <f t="shared" si="113"/>
        <v>2.1041702332658754E-2</v>
      </c>
      <c r="BH279" s="108" t="s">
        <v>30</v>
      </c>
      <c r="BI279" s="109" t="s">
        <v>83</v>
      </c>
      <c r="BM279" s="108" t="s">
        <v>134</v>
      </c>
      <c r="BN279" s="109" t="str">
        <f t="shared" si="114"/>
        <v>INDCHM</v>
      </c>
      <c r="BO279" s="108" t="str">
        <f t="shared" si="115"/>
        <v>RH14_15</v>
      </c>
      <c r="BP279" s="108">
        <f t="shared" si="116"/>
        <v>2.0778238730769082E-2</v>
      </c>
      <c r="BQ279" s="108" t="s">
        <v>30</v>
      </c>
      <c r="BR279" s="109" t="s">
        <v>80</v>
      </c>
    </row>
    <row r="280" spans="11:70">
      <c r="K280" s="108" t="s">
        <v>134</v>
      </c>
      <c r="L280" s="109" t="str">
        <f t="shared" si="117"/>
        <v>INDCHM</v>
      </c>
      <c r="M280" s="108" t="str">
        <f>M232</f>
        <v>RH16_17</v>
      </c>
      <c r="N280" s="108">
        <f>N232</f>
        <v>2.0896719862378399E-2</v>
      </c>
      <c r="O280" s="108" t="s">
        <v>30</v>
      </c>
      <c r="P280" s="109" t="s">
        <v>84</v>
      </c>
      <c r="T280" s="108" t="s">
        <v>134</v>
      </c>
      <c r="U280" s="109" t="str">
        <f t="shared" si="103"/>
        <v>INDCHM</v>
      </c>
      <c r="V280" s="108" t="str">
        <f t="shared" si="104"/>
        <v>RH16_17</v>
      </c>
      <c r="W280" s="108">
        <f>W232</f>
        <v>2.1192518819202082E-2</v>
      </c>
      <c r="X280" s="108" t="s">
        <v>30</v>
      </c>
      <c r="Y280" s="109" t="s">
        <v>79</v>
      </c>
      <c r="AC280" s="108" t="s">
        <v>134</v>
      </c>
      <c r="AD280" s="109" t="str">
        <f t="shared" si="105"/>
        <v>INDCHM</v>
      </c>
      <c r="AE280" s="108" t="str">
        <f t="shared" si="106"/>
        <v>RH16_17</v>
      </c>
      <c r="AF280" s="108">
        <f>AF232</f>
        <v>2.1896382103851374E-2</v>
      </c>
      <c r="AG280" s="108" t="s">
        <v>30</v>
      </c>
      <c r="AH280" s="109" t="s">
        <v>85</v>
      </c>
      <c r="AL280" s="108" t="s">
        <v>134</v>
      </c>
      <c r="AM280" s="109" t="str">
        <f t="shared" si="107"/>
        <v>INDCHM</v>
      </c>
      <c r="AN280" s="108" t="str">
        <f t="shared" si="108"/>
        <v>RH16_17</v>
      </c>
      <c r="AO280" s="108">
        <f>AO232</f>
        <v>2.1031470252881344E-2</v>
      </c>
      <c r="AP280" s="108" t="s">
        <v>30</v>
      </c>
      <c r="AQ280" s="109" t="s">
        <v>82</v>
      </c>
      <c r="AU280" s="108" t="s">
        <v>134</v>
      </c>
      <c r="AV280" s="109" t="str">
        <f t="shared" si="109"/>
        <v>INDCHM</v>
      </c>
      <c r="AW280" s="108" t="str">
        <f t="shared" si="110"/>
        <v>RH16_17</v>
      </c>
      <c r="AX280" s="108">
        <f>AX232</f>
        <v>2.069190075933651E-2</v>
      </c>
      <c r="AY280" s="108" t="s">
        <v>30</v>
      </c>
      <c r="AZ280" s="109" t="s">
        <v>81</v>
      </c>
      <c r="BD280" s="108" t="s">
        <v>134</v>
      </c>
      <c r="BE280" s="109" t="str">
        <f t="shared" si="111"/>
        <v>INDCHM</v>
      </c>
      <c r="BF280" s="108" t="str">
        <f t="shared" si="112"/>
        <v>RH16_17</v>
      </c>
      <c r="BG280" s="108">
        <f t="shared" si="113"/>
        <v>2.1031470252881344E-2</v>
      </c>
      <c r="BH280" s="108" t="s">
        <v>30</v>
      </c>
      <c r="BI280" s="109" t="s">
        <v>83</v>
      </c>
      <c r="BM280" s="108" t="s">
        <v>134</v>
      </c>
      <c r="BN280" s="109" t="str">
        <f t="shared" si="114"/>
        <v>INDCHM</v>
      </c>
      <c r="BO280" s="108" t="str">
        <f t="shared" si="115"/>
        <v>RH16_17</v>
      </c>
      <c r="BP280" s="108">
        <f t="shared" si="116"/>
        <v>2.069190075933651E-2</v>
      </c>
      <c r="BQ280" s="108" t="s">
        <v>30</v>
      </c>
      <c r="BR280" s="109" t="s">
        <v>80</v>
      </c>
    </row>
    <row r="281" spans="11:70">
      <c r="K281" s="108" t="s">
        <v>134</v>
      </c>
      <c r="L281" s="109" t="str">
        <f t="shared" si="117"/>
        <v>INDCHM</v>
      </c>
      <c r="M281" s="108" t="str">
        <f>M233</f>
        <v>RH18_19</v>
      </c>
      <c r="N281" s="108">
        <f>N233</f>
        <v>2.0865770170115663E-2</v>
      </c>
      <c r="O281" s="108" t="s">
        <v>30</v>
      </c>
      <c r="P281" s="109" t="s">
        <v>84</v>
      </c>
      <c r="T281" s="108" t="s">
        <v>134</v>
      </c>
      <c r="U281" s="109" t="str">
        <f t="shared" si="103"/>
        <v>INDCHM</v>
      </c>
      <c r="V281" s="108" t="str">
        <f t="shared" si="104"/>
        <v>RH18_19</v>
      </c>
      <c r="W281" s="108">
        <f>W233</f>
        <v>2.113446835673238E-2</v>
      </c>
      <c r="X281" s="108" t="s">
        <v>30</v>
      </c>
      <c r="Y281" s="109" t="s">
        <v>79</v>
      </c>
      <c r="AC281" s="108" t="s">
        <v>134</v>
      </c>
      <c r="AD281" s="109" t="str">
        <f t="shared" si="105"/>
        <v>INDCHM</v>
      </c>
      <c r="AE281" s="108" t="str">
        <f t="shared" si="106"/>
        <v>RH18_19</v>
      </c>
      <c r="AF281" s="108">
        <f>AF233</f>
        <v>2.17155355129377E-2</v>
      </c>
      <c r="AG281" s="108" t="s">
        <v>30</v>
      </c>
      <c r="AH281" s="109" t="s">
        <v>85</v>
      </c>
      <c r="AL281" s="108" t="s">
        <v>134</v>
      </c>
      <c r="AM281" s="109" t="str">
        <f t="shared" si="107"/>
        <v>INDCHM</v>
      </c>
      <c r="AN281" s="108" t="str">
        <f t="shared" si="108"/>
        <v>RH18_19</v>
      </c>
      <c r="AO281" s="108">
        <f>AO233</f>
        <v>2.0772466684862177E-2</v>
      </c>
      <c r="AP281" s="108" t="s">
        <v>30</v>
      </c>
      <c r="AQ281" s="109" t="s">
        <v>82</v>
      </c>
      <c r="AU281" s="108" t="s">
        <v>134</v>
      </c>
      <c r="AV281" s="109" t="str">
        <f t="shared" si="109"/>
        <v>INDCHM</v>
      </c>
      <c r="AW281" s="108" t="str">
        <f t="shared" si="110"/>
        <v>RH18_19</v>
      </c>
      <c r="AX281" s="108">
        <f>AX233</f>
        <v>2.0434688956400562E-2</v>
      </c>
      <c r="AY281" s="108" t="s">
        <v>30</v>
      </c>
      <c r="AZ281" s="109" t="s">
        <v>81</v>
      </c>
      <c r="BD281" s="108" t="s">
        <v>134</v>
      </c>
      <c r="BE281" s="109" t="str">
        <f t="shared" si="111"/>
        <v>INDCHM</v>
      </c>
      <c r="BF281" s="108" t="str">
        <f t="shared" si="112"/>
        <v>RH18_19</v>
      </c>
      <c r="BG281" s="108">
        <f t="shared" si="113"/>
        <v>2.0772466684862177E-2</v>
      </c>
      <c r="BH281" s="108" t="s">
        <v>30</v>
      </c>
      <c r="BI281" s="109" t="s">
        <v>83</v>
      </c>
      <c r="BM281" s="108" t="s">
        <v>134</v>
      </c>
      <c r="BN281" s="109" t="str">
        <f t="shared" si="114"/>
        <v>INDCHM</v>
      </c>
      <c r="BO281" s="108" t="str">
        <f t="shared" si="115"/>
        <v>RH18_19</v>
      </c>
      <c r="BP281" s="108">
        <f t="shared" si="116"/>
        <v>2.0434688956400562E-2</v>
      </c>
      <c r="BQ281" s="108" t="s">
        <v>30</v>
      </c>
      <c r="BR281" s="109" t="s">
        <v>80</v>
      </c>
    </row>
    <row r="282" spans="11:70">
      <c r="K282" s="108" t="s">
        <v>134</v>
      </c>
      <c r="L282" s="109" t="str">
        <f t="shared" si="117"/>
        <v>INDCHM</v>
      </c>
      <c r="M282" s="108" t="str">
        <f>M234</f>
        <v>RH20_21</v>
      </c>
      <c r="N282" s="108">
        <f>N234</f>
        <v>2.0818280069585193E-2</v>
      </c>
      <c r="O282" s="108" t="s">
        <v>30</v>
      </c>
      <c r="P282" s="109" t="s">
        <v>84</v>
      </c>
      <c r="T282" s="108" t="s">
        <v>134</v>
      </c>
      <c r="U282" s="109" t="str">
        <f t="shared" si="103"/>
        <v>INDCHM</v>
      </c>
      <c r="V282" s="108" t="str">
        <f t="shared" si="104"/>
        <v>RH20_21</v>
      </c>
      <c r="W282" s="108">
        <f>W234</f>
        <v>2.1601590955728663E-2</v>
      </c>
      <c r="X282" s="108" t="s">
        <v>30</v>
      </c>
      <c r="Y282" s="109" t="s">
        <v>79</v>
      </c>
      <c r="AC282" s="108" t="s">
        <v>134</v>
      </c>
      <c r="AD282" s="109" t="str">
        <f t="shared" si="105"/>
        <v>INDCHM</v>
      </c>
      <c r="AE282" s="108" t="str">
        <f t="shared" si="106"/>
        <v>RH20_21</v>
      </c>
      <c r="AF282" s="108">
        <f>AF234</f>
        <v>2.125351672873059E-2</v>
      </c>
      <c r="AG282" s="108" t="s">
        <v>30</v>
      </c>
      <c r="AH282" s="109" t="s">
        <v>85</v>
      </c>
      <c r="AL282" s="108" t="s">
        <v>134</v>
      </c>
      <c r="AM282" s="109" t="str">
        <f t="shared" si="107"/>
        <v>INDCHM</v>
      </c>
      <c r="AN282" s="108" t="str">
        <f t="shared" si="108"/>
        <v>RH20_21</v>
      </c>
      <c r="AO282" s="108">
        <f>AO234</f>
        <v>2.0871709048996441E-2</v>
      </c>
      <c r="AP282" s="108" t="s">
        <v>30</v>
      </c>
      <c r="AQ282" s="109" t="s">
        <v>82</v>
      </c>
      <c r="AU282" s="108" t="s">
        <v>134</v>
      </c>
      <c r="AV282" s="109" t="str">
        <f t="shared" si="109"/>
        <v>INDCHM</v>
      </c>
      <c r="AW282" s="108" t="str">
        <f t="shared" si="110"/>
        <v>RH20_21</v>
      </c>
      <c r="AX282" s="108">
        <f>AX234</f>
        <v>2.0802231271115697E-2</v>
      </c>
      <c r="AY282" s="108" t="s">
        <v>30</v>
      </c>
      <c r="AZ282" s="109" t="s">
        <v>81</v>
      </c>
      <c r="BD282" s="108" t="s">
        <v>134</v>
      </c>
      <c r="BE282" s="109" t="str">
        <f t="shared" si="111"/>
        <v>INDCHM</v>
      </c>
      <c r="BF282" s="108" t="str">
        <f t="shared" si="112"/>
        <v>RH20_21</v>
      </c>
      <c r="BG282" s="108">
        <f t="shared" si="113"/>
        <v>2.0871709048996441E-2</v>
      </c>
      <c r="BH282" s="108" t="s">
        <v>30</v>
      </c>
      <c r="BI282" s="109" t="s">
        <v>83</v>
      </c>
      <c r="BM282" s="108" t="s">
        <v>134</v>
      </c>
      <c r="BN282" s="109" t="str">
        <f t="shared" si="114"/>
        <v>INDCHM</v>
      </c>
      <c r="BO282" s="108" t="str">
        <f t="shared" si="115"/>
        <v>RH20_21</v>
      </c>
      <c r="BP282" s="108">
        <f t="shared" si="116"/>
        <v>2.0802231271115697E-2</v>
      </c>
      <c r="BQ282" s="108" t="s">
        <v>30</v>
      </c>
      <c r="BR282" s="109" t="s">
        <v>80</v>
      </c>
    </row>
    <row r="283" spans="11:70">
      <c r="K283" s="110" t="s">
        <v>134</v>
      </c>
      <c r="L283" s="109" t="str">
        <f t="shared" si="117"/>
        <v>INDCHM</v>
      </c>
      <c r="M283" s="108" t="str">
        <f>M235</f>
        <v>RH22_23</v>
      </c>
      <c r="N283" s="108">
        <f>N235</f>
        <v>2.0930934511467787E-2</v>
      </c>
      <c r="O283" s="108" t="s">
        <v>30</v>
      </c>
      <c r="P283" s="109" t="s">
        <v>84</v>
      </c>
      <c r="T283" s="108" t="s">
        <v>134</v>
      </c>
      <c r="U283" s="109" t="str">
        <f t="shared" si="103"/>
        <v>INDCHM</v>
      </c>
      <c r="V283" s="108" t="str">
        <f t="shared" si="104"/>
        <v>RH22_23</v>
      </c>
      <c r="W283" s="108">
        <f>W235</f>
        <v>2.1772678636596807E-2</v>
      </c>
      <c r="X283" s="108" t="s">
        <v>30</v>
      </c>
      <c r="Y283" s="109" t="s">
        <v>79</v>
      </c>
      <c r="AC283" s="108" t="s">
        <v>134</v>
      </c>
      <c r="AD283" s="109" t="str">
        <f t="shared" si="105"/>
        <v>INDCHM</v>
      </c>
      <c r="AE283" s="108" t="str">
        <f t="shared" si="106"/>
        <v>RH22_23</v>
      </c>
      <c r="AF283" s="108">
        <f>AF235</f>
        <v>2.1019278776313481E-2</v>
      </c>
      <c r="AG283" s="108" t="s">
        <v>30</v>
      </c>
      <c r="AH283" s="109" t="s">
        <v>85</v>
      </c>
      <c r="AL283" s="108" t="s">
        <v>134</v>
      </c>
      <c r="AM283" s="109" t="str">
        <f t="shared" si="107"/>
        <v>INDCHM</v>
      </c>
      <c r="AN283" s="108" t="str">
        <f t="shared" si="108"/>
        <v>RH22_23</v>
      </c>
      <c r="AO283" s="108">
        <f>AO235</f>
        <v>2.1048829860768167E-2</v>
      </c>
      <c r="AP283" s="108" t="s">
        <v>30</v>
      </c>
      <c r="AQ283" s="109" t="s">
        <v>82</v>
      </c>
      <c r="AU283" s="108" t="s">
        <v>134</v>
      </c>
      <c r="AV283" s="109" t="str">
        <f t="shared" si="109"/>
        <v>INDCHM</v>
      </c>
      <c r="AW283" s="108" t="str">
        <f t="shared" si="110"/>
        <v>RH22_23</v>
      </c>
      <c r="AX283" s="108">
        <f>AX235</f>
        <v>2.1165643317772861E-2</v>
      </c>
      <c r="AY283" s="108" t="s">
        <v>30</v>
      </c>
      <c r="AZ283" s="109" t="s">
        <v>81</v>
      </c>
      <c r="BD283" s="108" t="s">
        <v>134</v>
      </c>
      <c r="BE283" s="109" t="str">
        <f t="shared" si="111"/>
        <v>INDCHM</v>
      </c>
      <c r="BF283" s="108" t="str">
        <f t="shared" si="112"/>
        <v>RH22_23</v>
      </c>
      <c r="BG283" s="108">
        <f t="shared" si="113"/>
        <v>2.1048829860768167E-2</v>
      </c>
      <c r="BH283" s="108" t="s">
        <v>30</v>
      </c>
      <c r="BI283" s="109" t="s">
        <v>83</v>
      </c>
      <c r="BM283" s="108" t="s">
        <v>134</v>
      </c>
      <c r="BN283" s="109" t="str">
        <f t="shared" si="114"/>
        <v>INDCHM</v>
      </c>
      <c r="BO283" s="108" t="str">
        <f t="shared" si="115"/>
        <v>RH22_23</v>
      </c>
      <c r="BP283" s="108">
        <f t="shared" si="116"/>
        <v>2.1165643317772861E-2</v>
      </c>
      <c r="BQ283" s="108" t="s">
        <v>30</v>
      </c>
      <c r="BR283" s="109" t="s">
        <v>80</v>
      </c>
    </row>
    <row r="284" spans="11:70">
      <c r="K284" s="108" t="s">
        <v>134</v>
      </c>
      <c r="L284" s="109" t="str">
        <f t="shared" si="117"/>
        <v>INDCHM</v>
      </c>
      <c r="M284" s="108" t="str">
        <f>M236</f>
        <v>SH0_1</v>
      </c>
      <c r="N284" s="108">
        <f>N236</f>
        <v>2.1693465806133724E-2</v>
      </c>
      <c r="O284" s="108" t="s">
        <v>30</v>
      </c>
      <c r="P284" s="109" t="s">
        <v>84</v>
      </c>
      <c r="T284" s="108" t="s">
        <v>134</v>
      </c>
      <c r="U284" s="109" t="str">
        <f t="shared" si="103"/>
        <v>INDCHM</v>
      </c>
      <c r="V284" s="108" t="str">
        <f t="shared" si="104"/>
        <v>SH0_1</v>
      </c>
      <c r="W284" s="108">
        <f>W236</f>
        <v>1.7447761885412263E-2</v>
      </c>
      <c r="X284" s="108" t="s">
        <v>30</v>
      </c>
      <c r="Y284" s="109" t="s">
        <v>79</v>
      </c>
      <c r="AC284" s="108" t="s">
        <v>134</v>
      </c>
      <c r="AD284" s="109" t="str">
        <f t="shared" si="105"/>
        <v>INDCHM</v>
      </c>
      <c r="AE284" s="108" t="str">
        <f t="shared" si="106"/>
        <v>SH0_1</v>
      </c>
      <c r="AF284" s="108">
        <f>AF236</f>
        <v>2.0811553801596969E-2</v>
      </c>
      <c r="AG284" s="108" t="s">
        <v>30</v>
      </c>
      <c r="AH284" s="109" t="s">
        <v>85</v>
      </c>
      <c r="AL284" s="108" t="s">
        <v>134</v>
      </c>
      <c r="AM284" s="109" t="str">
        <f t="shared" si="107"/>
        <v>INDCHM</v>
      </c>
      <c r="AN284" s="108" t="str">
        <f t="shared" si="108"/>
        <v>SH0_1</v>
      </c>
      <c r="AO284" s="108">
        <f>AO236</f>
        <v>2.0289589930703667E-2</v>
      </c>
      <c r="AP284" s="108" t="s">
        <v>30</v>
      </c>
      <c r="AQ284" s="109" t="s">
        <v>82</v>
      </c>
      <c r="AU284" s="108" t="s">
        <v>134</v>
      </c>
      <c r="AV284" s="109" t="str">
        <f t="shared" si="109"/>
        <v>INDCHM</v>
      </c>
      <c r="AW284" s="108" t="str">
        <f t="shared" si="110"/>
        <v>SH0_1</v>
      </c>
      <c r="AX284" s="108">
        <f>AX236</f>
        <v>2.3539997538016236E-2</v>
      </c>
      <c r="AY284" s="108" t="s">
        <v>30</v>
      </c>
      <c r="AZ284" s="109" t="s">
        <v>81</v>
      </c>
      <c r="BD284" s="108" t="s">
        <v>134</v>
      </c>
      <c r="BE284" s="109" t="str">
        <f t="shared" si="111"/>
        <v>INDCHM</v>
      </c>
      <c r="BF284" s="108" t="str">
        <f t="shared" si="112"/>
        <v>SH0_1</v>
      </c>
      <c r="BG284" s="108">
        <f t="shared" si="113"/>
        <v>2.0289589930703667E-2</v>
      </c>
      <c r="BH284" s="108" t="s">
        <v>30</v>
      </c>
      <c r="BI284" s="109" t="s">
        <v>83</v>
      </c>
      <c r="BM284" s="108" t="s">
        <v>134</v>
      </c>
      <c r="BN284" s="109" t="str">
        <f t="shared" si="114"/>
        <v>INDCHM</v>
      </c>
      <c r="BO284" s="108" t="str">
        <f t="shared" si="115"/>
        <v>SH0_1</v>
      </c>
      <c r="BP284" s="108">
        <f t="shared" si="116"/>
        <v>2.3539997538016236E-2</v>
      </c>
      <c r="BQ284" s="108" t="s">
        <v>30</v>
      </c>
      <c r="BR284" s="109" t="s">
        <v>80</v>
      </c>
    </row>
    <row r="285" spans="11:70">
      <c r="K285" s="108" t="s">
        <v>134</v>
      </c>
      <c r="L285" s="109" t="str">
        <f t="shared" si="117"/>
        <v>INDCHM</v>
      </c>
      <c r="M285" s="108" t="str">
        <f>M237</f>
        <v>SH2_3</v>
      </c>
      <c r="N285" s="108">
        <f>N237</f>
        <v>2.1091629448540879E-2</v>
      </c>
      <c r="O285" s="108" t="s">
        <v>30</v>
      </c>
      <c r="P285" s="109" t="s">
        <v>84</v>
      </c>
      <c r="T285" s="108" t="s">
        <v>134</v>
      </c>
      <c r="U285" s="109" t="str">
        <f t="shared" si="103"/>
        <v>INDCHM</v>
      </c>
      <c r="V285" s="108" t="str">
        <f t="shared" si="104"/>
        <v>SH2_3</v>
      </c>
      <c r="W285" s="108">
        <f>W237</f>
        <v>1.5245791875989748E-2</v>
      </c>
      <c r="X285" s="108" t="s">
        <v>30</v>
      </c>
      <c r="Y285" s="109" t="s">
        <v>79</v>
      </c>
      <c r="AC285" s="108" t="s">
        <v>134</v>
      </c>
      <c r="AD285" s="109" t="str">
        <f t="shared" si="105"/>
        <v>INDCHM</v>
      </c>
      <c r="AE285" s="108" t="str">
        <f t="shared" si="106"/>
        <v>SH2_3</v>
      </c>
      <c r="AF285" s="108">
        <f>AF237</f>
        <v>2.0179629923972452E-2</v>
      </c>
      <c r="AG285" s="108" t="s">
        <v>30</v>
      </c>
      <c r="AH285" s="109" t="s">
        <v>85</v>
      </c>
      <c r="AL285" s="108" t="s">
        <v>134</v>
      </c>
      <c r="AM285" s="109" t="str">
        <f t="shared" si="107"/>
        <v>INDCHM</v>
      </c>
      <c r="AN285" s="108" t="str">
        <f t="shared" si="108"/>
        <v>SH2_3</v>
      </c>
      <c r="AO285" s="108">
        <f>AO237</f>
        <v>1.8870656882657717E-2</v>
      </c>
      <c r="AP285" s="108" t="s">
        <v>30</v>
      </c>
      <c r="AQ285" s="109" t="s">
        <v>82</v>
      </c>
      <c r="AU285" s="108" t="s">
        <v>134</v>
      </c>
      <c r="AV285" s="109" t="str">
        <f t="shared" si="109"/>
        <v>INDCHM</v>
      </c>
      <c r="AW285" s="108" t="str">
        <f t="shared" si="110"/>
        <v>SH2_3</v>
      </c>
      <c r="AX285" s="108">
        <f>AX237</f>
        <v>2.1308543326801641E-2</v>
      </c>
      <c r="AY285" s="108" t="s">
        <v>30</v>
      </c>
      <c r="AZ285" s="109" t="s">
        <v>81</v>
      </c>
      <c r="BD285" s="108" t="s">
        <v>134</v>
      </c>
      <c r="BE285" s="109" t="str">
        <f t="shared" si="111"/>
        <v>INDCHM</v>
      </c>
      <c r="BF285" s="108" t="str">
        <f t="shared" si="112"/>
        <v>SH2_3</v>
      </c>
      <c r="BG285" s="108">
        <f t="shared" si="113"/>
        <v>1.8870656882657717E-2</v>
      </c>
      <c r="BH285" s="108" t="s">
        <v>30</v>
      </c>
      <c r="BI285" s="109" t="s">
        <v>83</v>
      </c>
      <c r="BM285" s="108" t="s">
        <v>134</v>
      </c>
      <c r="BN285" s="109" t="str">
        <f t="shared" si="114"/>
        <v>INDCHM</v>
      </c>
      <c r="BO285" s="108" t="str">
        <f t="shared" si="115"/>
        <v>SH2_3</v>
      </c>
      <c r="BP285" s="108">
        <f t="shared" si="116"/>
        <v>2.1308543326801641E-2</v>
      </c>
      <c r="BQ285" s="108" t="s">
        <v>30</v>
      </c>
      <c r="BR285" s="109" t="s">
        <v>80</v>
      </c>
    </row>
    <row r="286" spans="11:70">
      <c r="K286" s="108" t="s">
        <v>134</v>
      </c>
      <c r="L286" s="109" t="str">
        <f t="shared" si="117"/>
        <v>INDCHM</v>
      </c>
      <c r="M286" s="108" t="str">
        <f>M238</f>
        <v>SH4_5</v>
      </c>
      <c r="N286" s="108">
        <f>N238</f>
        <v>2.0288554911757406E-2</v>
      </c>
      <c r="O286" s="108" t="s">
        <v>30</v>
      </c>
      <c r="P286" s="109" t="s">
        <v>84</v>
      </c>
      <c r="T286" s="108" t="s">
        <v>134</v>
      </c>
      <c r="U286" s="109" t="str">
        <f t="shared" si="103"/>
        <v>INDCHM</v>
      </c>
      <c r="V286" s="108" t="str">
        <f t="shared" si="104"/>
        <v>SH4_5</v>
      </c>
      <c r="W286" s="108">
        <f>W238</f>
        <v>1.4014785059643245E-2</v>
      </c>
      <c r="X286" s="108" t="s">
        <v>30</v>
      </c>
      <c r="Y286" s="109" t="s">
        <v>79</v>
      </c>
      <c r="AC286" s="108" t="s">
        <v>134</v>
      </c>
      <c r="AD286" s="109" t="str">
        <f t="shared" si="105"/>
        <v>INDCHM</v>
      </c>
      <c r="AE286" s="108" t="str">
        <f t="shared" si="106"/>
        <v>SH4_5</v>
      </c>
      <c r="AF286" s="108">
        <f>AF238</f>
        <v>1.9614839522066274E-2</v>
      </c>
      <c r="AG286" s="108" t="s">
        <v>30</v>
      </c>
      <c r="AH286" s="109" t="s">
        <v>85</v>
      </c>
      <c r="AL286" s="108" t="s">
        <v>134</v>
      </c>
      <c r="AM286" s="109" t="str">
        <f t="shared" si="107"/>
        <v>INDCHM</v>
      </c>
      <c r="AN286" s="108" t="str">
        <f t="shared" si="108"/>
        <v>SH4_5</v>
      </c>
      <c r="AO286" s="108">
        <f>AO238</f>
        <v>1.7500502969475973E-2</v>
      </c>
      <c r="AP286" s="108" t="s">
        <v>30</v>
      </c>
      <c r="AQ286" s="109" t="s">
        <v>82</v>
      </c>
      <c r="AU286" s="108" t="s">
        <v>134</v>
      </c>
      <c r="AV286" s="109" t="str">
        <f t="shared" si="109"/>
        <v>INDCHM</v>
      </c>
      <c r="AW286" s="108" t="str">
        <f t="shared" si="110"/>
        <v>SH4_5</v>
      </c>
      <c r="AX286" s="108">
        <f>AX238</f>
        <v>1.8479363931276277E-2</v>
      </c>
      <c r="AY286" s="108" t="s">
        <v>30</v>
      </c>
      <c r="AZ286" s="109" t="s">
        <v>81</v>
      </c>
      <c r="BD286" s="108" t="s">
        <v>134</v>
      </c>
      <c r="BE286" s="109" t="str">
        <f t="shared" si="111"/>
        <v>INDCHM</v>
      </c>
      <c r="BF286" s="108" t="str">
        <f t="shared" si="112"/>
        <v>SH4_5</v>
      </c>
      <c r="BG286" s="108">
        <f t="shared" si="113"/>
        <v>1.7500502969475973E-2</v>
      </c>
      <c r="BH286" s="108" t="s">
        <v>30</v>
      </c>
      <c r="BI286" s="109" t="s">
        <v>83</v>
      </c>
      <c r="BM286" s="108" t="s">
        <v>134</v>
      </c>
      <c r="BN286" s="109" t="str">
        <f t="shared" si="114"/>
        <v>INDCHM</v>
      </c>
      <c r="BO286" s="108" t="str">
        <f t="shared" si="115"/>
        <v>SH4_5</v>
      </c>
      <c r="BP286" s="108">
        <f t="shared" si="116"/>
        <v>1.8479363931276277E-2</v>
      </c>
      <c r="BQ286" s="108" t="s">
        <v>30</v>
      </c>
      <c r="BR286" s="109" t="s">
        <v>80</v>
      </c>
    </row>
    <row r="287" spans="11:70">
      <c r="K287" s="110" t="s">
        <v>134</v>
      </c>
      <c r="L287" s="109" t="str">
        <f t="shared" si="117"/>
        <v>INDCHM</v>
      </c>
      <c r="M287" s="108" t="str">
        <f>M239</f>
        <v>SH6_7</v>
      </c>
      <c r="N287" s="108">
        <f>N239</f>
        <v>1.9232236416978313E-2</v>
      </c>
      <c r="O287" s="108" t="s">
        <v>30</v>
      </c>
      <c r="P287" s="109" t="s">
        <v>84</v>
      </c>
      <c r="T287" s="108" t="s">
        <v>134</v>
      </c>
      <c r="U287" s="109" t="str">
        <f t="shared" si="103"/>
        <v>INDCHM</v>
      </c>
      <c r="V287" s="108" t="str">
        <f t="shared" si="104"/>
        <v>SH6_7</v>
      </c>
      <c r="W287" s="108">
        <f>W239</f>
        <v>1.3860443209600209E-2</v>
      </c>
      <c r="X287" s="108" t="s">
        <v>30</v>
      </c>
      <c r="Y287" s="109" t="s">
        <v>79</v>
      </c>
      <c r="AC287" s="108" t="s">
        <v>134</v>
      </c>
      <c r="AD287" s="109" t="str">
        <f t="shared" si="105"/>
        <v>INDCHM</v>
      </c>
      <c r="AE287" s="108" t="str">
        <f t="shared" si="106"/>
        <v>SH6_7</v>
      </c>
      <c r="AF287" s="108">
        <f>AF239</f>
        <v>1.7278998108464394E-2</v>
      </c>
      <c r="AG287" s="108" t="s">
        <v>30</v>
      </c>
      <c r="AH287" s="109" t="s">
        <v>85</v>
      </c>
      <c r="AL287" s="108" t="s">
        <v>134</v>
      </c>
      <c r="AM287" s="109" t="str">
        <f t="shared" si="107"/>
        <v>INDCHM</v>
      </c>
      <c r="AN287" s="108" t="str">
        <f t="shared" si="108"/>
        <v>SH6_7</v>
      </c>
      <c r="AO287" s="108">
        <f>AO239</f>
        <v>1.6421193779789026E-2</v>
      </c>
      <c r="AP287" s="108" t="s">
        <v>30</v>
      </c>
      <c r="AQ287" s="109" t="s">
        <v>82</v>
      </c>
      <c r="AU287" s="108" t="s">
        <v>134</v>
      </c>
      <c r="AV287" s="109" t="str">
        <f t="shared" si="109"/>
        <v>INDCHM</v>
      </c>
      <c r="AW287" s="108" t="str">
        <f t="shared" si="110"/>
        <v>SH6_7</v>
      </c>
      <c r="AX287" s="108">
        <f>AX239</f>
        <v>1.7199621712887928E-2</v>
      </c>
      <c r="AY287" s="108" t="s">
        <v>30</v>
      </c>
      <c r="AZ287" s="109" t="s">
        <v>81</v>
      </c>
      <c r="BD287" s="108" t="s">
        <v>134</v>
      </c>
      <c r="BE287" s="109" t="str">
        <f t="shared" si="111"/>
        <v>INDCHM</v>
      </c>
      <c r="BF287" s="108" t="str">
        <f t="shared" si="112"/>
        <v>SH6_7</v>
      </c>
      <c r="BG287" s="108">
        <f t="shared" si="113"/>
        <v>1.6421193779789026E-2</v>
      </c>
      <c r="BH287" s="108" t="s">
        <v>30</v>
      </c>
      <c r="BI287" s="109" t="s">
        <v>83</v>
      </c>
      <c r="BM287" s="108" t="s">
        <v>134</v>
      </c>
      <c r="BN287" s="109" t="str">
        <f t="shared" si="114"/>
        <v>INDCHM</v>
      </c>
      <c r="BO287" s="108" t="str">
        <f t="shared" si="115"/>
        <v>SH6_7</v>
      </c>
      <c r="BP287" s="108">
        <f t="shared" si="116"/>
        <v>1.7199621712887928E-2</v>
      </c>
      <c r="BQ287" s="108" t="s">
        <v>30</v>
      </c>
      <c r="BR287" s="109" t="s">
        <v>80</v>
      </c>
    </row>
    <row r="288" spans="11:70">
      <c r="K288" s="108" t="s">
        <v>134</v>
      </c>
      <c r="L288" s="109" t="str">
        <f t="shared" si="117"/>
        <v>INDCHM</v>
      </c>
      <c r="M288" s="108" t="str">
        <f>M240</f>
        <v>SH8_9</v>
      </c>
      <c r="N288" s="108">
        <f>N240</f>
        <v>1.8748507011425081E-2</v>
      </c>
      <c r="O288" s="108" t="s">
        <v>30</v>
      </c>
      <c r="P288" s="109" t="s">
        <v>84</v>
      </c>
      <c r="T288" s="108" t="s">
        <v>134</v>
      </c>
      <c r="U288" s="109" t="str">
        <f t="shared" si="103"/>
        <v>INDCHM</v>
      </c>
      <c r="V288" s="108" t="str">
        <f t="shared" si="104"/>
        <v>SH8_9</v>
      </c>
      <c r="W288" s="108">
        <f>W240</f>
        <v>1.4755107179350496E-2</v>
      </c>
      <c r="X288" s="108" t="s">
        <v>30</v>
      </c>
      <c r="Y288" s="109" t="s">
        <v>79</v>
      </c>
      <c r="AC288" s="108" t="s">
        <v>134</v>
      </c>
      <c r="AD288" s="109" t="str">
        <f t="shared" si="105"/>
        <v>INDCHM</v>
      </c>
      <c r="AE288" s="108" t="str">
        <f t="shared" si="106"/>
        <v>SH8_9</v>
      </c>
      <c r="AF288" s="108">
        <f>AF240</f>
        <v>1.5588699261442313E-2</v>
      </c>
      <c r="AG288" s="108" t="s">
        <v>30</v>
      </c>
      <c r="AH288" s="109" t="s">
        <v>85</v>
      </c>
      <c r="AL288" s="108" t="s">
        <v>134</v>
      </c>
      <c r="AM288" s="109" t="str">
        <f t="shared" si="107"/>
        <v>INDCHM</v>
      </c>
      <c r="AN288" s="108" t="str">
        <f t="shared" si="108"/>
        <v>SH8_9</v>
      </c>
      <c r="AO288" s="108">
        <f>AO240</f>
        <v>1.6139842957734477E-2</v>
      </c>
      <c r="AP288" s="108" t="s">
        <v>30</v>
      </c>
      <c r="AQ288" s="109" t="s">
        <v>82</v>
      </c>
      <c r="AU288" s="108" t="s">
        <v>134</v>
      </c>
      <c r="AV288" s="109" t="str">
        <f t="shared" si="109"/>
        <v>INDCHM</v>
      </c>
      <c r="AW288" s="108" t="str">
        <f t="shared" si="110"/>
        <v>SH8_9</v>
      </c>
      <c r="AX288" s="108">
        <f>AX240</f>
        <v>1.7030245273226989E-2</v>
      </c>
      <c r="AY288" s="108" t="s">
        <v>30</v>
      </c>
      <c r="AZ288" s="109" t="s">
        <v>81</v>
      </c>
      <c r="BD288" s="108" t="s">
        <v>134</v>
      </c>
      <c r="BE288" s="109" t="str">
        <f t="shared" si="111"/>
        <v>INDCHM</v>
      </c>
      <c r="BF288" s="108" t="str">
        <f t="shared" si="112"/>
        <v>SH8_9</v>
      </c>
      <c r="BG288" s="108">
        <f t="shared" si="113"/>
        <v>1.6139842957734477E-2</v>
      </c>
      <c r="BH288" s="108" t="s">
        <v>30</v>
      </c>
      <c r="BI288" s="109" t="s">
        <v>83</v>
      </c>
      <c r="BM288" s="108" t="s">
        <v>134</v>
      </c>
      <c r="BN288" s="109" t="str">
        <f t="shared" si="114"/>
        <v>INDCHM</v>
      </c>
      <c r="BO288" s="108" t="str">
        <f t="shared" si="115"/>
        <v>SH8_9</v>
      </c>
      <c r="BP288" s="108">
        <f t="shared" si="116"/>
        <v>1.7030245273226989E-2</v>
      </c>
      <c r="BQ288" s="108" t="s">
        <v>30</v>
      </c>
      <c r="BR288" s="109" t="s">
        <v>80</v>
      </c>
    </row>
    <row r="289" spans="11:70">
      <c r="K289" s="108" t="s">
        <v>134</v>
      </c>
      <c r="L289" s="109" t="str">
        <f t="shared" si="117"/>
        <v>INDCHM</v>
      </c>
      <c r="M289" s="108" t="str">
        <f>M241</f>
        <v>SH10_11</v>
      </c>
      <c r="N289" s="108">
        <f>N241</f>
        <v>1.8678047240008381E-2</v>
      </c>
      <c r="O289" s="108" t="s">
        <v>30</v>
      </c>
      <c r="P289" s="109" t="s">
        <v>84</v>
      </c>
      <c r="T289" s="108" t="s">
        <v>134</v>
      </c>
      <c r="U289" s="109" t="str">
        <f t="shared" si="103"/>
        <v>INDCHM</v>
      </c>
      <c r="V289" s="108" t="str">
        <f t="shared" si="104"/>
        <v>SH10_11</v>
      </c>
      <c r="W289" s="108">
        <f>W241</f>
        <v>1.7186661643030239E-2</v>
      </c>
      <c r="X289" s="108" t="s">
        <v>30</v>
      </c>
      <c r="Y289" s="109" t="s">
        <v>79</v>
      </c>
      <c r="AC289" s="108" t="s">
        <v>134</v>
      </c>
      <c r="AD289" s="109" t="str">
        <f t="shared" si="105"/>
        <v>INDCHM</v>
      </c>
      <c r="AE289" s="108" t="str">
        <f t="shared" si="106"/>
        <v>SH10_11</v>
      </c>
      <c r="AF289" s="108">
        <f>AF241</f>
        <v>1.5097315695768238E-2</v>
      </c>
      <c r="AG289" s="108" t="s">
        <v>30</v>
      </c>
      <c r="AH289" s="109" t="s">
        <v>85</v>
      </c>
      <c r="AL289" s="108" t="s">
        <v>134</v>
      </c>
      <c r="AM289" s="109" t="str">
        <f t="shared" si="107"/>
        <v>INDCHM</v>
      </c>
      <c r="AN289" s="108" t="str">
        <f t="shared" si="108"/>
        <v>SH10_11</v>
      </c>
      <c r="AO289" s="108">
        <f>AO241</f>
        <v>1.7129545746942351E-2</v>
      </c>
      <c r="AP289" s="108" t="s">
        <v>30</v>
      </c>
      <c r="AQ289" s="109" t="s">
        <v>82</v>
      </c>
      <c r="AU289" s="108" t="s">
        <v>134</v>
      </c>
      <c r="AV289" s="109" t="str">
        <f t="shared" si="109"/>
        <v>INDCHM</v>
      </c>
      <c r="AW289" s="108" t="str">
        <f t="shared" si="110"/>
        <v>SH10_11</v>
      </c>
      <c r="AX289" s="108">
        <f>AX241</f>
        <v>1.8714885138756153E-2</v>
      </c>
      <c r="AY289" s="108" t="s">
        <v>30</v>
      </c>
      <c r="AZ289" s="109" t="s">
        <v>81</v>
      </c>
      <c r="BD289" s="108" t="s">
        <v>134</v>
      </c>
      <c r="BE289" s="109" t="str">
        <f t="shared" si="111"/>
        <v>INDCHM</v>
      </c>
      <c r="BF289" s="108" t="str">
        <f t="shared" si="112"/>
        <v>SH10_11</v>
      </c>
      <c r="BG289" s="108">
        <f t="shared" si="113"/>
        <v>1.7129545746942351E-2</v>
      </c>
      <c r="BH289" s="108" t="s">
        <v>30</v>
      </c>
      <c r="BI289" s="109" t="s">
        <v>83</v>
      </c>
      <c r="BM289" s="108" t="s">
        <v>134</v>
      </c>
      <c r="BN289" s="109" t="str">
        <f t="shared" si="114"/>
        <v>INDCHM</v>
      </c>
      <c r="BO289" s="108" t="str">
        <f t="shared" si="115"/>
        <v>SH10_11</v>
      </c>
      <c r="BP289" s="108">
        <f t="shared" si="116"/>
        <v>1.8714885138756153E-2</v>
      </c>
      <c r="BQ289" s="108" t="s">
        <v>30</v>
      </c>
      <c r="BR289" s="109" t="s">
        <v>80</v>
      </c>
    </row>
    <row r="290" spans="11:70">
      <c r="K290" s="108" t="s">
        <v>134</v>
      </c>
      <c r="L290" s="109" t="str">
        <f t="shared" si="117"/>
        <v>INDCHM</v>
      </c>
      <c r="M290" s="108" t="str">
        <f>M242</f>
        <v>SH12_13</v>
      </c>
      <c r="N290" s="108">
        <f>N242</f>
        <v>1.9354324184005747E-2</v>
      </c>
      <c r="O290" s="108" t="s">
        <v>30</v>
      </c>
      <c r="P290" s="109" t="s">
        <v>84</v>
      </c>
      <c r="T290" s="108" t="s">
        <v>134</v>
      </c>
      <c r="U290" s="109" t="str">
        <f t="shared" si="103"/>
        <v>INDCHM</v>
      </c>
      <c r="V290" s="108" t="str">
        <f t="shared" si="104"/>
        <v>SH12_13</v>
      </c>
      <c r="W290" s="108">
        <f>W242</f>
        <v>1.8532966353609626E-2</v>
      </c>
      <c r="X290" s="108" t="s">
        <v>30</v>
      </c>
      <c r="Y290" s="109" t="s">
        <v>79</v>
      </c>
      <c r="AC290" s="108" t="s">
        <v>134</v>
      </c>
      <c r="AD290" s="109" t="str">
        <f t="shared" si="105"/>
        <v>INDCHM</v>
      </c>
      <c r="AE290" s="108" t="str">
        <f t="shared" si="106"/>
        <v>SH12_13</v>
      </c>
      <c r="AF290" s="108">
        <f>AF242</f>
        <v>1.571627190629124E-2</v>
      </c>
      <c r="AG290" s="108" t="s">
        <v>30</v>
      </c>
      <c r="AH290" s="109" t="s">
        <v>85</v>
      </c>
      <c r="AL290" s="108" t="s">
        <v>134</v>
      </c>
      <c r="AM290" s="109" t="str">
        <f t="shared" si="107"/>
        <v>INDCHM</v>
      </c>
      <c r="AN290" s="108" t="str">
        <f t="shared" si="108"/>
        <v>SH12_13</v>
      </c>
      <c r="AO290" s="108">
        <f>AO242</f>
        <v>1.8490958581669839E-2</v>
      </c>
      <c r="AP290" s="108" t="s">
        <v>30</v>
      </c>
      <c r="AQ290" s="109" t="s">
        <v>82</v>
      </c>
      <c r="AU290" s="108" t="s">
        <v>134</v>
      </c>
      <c r="AV290" s="109" t="str">
        <f t="shared" si="109"/>
        <v>INDCHM</v>
      </c>
      <c r="AW290" s="108" t="str">
        <f t="shared" si="110"/>
        <v>SH12_13</v>
      </c>
      <c r="AX290" s="108">
        <f>AX242</f>
        <v>2.1343557408040538E-2</v>
      </c>
      <c r="AY290" s="108" t="s">
        <v>30</v>
      </c>
      <c r="AZ290" s="109" t="s">
        <v>81</v>
      </c>
      <c r="BD290" s="108" t="s">
        <v>134</v>
      </c>
      <c r="BE290" s="109" t="str">
        <f t="shared" si="111"/>
        <v>INDCHM</v>
      </c>
      <c r="BF290" s="108" t="str">
        <f t="shared" si="112"/>
        <v>SH12_13</v>
      </c>
      <c r="BG290" s="108">
        <f t="shared" si="113"/>
        <v>1.8490958581669839E-2</v>
      </c>
      <c r="BH290" s="108" t="s">
        <v>30</v>
      </c>
      <c r="BI290" s="109" t="s">
        <v>83</v>
      </c>
      <c r="BM290" s="108" t="s">
        <v>134</v>
      </c>
      <c r="BN290" s="109" t="str">
        <f t="shared" si="114"/>
        <v>INDCHM</v>
      </c>
      <c r="BO290" s="108" t="str">
        <f t="shared" si="115"/>
        <v>SH12_13</v>
      </c>
      <c r="BP290" s="108">
        <f t="shared" si="116"/>
        <v>2.1343557408040538E-2</v>
      </c>
      <c r="BQ290" s="108" t="s">
        <v>30</v>
      </c>
      <c r="BR290" s="109" t="s">
        <v>80</v>
      </c>
    </row>
    <row r="291" spans="11:70">
      <c r="K291" s="110" t="s">
        <v>134</v>
      </c>
      <c r="L291" s="109" t="str">
        <f t="shared" si="117"/>
        <v>INDCHM</v>
      </c>
      <c r="M291" s="108" t="str">
        <f>M243</f>
        <v>SH14_15</v>
      </c>
      <c r="N291" s="108">
        <f>N243</f>
        <v>2.04723701496402E-2</v>
      </c>
      <c r="O291" s="108" t="s">
        <v>30</v>
      </c>
      <c r="P291" s="109" t="s">
        <v>84</v>
      </c>
      <c r="T291" s="108" t="s">
        <v>134</v>
      </c>
      <c r="U291" s="109" t="str">
        <f t="shared" si="103"/>
        <v>INDCHM</v>
      </c>
      <c r="V291" s="108" t="str">
        <f t="shared" si="104"/>
        <v>SH14_15</v>
      </c>
      <c r="W291" s="108">
        <f>W243</f>
        <v>1.8944606533826285E-2</v>
      </c>
      <c r="X291" s="108" t="s">
        <v>30</v>
      </c>
      <c r="Y291" s="109" t="s">
        <v>79</v>
      </c>
      <c r="AC291" s="108" t="s">
        <v>134</v>
      </c>
      <c r="AD291" s="109" t="str">
        <f t="shared" si="105"/>
        <v>INDCHM</v>
      </c>
      <c r="AE291" s="108" t="str">
        <f t="shared" si="106"/>
        <v>SH14_15</v>
      </c>
      <c r="AF291" s="108">
        <f>AF243</f>
        <v>1.8169486482091383E-2</v>
      </c>
      <c r="AG291" s="108" t="s">
        <v>30</v>
      </c>
      <c r="AH291" s="109" t="s">
        <v>85</v>
      </c>
      <c r="AL291" s="108" t="s">
        <v>134</v>
      </c>
      <c r="AM291" s="109" t="str">
        <f t="shared" si="107"/>
        <v>INDCHM</v>
      </c>
      <c r="AN291" s="108" t="str">
        <f t="shared" si="108"/>
        <v>SH14_15</v>
      </c>
      <c r="AO291" s="108">
        <f>AO243</f>
        <v>1.9740368004096027E-2</v>
      </c>
      <c r="AP291" s="108" t="s">
        <v>30</v>
      </c>
      <c r="AQ291" s="109" t="s">
        <v>82</v>
      </c>
      <c r="AU291" s="108" t="s">
        <v>134</v>
      </c>
      <c r="AV291" s="109" t="str">
        <f t="shared" si="109"/>
        <v>INDCHM</v>
      </c>
      <c r="AW291" s="108" t="str">
        <f t="shared" si="110"/>
        <v>SH14_15</v>
      </c>
      <c r="AX291" s="108">
        <f>AX243</f>
        <v>2.2952067498314008E-2</v>
      </c>
      <c r="AY291" s="108" t="s">
        <v>30</v>
      </c>
      <c r="AZ291" s="109" t="s">
        <v>81</v>
      </c>
      <c r="BD291" s="108" t="s">
        <v>134</v>
      </c>
      <c r="BE291" s="109" t="str">
        <f t="shared" si="111"/>
        <v>INDCHM</v>
      </c>
      <c r="BF291" s="108" t="str">
        <f t="shared" si="112"/>
        <v>SH14_15</v>
      </c>
      <c r="BG291" s="108">
        <f t="shared" si="113"/>
        <v>1.9740368004096027E-2</v>
      </c>
      <c r="BH291" s="108" t="s">
        <v>30</v>
      </c>
      <c r="BI291" s="109" t="s">
        <v>83</v>
      </c>
      <c r="BM291" s="108" t="s">
        <v>134</v>
      </c>
      <c r="BN291" s="109" t="str">
        <f t="shared" si="114"/>
        <v>INDCHM</v>
      </c>
      <c r="BO291" s="108" t="str">
        <f t="shared" si="115"/>
        <v>SH14_15</v>
      </c>
      <c r="BP291" s="108">
        <f t="shared" si="116"/>
        <v>2.2952067498314008E-2</v>
      </c>
      <c r="BQ291" s="108" t="s">
        <v>30</v>
      </c>
      <c r="BR291" s="109" t="s">
        <v>80</v>
      </c>
    </row>
    <row r="292" spans="11:70">
      <c r="K292" s="108" t="s">
        <v>134</v>
      </c>
      <c r="L292" s="109" t="str">
        <f t="shared" si="117"/>
        <v>INDCHM</v>
      </c>
      <c r="M292" s="108" t="str">
        <f>M244</f>
        <v>SH16_17</v>
      </c>
      <c r="N292" s="108">
        <f>N244</f>
        <v>2.1278922422278038E-2</v>
      </c>
      <c r="O292" s="108" t="s">
        <v>30</v>
      </c>
      <c r="P292" s="109" t="s">
        <v>84</v>
      </c>
      <c r="T292" s="108" t="s">
        <v>134</v>
      </c>
      <c r="U292" s="109" t="str">
        <f t="shared" si="103"/>
        <v>INDCHM</v>
      </c>
      <c r="V292" s="108" t="str">
        <f t="shared" si="104"/>
        <v>SH16_17</v>
      </c>
      <c r="W292" s="108">
        <f>W244</f>
        <v>1.8793864020136643E-2</v>
      </c>
      <c r="X292" s="108" t="s">
        <v>30</v>
      </c>
      <c r="Y292" s="109" t="s">
        <v>79</v>
      </c>
      <c r="AC292" s="108" t="s">
        <v>134</v>
      </c>
      <c r="AD292" s="109" t="str">
        <f t="shared" si="105"/>
        <v>INDCHM</v>
      </c>
      <c r="AE292" s="108" t="str">
        <f t="shared" si="106"/>
        <v>SH16_17</v>
      </c>
      <c r="AF292" s="108">
        <f>AF244</f>
        <v>1.9938803009038802E-2</v>
      </c>
      <c r="AG292" s="108" t="s">
        <v>30</v>
      </c>
      <c r="AH292" s="109" t="s">
        <v>85</v>
      </c>
      <c r="AL292" s="108" t="s">
        <v>134</v>
      </c>
      <c r="AM292" s="109" t="str">
        <f t="shared" si="107"/>
        <v>INDCHM</v>
      </c>
      <c r="AN292" s="108" t="str">
        <f t="shared" si="108"/>
        <v>SH16_17</v>
      </c>
      <c r="AO292" s="108">
        <f>AO244</f>
        <v>2.0420539746597716E-2</v>
      </c>
      <c r="AP292" s="108" t="s">
        <v>30</v>
      </c>
      <c r="AQ292" s="109" t="s">
        <v>82</v>
      </c>
      <c r="AU292" s="108" t="s">
        <v>134</v>
      </c>
      <c r="AV292" s="109" t="str">
        <f t="shared" si="109"/>
        <v>INDCHM</v>
      </c>
      <c r="AW292" s="108" t="str">
        <f t="shared" si="110"/>
        <v>SH16_17</v>
      </c>
      <c r="AX292" s="108">
        <f>AX244</f>
        <v>2.3710445910745781E-2</v>
      </c>
      <c r="AY292" s="108" t="s">
        <v>30</v>
      </c>
      <c r="AZ292" s="109" t="s">
        <v>81</v>
      </c>
      <c r="BD292" s="108" t="s">
        <v>134</v>
      </c>
      <c r="BE292" s="109" t="str">
        <f t="shared" si="111"/>
        <v>INDCHM</v>
      </c>
      <c r="BF292" s="108" t="str">
        <f t="shared" si="112"/>
        <v>SH16_17</v>
      </c>
      <c r="BG292" s="108">
        <f t="shared" si="113"/>
        <v>2.0420539746597716E-2</v>
      </c>
      <c r="BH292" s="108" t="s">
        <v>30</v>
      </c>
      <c r="BI292" s="109" t="s">
        <v>83</v>
      </c>
      <c r="BM292" s="108" t="s">
        <v>134</v>
      </c>
      <c r="BN292" s="109" t="str">
        <f t="shared" si="114"/>
        <v>INDCHM</v>
      </c>
      <c r="BO292" s="108" t="str">
        <f t="shared" si="115"/>
        <v>SH16_17</v>
      </c>
      <c r="BP292" s="108">
        <f t="shared" si="116"/>
        <v>2.3710445910745781E-2</v>
      </c>
      <c r="BQ292" s="108" t="s">
        <v>30</v>
      </c>
      <c r="BR292" s="109" t="s">
        <v>80</v>
      </c>
    </row>
    <row r="293" spans="11:70">
      <c r="K293" s="108" t="s">
        <v>134</v>
      </c>
      <c r="L293" s="109" t="str">
        <f t="shared" si="117"/>
        <v>INDCHM</v>
      </c>
      <c r="M293" s="108" t="str">
        <f>M245</f>
        <v>SH18_19</v>
      </c>
      <c r="N293" s="108">
        <f>N245</f>
        <v>2.1738834728832659E-2</v>
      </c>
      <c r="O293" s="108" t="s">
        <v>30</v>
      </c>
      <c r="P293" s="109" t="s">
        <v>84</v>
      </c>
      <c r="T293" s="108" t="s">
        <v>134</v>
      </c>
      <c r="U293" s="109" t="str">
        <f t="shared" si="103"/>
        <v>INDCHM</v>
      </c>
      <c r="V293" s="108" t="str">
        <f t="shared" si="104"/>
        <v>SH18_19</v>
      </c>
      <c r="W293" s="108">
        <f>W245</f>
        <v>1.8929321241404354E-2</v>
      </c>
      <c r="X293" s="108" t="s">
        <v>30</v>
      </c>
      <c r="Y293" s="109" t="s">
        <v>79</v>
      </c>
      <c r="AC293" s="108" t="s">
        <v>134</v>
      </c>
      <c r="AD293" s="109" t="str">
        <f t="shared" si="105"/>
        <v>INDCHM</v>
      </c>
      <c r="AE293" s="108" t="str">
        <f t="shared" si="106"/>
        <v>SH18_19</v>
      </c>
      <c r="AF293" s="108">
        <f>AF245</f>
        <v>2.0595183179265363E-2</v>
      </c>
      <c r="AG293" s="108" t="s">
        <v>30</v>
      </c>
      <c r="AH293" s="109" t="s">
        <v>85</v>
      </c>
      <c r="AL293" s="108" t="s">
        <v>134</v>
      </c>
      <c r="AM293" s="109" t="str">
        <f t="shared" si="107"/>
        <v>INDCHM</v>
      </c>
      <c r="AN293" s="108" t="str">
        <f t="shared" si="108"/>
        <v>SH18_19</v>
      </c>
      <c r="AO293" s="108">
        <f>AO245</f>
        <v>2.0691065361099072E-2</v>
      </c>
      <c r="AP293" s="108" t="s">
        <v>30</v>
      </c>
      <c r="AQ293" s="109" t="s">
        <v>82</v>
      </c>
      <c r="AU293" s="108" t="s">
        <v>134</v>
      </c>
      <c r="AV293" s="109" t="str">
        <f t="shared" si="109"/>
        <v>INDCHM</v>
      </c>
      <c r="AW293" s="108" t="str">
        <f t="shared" si="110"/>
        <v>SH18_19</v>
      </c>
      <c r="AX293" s="108">
        <f>AX245</f>
        <v>2.3993761170789621E-2</v>
      </c>
      <c r="AY293" s="108" t="s">
        <v>30</v>
      </c>
      <c r="AZ293" s="109" t="s">
        <v>81</v>
      </c>
      <c r="BD293" s="108" t="s">
        <v>134</v>
      </c>
      <c r="BE293" s="109" t="str">
        <f t="shared" si="111"/>
        <v>INDCHM</v>
      </c>
      <c r="BF293" s="108" t="str">
        <f t="shared" si="112"/>
        <v>SH18_19</v>
      </c>
      <c r="BG293" s="108">
        <f t="shared" si="113"/>
        <v>2.0691065361099072E-2</v>
      </c>
      <c r="BH293" s="108" t="s">
        <v>30</v>
      </c>
      <c r="BI293" s="109" t="s">
        <v>83</v>
      </c>
      <c r="BM293" s="108" t="s">
        <v>134</v>
      </c>
      <c r="BN293" s="109" t="str">
        <f t="shared" si="114"/>
        <v>INDCHM</v>
      </c>
      <c r="BO293" s="108" t="str">
        <f t="shared" si="115"/>
        <v>SH18_19</v>
      </c>
      <c r="BP293" s="108">
        <f t="shared" si="116"/>
        <v>2.3993761170789621E-2</v>
      </c>
      <c r="BQ293" s="108" t="s">
        <v>30</v>
      </c>
      <c r="BR293" s="109" t="s">
        <v>80</v>
      </c>
    </row>
    <row r="294" spans="11:70">
      <c r="K294" s="108" t="s">
        <v>134</v>
      </c>
      <c r="L294" s="109" t="str">
        <f t="shared" si="117"/>
        <v>INDCHM</v>
      </c>
      <c r="M294" s="108" t="str">
        <f>M246</f>
        <v>SH20_21</v>
      </c>
      <c r="N294" s="108">
        <f>N246</f>
        <v>2.1955425621837409E-2</v>
      </c>
      <c r="O294" s="108" t="s">
        <v>30</v>
      </c>
      <c r="P294" s="109" t="s">
        <v>84</v>
      </c>
      <c r="T294" s="108" t="s">
        <v>134</v>
      </c>
      <c r="U294" s="109" t="str">
        <f t="shared" si="103"/>
        <v>INDCHM</v>
      </c>
      <c r="V294" s="108" t="str">
        <f t="shared" si="104"/>
        <v>SH20_21</v>
      </c>
      <c r="W294" s="108">
        <f>W246</f>
        <v>1.9094689273807391E-2</v>
      </c>
      <c r="X294" s="108" t="s">
        <v>30</v>
      </c>
      <c r="Y294" s="109" t="s">
        <v>79</v>
      </c>
      <c r="AC294" s="108" t="s">
        <v>134</v>
      </c>
      <c r="AD294" s="109" t="str">
        <f t="shared" si="105"/>
        <v>INDCHM</v>
      </c>
      <c r="AE294" s="108" t="str">
        <f t="shared" si="106"/>
        <v>SH20_21</v>
      </c>
      <c r="AF294" s="108">
        <f>AF246</f>
        <v>2.072737788773538E-2</v>
      </c>
      <c r="AG294" s="108" t="s">
        <v>30</v>
      </c>
      <c r="AH294" s="109" t="s">
        <v>85</v>
      </c>
      <c r="AL294" s="108" t="s">
        <v>134</v>
      </c>
      <c r="AM294" s="109" t="str">
        <f t="shared" si="107"/>
        <v>INDCHM</v>
      </c>
      <c r="AN294" s="108" t="str">
        <f t="shared" si="108"/>
        <v>SH20_21</v>
      </c>
      <c r="AO294" s="108">
        <f>AO246</f>
        <v>2.0963163706567377E-2</v>
      </c>
      <c r="AP294" s="108" t="s">
        <v>30</v>
      </c>
      <c r="AQ294" s="109" t="s">
        <v>82</v>
      </c>
      <c r="AU294" s="108" t="s">
        <v>134</v>
      </c>
      <c r="AV294" s="109" t="str">
        <f t="shared" si="109"/>
        <v>INDCHM</v>
      </c>
      <c r="AW294" s="108" t="str">
        <f t="shared" si="110"/>
        <v>SH20_21</v>
      </c>
      <c r="AX294" s="108">
        <f>AX246</f>
        <v>2.4474825275343066E-2</v>
      </c>
      <c r="AY294" s="108" t="s">
        <v>30</v>
      </c>
      <c r="AZ294" s="109" t="s">
        <v>81</v>
      </c>
      <c r="BD294" s="108" t="s">
        <v>134</v>
      </c>
      <c r="BE294" s="109" t="str">
        <f t="shared" si="111"/>
        <v>INDCHM</v>
      </c>
      <c r="BF294" s="108" t="str">
        <f t="shared" si="112"/>
        <v>SH20_21</v>
      </c>
      <c r="BG294" s="108">
        <f t="shared" si="113"/>
        <v>2.0963163706567377E-2</v>
      </c>
      <c r="BH294" s="108" t="s">
        <v>30</v>
      </c>
      <c r="BI294" s="109" t="s">
        <v>83</v>
      </c>
      <c r="BM294" s="108" t="s">
        <v>134</v>
      </c>
      <c r="BN294" s="109" t="str">
        <f t="shared" si="114"/>
        <v>INDCHM</v>
      </c>
      <c r="BO294" s="108" t="str">
        <f t="shared" si="115"/>
        <v>SH20_21</v>
      </c>
      <c r="BP294" s="108">
        <f t="shared" si="116"/>
        <v>2.4474825275343066E-2</v>
      </c>
      <c r="BQ294" s="108" t="s">
        <v>30</v>
      </c>
      <c r="BR294" s="109" t="s">
        <v>80</v>
      </c>
    </row>
    <row r="295" spans="11:70">
      <c r="K295" s="110" t="s">
        <v>134</v>
      </c>
      <c r="L295" s="109" t="str">
        <f t="shared" si="117"/>
        <v>INDCHM</v>
      </c>
      <c r="M295" s="108" t="str">
        <f>M247</f>
        <v>SH22_23</v>
      </c>
      <c r="N295" s="108">
        <f>N247</f>
        <v>2.2121564224819278E-2</v>
      </c>
      <c r="O295" s="108" t="s">
        <v>30</v>
      </c>
      <c r="P295" s="109" t="s">
        <v>84</v>
      </c>
      <c r="T295" s="108" t="s">
        <v>134</v>
      </c>
      <c r="U295" s="109" t="str">
        <f t="shared" si="103"/>
        <v>INDCHM</v>
      </c>
      <c r="V295" s="108" t="str">
        <f t="shared" si="104"/>
        <v>SH22_23</v>
      </c>
      <c r="W295" s="108">
        <f>W247</f>
        <v>1.8346618081740273E-2</v>
      </c>
      <c r="X295" s="108" t="s">
        <v>30</v>
      </c>
      <c r="Y295" s="109" t="s">
        <v>79</v>
      </c>
      <c r="AC295" s="108" t="s">
        <v>134</v>
      </c>
      <c r="AD295" s="109" t="str">
        <f t="shared" si="105"/>
        <v>INDCHM</v>
      </c>
      <c r="AE295" s="108" t="str">
        <f t="shared" si="106"/>
        <v>SH22_23</v>
      </c>
      <c r="AF295" s="108">
        <f>AF247</f>
        <v>2.0715755098724264E-2</v>
      </c>
      <c r="AG295" s="108" t="s">
        <v>30</v>
      </c>
      <c r="AH295" s="109" t="s">
        <v>85</v>
      </c>
      <c r="AL295" s="108" t="s">
        <v>134</v>
      </c>
      <c r="AM295" s="109" t="str">
        <f t="shared" si="107"/>
        <v>INDCHM</v>
      </c>
      <c r="AN295" s="108" t="str">
        <f t="shared" si="108"/>
        <v>SH22_23</v>
      </c>
      <c r="AO295" s="108">
        <f>AO247</f>
        <v>2.0777824886439967E-2</v>
      </c>
      <c r="AP295" s="108" t="s">
        <v>30</v>
      </c>
      <c r="AQ295" s="109" t="s">
        <v>82</v>
      </c>
      <c r="AU295" s="108" t="s">
        <v>134</v>
      </c>
      <c r="AV295" s="109" t="str">
        <f t="shared" si="109"/>
        <v>INDCHM</v>
      </c>
      <c r="AW295" s="108" t="str">
        <f t="shared" si="110"/>
        <v>SH22_23</v>
      </c>
      <c r="AX295" s="108">
        <f>AX247</f>
        <v>2.4137396684056157E-2</v>
      </c>
      <c r="AY295" s="108" t="s">
        <v>30</v>
      </c>
      <c r="AZ295" s="109" t="s">
        <v>81</v>
      </c>
      <c r="BD295" s="108" t="s">
        <v>134</v>
      </c>
      <c r="BE295" s="109" t="str">
        <f t="shared" si="111"/>
        <v>INDCHM</v>
      </c>
      <c r="BF295" s="108" t="str">
        <f t="shared" si="112"/>
        <v>SH22_23</v>
      </c>
      <c r="BG295" s="108">
        <f t="shared" si="113"/>
        <v>2.0777824886439967E-2</v>
      </c>
      <c r="BH295" s="108" t="s">
        <v>30</v>
      </c>
      <c r="BI295" s="109" t="s">
        <v>83</v>
      </c>
      <c r="BM295" s="108" t="s">
        <v>134</v>
      </c>
      <c r="BN295" s="109" t="str">
        <f t="shared" si="114"/>
        <v>INDCHM</v>
      </c>
      <c r="BO295" s="108" t="str">
        <f t="shared" si="115"/>
        <v>SH22_23</v>
      </c>
      <c r="BP295" s="108">
        <f t="shared" si="116"/>
        <v>2.4137396684056157E-2</v>
      </c>
      <c r="BQ295" s="108" t="s">
        <v>30</v>
      </c>
      <c r="BR295" s="109" t="s">
        <v>80</v>
      </c>
    </row>
    <row r="296" spans="11:70">
      <c r="K296" s="108" t="s">
        <v>134</v>
      </c>
      <c r="L296" s="109" t="str">
        <f t="shared" si="117"/>
        <v>INDCHM</v>
      </c>
      <c r="M296" s="108" t="str">
        <f>M248</f>
        <v>FH0_1</v>
      </c>
      <c r="N296" s="108">
        <f>N248</f>
        <v>2.1393493175585778E-2</v>
      </c>
      <c r="O296" s="108" t="s">
        <v>30</v>
      </c>
      <c r="P296" s="109" t="s">
        <v>84</v>
      </c>
      <c r="T296" s="108" t="s">
        <v>134</v>
      </c>
      <c r="U296" s="109" t="str">
        <f t="shared" si="103"/>
        <v>INDCHM</v>
      </c>
      <c r="V296" s="108" t="str">
        <f t="shared" si="104"/>
        <v>FH0_1</v>
      </c>
      <c r="W296" s="108">
        <f>W248</f>
        <v>1.8990015108719439E-2</v>
      </c>
      <c r="X296" s="108" t="s">
        <v>30</v>
      </c>
      <c r="Y296" s="109" t="s">
        <v>79</v>
      </c>
      <c r="AC296" s="108" t="s">
        <v>134</v>
      </c>
      <c r="AD296" s="109" t="str">
        <f t="shared" si="105"/>
        <v>INDCHM</v>
      </c>
      <c r="AE296" s="108" t="str">
        <f t="shared" si="106"/>
        <v>FH0_1</v>
      </c>
      <c r="AF296" s="108">
        <f>AF248</f>
        <v>2.2537708837248212E-2</v>
      </c>
      <c r="AG296" s="108" t="s">
        <v>30</v>
      </c>
      <c r="AH296" s="109" t="s">
        <v>85</v>
      </c>
      <c r="AL296" s="108" t="s">
        <v>134</v>
      </c>
      <c r="AM296" s="109" t="str">
        <f t="shared" si="107"/>
        <v>INDCHM</v>
      </c>
      <c r="AN296" s="108" t="str">
        <f t="shared" si="108"/>
        <v>FH0_1</v>
      </c>
      <c r="AO296" s="108">
        <f>AO248</f>
        <v>2.0828129338260011E-2</v>
      </c>
      <c r="AP296" s="108" t="s">
        <v>30</v>
      </c>
      <c r="AQ296" s="109" t="s">
        <v>82</v>
      </c>
      <c r="AU296" s="108" t="s">
        <v>134</v>
      </c>
      <c r="AV296" s="109" t="str">
        <f t="shared" si="109"/>
        <v>INDCHM</v>
      </c>
      <c r="AW296" s="108" t="str">
        <f t="shared" si="110"/>
        <v>FH0_1</v>
      </c>
      <c r="AX296" s="108">
        <f>AX248</f>
        <v>2.2215848571404177E-2</v>
      </c>
      <c r="AY296" s="108" t="s">
        <v>30</v>
      </c>
      <c r="AZ296" s="109" t="s">
        <v>81</v>
      </c>
      <c r="BD296" s="108" t="s">
        <v>134</v>
      </c>
      <c r="BE296" s="109" t="str">
        <f t="shared" si="111"/>
        <v>INDCHM</v>
      </c>
      <c r="BF296" s="108" t="str">
        <f t="shared" si="112"/>
        <v>FH0_1</v>
      </c>
      <c r="BG296" s="108">
        <f t="shared" si="113"/>
        <v>2.0828129338260011E-2</v>
      </c>
      <c r="BH296" s="108" t="s">
        <v>30</v>
      </c>
      <c r="BI296" s="109" t="s">
        <v>83</v>
      </c>
      <c r="BM296" s="108" t="s">
        <v>134</v>
      </c>
      <c r="BN296" s="109" t="str">
        <f t="shared" si="114"/>
        <v>INDCHM</v>
      </c>
      <c r="BO296" s="108" t="str">
        <f t="shared" si="115"/>
        <v>FH0_1</v>
      </c>
      <c r="BP296" s="108">
        <f t="shared" si="116"/>
        <v>2.2215848571404177E-2</v>
      </c>
      <c r="BQ296" s="108" t="s">
        <v>30</v>
      </c>
      <c r="BR296" s="109" t="s">
        <v>80</v>
      </c>
    </row>
    <row r="297" spans="11:70">
      <c r="K297" s="108" t="s">
        <v>134</v>
      </c>
      <c r="L297" s="109" t="str">
        <f t="shared" si="117"/>
        <v>INDCHM</v>
      </c>
      <c r="M297" s="108" t="str">
        <f>M249</f>
        <v>FH2_3</v>
      </c>
      <c r="N297" s="108">
        <f>N249</f>
        <v>2.1029674486330027E-2</v>
      </c>
      <c r="O297" s="108" t="s">
        <v>30</v>
      </c>
      <c r="P297" s="109" t="s">
        <v>84</v>
      </c>
      <c r="T297" s="108" t="s">
        <v>134</v>
      </c>
      <c r="U297" s="109" t="str">
        <f t="shared" si="103"/>
        <v>INDCHM</v>
      </c>
      <c r="V297" s="108" t="str">
        <f t="shared" si="104"/>
        <v>FH2_3</v>
      </c>
      <c r="W297" s="108">
        <f>W249</f>
        <v>1.6657232708453359E-2</v>
      </c>
      <c r="X297" s="108" t="s">
        <v>30</v>
      </c>
      <c r="Y297" s="109" t="s">
        <v>79</v>
      </c>
      <c r="AC297" s="108" t="s">
        <v>134</v>
      </c>
      <c r="AD297" s="109" t="str">
        <f t="shared" si="105"/>
        <v>INDCHM</v>
      </c>
      <c r="AE297" s="108" t="str">
        <f t="shared" si="106"/>
        <v>FH2_3</v>
      </c>
      <c r="AF297" s="108">
        <f>AF249</f>
        <v>2.2471121655479022E-2</v>
      </c>
      <c r="AG297" s="108" t="s">
        <v>30</v>
      </c>
      <c r="AH297" s="109" t="s">
        <v>85</v>
      </c>
      <c r="AL297" s="108" t="s">
        <v>134</v>
      </c>
      <c r="AM297" s="109" t="str">
        <f t="shared" si="107"/>
        <v>INDCHM</v>
      </c>
      <c r="AN297" s="108" t="str">
        <f t="shared" si="108"/>
        <v>FH2_3</v>
      </c>
      <c r="AO297" s="108">
        <f>AO249</f>
        <v>1.9692259466378176E-2</v>
      </c>
      <c r="AP297" s="108" t="s">
        <v>30</v>
      </c>
      <c r="AQ297" s="109" t="s">
        <v>82</v>
      </c>
      <c r="AU297" s="108" t="s">
        <v>134</v>
      </c>
      <c r="AV297" s="109" t="str">
        <f t="shared" si="109"/>
        <v>INDCHM</v>
      </c>
      <c r="AW297" s="108" t="str">
        <f t="shared" si="110"/>
        <v>FH2_3</v>
      </c>
      <c r="AX297" s="108">
        <f>AX249</f>
        <v>2.0067201648247365E-2</v>
      </c>
      <c r="AY297" s="108" t="s">
        <v>30</v>
      </c>
      <c r="AZ297" s="109" t="s">
        <v>81</v>
      </c>
      <c r="BD297" s="108" t="s">
        <v>134</v>
      </c>
      <c r="BE297" s="109" t="str">
        <f t="shared" si="111"/>
        <v>INDCHM</v>
      </c>
      <c r="BF297" s="108" t="str">
        <f t="shared" si="112"/>
        <v>FH2_3</v>
      </c>
      <c r="BG297" s="108">
        <f t="shared" si="113"/>
        <v>1.9692259466378176E-2</v>
      </c>
      <c r="BH297" s="108" t="s">
        <v>30</v>
      </c>
      <c r="BI297" s="109" t="s">
        <v>83</v>
      </c>
      <c r="BM297" s="108" t="s">
        <v>134</v>
      </c>
      <c r="BN297" s="109" t="str">
        <f t="shared" si="114"/>
        <v>INDCHM</v>
      </c>
      <c r="BO297" s="108" t="str">
        <f t="shared" si="115"/>
        <v>FH2_3</v>
      </c>
      <c r="BP297" s="108">
        <f t="shared" si="116"/>
        <v>2.0067201648247365E-2</v>
      </c>
      <c r="BQ297" s="108" t="s">
        <v>30</v>
      </c>
      <c r="BR297" s="109" t="s">
        <v>80</v>
      </c>
    </row>
    <row r="298" spans="11:70">
      <c r="K298" s="108" t="s">
        <v>134</v>
      </c>
      <c r="L298" s="109" t="str">
        <f t="shared" si="117"/>
        <v>INDCHM</v>
      </c>
      <c r="M298" s="108" t="str">
        <f>M250</f>
        <v>FH4_5</v>
      </c>
      <c r="N298" s="108">
        <f>N250</f>
        <v>2.0111670111358421E-2</v>
      </c>
      <c r="O298" s="108" t="s">
        <v>30</v>
      </c>
      <c r="P298" s="109" t="s">
        <v>84</v>
      </c>
      <c r="T298" s="108" t="s">
        <v>134</v>
      </c>
      <c r="U298" s="109" t="str">
        <f t="shared" si="103"/>
        <v>INDCHM</v>
      </c>
      <c r="V298" s="108" t="str">
        <f t="shared" si="104"/>
        <v>FH4_5</v>
      </c>
      <c r="W298" s="108">
        <f>W250</f>
        <v>1.5829045235448858E-2</v>
      </c>
      <c r="X298" s="108" t="s">
        <v>30</v>
      </c>
      <c r="Y298" s="109" t="s">
        <v>79</v>
      </c>
      <c r="AC298" s="108" t="s">
        <v>134</v>
      </c>
      <c r="AD298" s="109" t="str">
        <f t="shared" si="105"/>
        <v>INDCHM</v>
      </c>
      <c r="AE298" s="108" t="str">
        <f t="shared" si="106"/>
        <v>FH4_5</v>
      </c>
      <c r="AF298" s="108">
        <f>AF250</f>
        <v>2.0924688349934103E-2</v>
      </c>
      <c r="AG298" s="108" t="s">
        <v>30</v>
      </c>
      <c r="AH298" s="109" t="s">
        <v>85</v>
      </c>
      <c r="AL298" s="108" t="s">
        <v>134</v>
      </c>
      <c r="AM298" s="109" t="str">
        <f t="shared" si="107"/>
        <v>INDCHM</v>
      </c>
      <c r="AN298" s="108" t="str">
        <f t="shared" si="108"/>
        <v>FH4_5</v>
      </c>
      <c r="AO298" s="108">
        <f>AO250</f>
        <v>1.8540401370121914E-2</v>
      </c>
      <c r="AP298" s="108" t="s">
        <v>30</v>
      </c>
      <c r="AQ298" s="109" t="s">
        <v>82</v>
      </c>
      <c r="AU298" s="108" t="s">
        <v>134</v>
      </c>
      <c r="AV298" s="109" t="str">
        <f t="shared" si="109"/>
        <v>INDCHM</v>
      </c>
      <c r="AW298" s="108" t="str">
        <f t="shared" si="110"/>
        <v>FH4_5</v>
      </c>
      <c r="AX298" s="108">
        <f>AX250</f>
        <v>1.7787724329452501E-2</v>
      </c>
      <c r="AY298" s="108" t="s">
        <v>30</v>
      </c>
      <c r="AZ298" s="109" t="s">
        <v>81</v>
      </c>
      <c r="BD298" s="108" t="s">
        <v>134</v>
      </c>
      <c r="BE298" s="109" t="str">
        <f t="shared" si="111"/>
        <v>INDCHM</v>
      </c>
      <c r="BF298" s="108" t="str">
        <f t="shared" si="112"/>
        <v>FH4_5</v>
      </c>
      <c r="BG298" s="108">
        <f t="shared" si="113"/>
        <v>1.8540401370121914E-2</v>
      </c>
      <c r="BH298" s="108" t="s">
        <v>30</v>
      </c>
      <c r="BI298" s="109" t="s">
        <v>83</v>
      </c>
      <c r="BM298" s="108" t="s">
        <v>134</v>
      </c>
      <c r="BN298" s="109" t="str">
        <f t="shared" si="114"/>
        <v>INDCHM</v>
      </c>
      <c r="BO298" s="108" t="str">
        <f t="shared" si="115"/>
        <v>FH4_5</v>
      </c>
      <c r="BP298" s="108">
        <f t="shared" si="116"/>
        <v>1.7787724329452501E-2</v>
      </c>
      <c r="BQ298" s="108" t="s">
        <v>30</v>
      </c>
      <c r="BR298" s="109" t="s">
        <v>80</v>
      </c>
    </row>
    <row r="299" spans="11:70">
      <c r="K299" s="110" t="s">
        <v>134</v>
      </c>
      <c r="L299" s="109" t="str">
        <f t="shared" si="117"/>
        <v>INDCHM</v>
      </c>
      <c r="M299" s="108" t="str">
        <f>M251</f>
        <v>FH6_7</v>
      </c>
      <c r="N299" s="108">
        <f>N251</f>
        <v>1.9209922204757826E-2</v>
      </c>
      <c r="O299" s="108" t="s">
        <v>30</v>
      </c>
      <c r="P299" s="109" t="s">
        <v>84</v>
      </c>
      <c r="T299" s="108" t="s">
        <v>134</v>
      </c>
      <c r="U299" s="109" t="str">
        <f t="shared" si="103"/>
        <v>INDCHM</v>
      </c>
      <c r="V299" s="108" t="str">
        <f t="shared" si="104"/>
        <v>FH6_7</v>
      </c>
      <c r="W299" s="108">
        <f>W251</f>
        <v>1.590246212487445E-2</v>
      </c>
      <c r="X299" s="108" t="s">
        <v>30</v>
      </c>
      <c r="Y299" s="109" t="s">
        <v>79</v>
      </c>
      <c r="AC299" s="108" t="s">
        <v>134</v>
      </c>
      <c r="AD299" s="109" t="str">
        <f t="shared" si="105"/>
        <v>INDCHM</v>
      </c>
      <c r="AE299" s="108" t="str">
        <f t="shared" si="106"/>
        <v>FH6_7</v>
      </c>
      <c r="AF299" s="108">
        <f>AF251</f>
        <v>1.8408075869719209E-2</v>
      </c>
      <c r="AG299" s="108" t="s">
        <v>30</v>
      </c>
      <c r="AH299" s="109" t="s">
        <v>85</v>
      </c>
      <c r="AL299" s="108" t="s">
        <v>134</v>
      </c>
      <c r="AM299" s="109" t="str">
        <f t="shared" si="107"/>
        <v>INDCHM</v>
      </c>
      <c r="AN299" s="108" t="str">
        <f t="shared" si="108"/>
        <v>FH6_7</v>
      </c>
      <c r="AO299" s="108">
        <f>AO251</f>
        <v>1.7590353092763786E-2</v>
      </c>
      <c r="AP299" s="108" t="s">
        <v>30</v>
      </c>
      <c r="AQ299" s="109" t="s">
        <v>82</v>
      </c>
      <c r="AU299" s="108" t="s">
        <v>134</v>
      </c>
      <c r="AV299" s="109" t="str">
        <f t="shared" si="109"/>
        <v>INDCHM</v>
      </c>
      <c r="AW299" s="108" t="str">
        <f t="shared" si="110"/>
        <v>FH6_7</v>
      </c>
      <c r="AX299" s="108">
        <f>AX251</f>
        <v>1.6594507840248664E-2</v>
      </c>
      <c r="AY299" s="108" t="s">
        <v>30</v>
      </c>
      <c r="AZ299" s="109" t="s">
        <v>81</v>
      </c>
      <c r="BD299" s="108" t="s">
        <v>134</v>
      </c>
      <c r="BE299" s="109" t="str">
        <f t="shared" si="111"/>
        <v>INDCHM</v>
      </c>
      <c r="BF299" s="108" t="str">
        <f t="shared" si="112"/>
        <v>FH6_7</v>
      </c>
      <c r="BG299" s="108">
        <f t="shared" si="113"/>
        <v>1.7590353092763786E-2</v>
      </c>
      <c r="BH299" s="108" t="s">
        <v>30</v>
      </c>
      <c r="BI299" s="109" t="s">
        <v>83</v>
      </c>
      <c r="BM299" s="108" t="s">
        <v>134</v>
      </c>
      <c r="BN299" s="109" t="str">
        <f t="shared" si="114"/>
        <v>INDCHM</v>
      </c>
      <c r="BO299" s="108" t="str">
        <f t="shared" si="115"/>
        <v>FH6_7</v>
      </c>
      <c r="BP299" s="108">
        <f t="shared" si="116"/>
        <v>1.6594507840248664E-2</v>
      </c>
      <c r="BQ299" s="108" t="s">
        <v>30</v>
      </c>
      <c r="BR299" s="109" t="s">
        <v>80</v>
      </c>
    </row>
    <row r="300" spans="11:70">
      <c r="K300" s="108" t="s">
        <v>134</v>
      </c>
      <c r="L300" s="109" t="str">
        <f t="shared" si="117"/>
        <v>INDCHM</v>
      </c>
      <c r="M300" s="108" t="str">
        <f>M252</f>
        <v>FH8_9</v>
      </c>
      <c r="N300" s="108">
        <f>N252</f>
        <v>1.8841834190357041E-2</v>
      </c>
      <c r="O300" s="108" t="s">
        <v>30</v>
      </c>
      <c r="P300" s="109" t="s">
        <v>84</v>
      </c>
      <c r="T300" s="108" t="s">
        <v>134</v>
      </c>
      <c r="U300" s="109" t="str">
        <f t="shared" si="103"/>
        <v>INDCHM</v>
      </c>
      <c r="V300" s="108" t="str">
        <f t="shared" si="104"/>
        <v>FH8_9</v>
      </c>
      <c r="W300" s="108">
        <f>W252</f>
        <v>1.7105236665912595E-2</v>
      </c>
      <c r="X300" s="108" t="s">
        <v>30</v>
      </c>
      <c r="Y300" s="109" t="s">
        <v>79</v>
      </c>
      <c r="AC300" s="108" t="s">
        <v>134</v>
      </c>
      <c r="AD300" s="109" t="str">
        <f t="shared" si="105"/>
        <v>INDCHM</v>
      </c>
      <c r="AE300" s="108" t="str">
        <f t="shared" si="106"/>
        <v>FH8_9</v>
      </c>
      <c r="AF300" s="108">
        <f>AF252</f>
        <v>1.6970320419525779E-2</v>
      </c>
      <c r="AG300" s="108" t="s">
        <v>30</v>
      </c>
      <c r="AH300" s="109" t="s">
        <v>85</v>
      </c>
      <c r="AL300" s="108" t="s">
        <v>134</v>
      </c>
      <c r="AM300" s="109" t="str">
        <f t="shared" si="107"/>
        <v>INDCHM</v>
      </c>
      <c r="AN300" s="108" t="str">
        <f t="shared" si="108"/>
        <v>FH8_9</v>
      </c>
      <c r="AO300" s="108">
        <f>AO252</f>
        <v>1.7469867163884722E-2</v>
      </c>
      <c r="AP300" s="108" t="s">
        <v>30</v>
      </c>
      <c r="AQ300" s="109" t="s">
        <v>82</v>
      </c>
      <c r="AU300" s="108" t="s">
        <v>134</v>
      </c>
      <c r="AV300" s="109" t="str">
        <f t="shared" si="109"/>
        <v>INDCHM</v>
      </c>
      <c r="AW300" s="108" t="str">
        <f t="shared" si="110"/>
        <v>FH8_9</v>
      </c>
      <c r="AX300" s="108">
        <f>AX252</f>
        <v>1.6512257912117322E-2</v>
      </c>
      <c r="AY300" s="108" t="s">
        <v>30</v>
      </c>
      <c r="AZ300" s="109" t="s">
        <v>81</v>
      </c>
      <c r="BD300" s="108" t="s">
        <v>134</v>
      </c>
      <c r="BE300" s="109" t="str">
        <f t="shared" si="111"/>
        <v>INDCHM</v>
      </c>
      <c r="BF300" s="108" t="str">
        <f t="shared" si="112"/>
        <v>FH8_9</v>
      </c>
      <c r="BG300" s="108">
        <f t="shared" si="113"/>
        <v>1.7469867163884722E-2</v>
      </c>
      <c r="BH300" s="108" t="s">
        <v>30</v>
      </c>
      <c r="BI300" s="109" t="s">
        <v>83</v>
      </c>
      <c r="BM300" s="108" t="s">
        <v>134</v>
      </c>
      <c r="BN300" s="109" t="str">
        <f t="shared" si="114"/>
        <v>INDCHM</v>
      </c>
      <c r="BO300" s="108" t="str">
        <f t="shared" si="115"/>
        <v>FH8_9</v>
      </c>
      <c r="BP300" s="108">
        <f t="shared" si="116"/>
        <v>1.6512257912117322E-2</v>
      </c>
      <c r="BQ300" s="108" t="s">
        <v>30</v>
      </c>
      <c r="BR300" s="109" t="s">
        <v>80</v>
      </c>
    </row>
    <row r="301" spans="11:70">
      <c r="K301" s="108" t="s">
        <v>134</v>
      </c>
      <c r="L301" s="109" t="str">
        <f t="shared" si="117"/>
        <v>INDCHM</v>
      </c>
      <c r="M301" s="108" t="str">
        <f>M253</f>
        <v>FH10_11</v>
      </c>
      <c r="N301" s="108">
        <f>N253</f>
        <v>1.8935669933152932E-2</v>
      </c>
      <c r="O301" s="108" t="s">
        <v>30</v>
      </c>
      <c r="P301" s="109" t="s">
        <v>84</v>
      </c>
      <c r="T301" s="108" t="s">
        <v>134</v>
      </c>
      <c r="U301" s="109" t="str">
        <f t="shared" si="103"/>
        <v>INDCHM</v>
      </c>
      <c r="V301" s="108" t="str">
        <f t="shared" si="104"/>
        <v>FH10_11</v>
      </c>
      <c r="W301" s="108">
        <f>W253</f>
        <v>1.9822516118854855E-2</v>
      </c>
      <c r="X301" s="108" t="s">
        <v>30</v>
      </c>
      <c r="Y301" s="109" t="s">
        <v>79</v>
      </c>
      <c r="AC301" s="108" t="s">
        <v>134</v>
      </c>
      <c r="AD301" s="109" t="str">
        <f t="shared" si="105"/>
        <v>INDCHM</v>
      </c>
      <c r="AE301" s="108" t="str">
        <f t="shared" si="106"/>
        <v>FH10_11</v>
      </c>
      <c r="AF301" s="108">
        <f>AF253</f>
        <v>1.6672348011768142E-2</v>
      </c>
      <c r="AG301" s="108" t="s">
        <v>30</v>
      </c>
      <c r="AH301" s="109" t="s">
        <v>85</v>
      </c>
      <c r="AL301" s="108" t="s">
        <v>134</v>
      </c>
      <c r="AM301" s="109" t="str">
        <f t="shared" si="107"/>
        <v>INDCHM</v>
      </c>
      <c r="AN301" s="108" t="str">
        <f t="shared" si="108"/>
        <v>FH10_11</v>
      </c>
      <c r="AO301" s="108">
        <f>AO253</f>
        <v>1.8548115811417278E-2</v>
      </c>
      <c r="AP301" s="108" t="s">
        <v>30</v>
      </c>
      <c r="AQ301" s="109" t="s">
        <v>82</v>
      </c>
      <c r="AU301" s="108" t="s">
        <v>134</v>
      </c>
      <c r="AV301" s="109" t="str">
        <f t="shared" si="109"/>
        <v>INDCHM</v>
      </c>
      <c r="AW301" s="108" t="str">
        <f t="shared" si="110"/>
        <v>FH10_11</v>
      </c>
      <c r="AX301" s="108">
        <f>AX253</f>
        <v>1.8253662687717338E-2</v>
      </c>
      <c r="AY301" s="108" t="s">
        <v>30</v>
      </c>
      <c r="AZ301" s="109" t="s">
        <v>81</v>
      </c>
      <c r="BD301" s="108" t="s">
        <v>134</v>
      </c>
      <c r="BE301" s="109" t="str">
        <f t="shared" si="111"/>
        <v>INDCHM</v>
      </c>
      <c r="BF301" s="108" t="str">
        <f t="shared" si="112"/>
        <v>FH10_11</v>
      </c>
      <c r="BG301" s="108">
        <f t="shared" si="113"/>
        <v>1.8548115811417278E-2</v>
      </c>
      <c r="BH301" s="108" t="s">
        <v>30</v>
      </c>
      <c r="BI301" s="109" t="s">
        <v>83</v>
      </c>
      <c r="BM301" s="108" t="s">
        <v>134</v>
      </c>
      <c r="BN301" s="109" t="str">
        <f t="shared" si="114"/>
        <v>INDCHM</v>
      </c>
      <c r="BO301" s="108" t="str">
        <f t="shared" si="115"/>
        <v>FH10_11</v>
      </c>
      <c r="BP301" s="108">
        <f t="shared" si="116"/>
        <v>1.8253662687717338E-2</v>
      </c>
      <c r="BQ301" s="108" t="s">
        <v>30</v>
      </c>
      <c r="BR301" s="109" t="s">
        <v>80</v>
      </c>
    </row>
    <row r="302" spans="11:70">
      <c r="K302" s="108" t="s">
        <v>134</v>
      </c>
      <c r="L302" s="109" t="str">
        <f t="shared" si="117"/>
        <v>INDCHM</v>
      </c>
      <c r="M302" s="108" t="str">
        <f>M254</f>
        <v>FH12_13</v>
      </c>
      <c r="N302" s="108">
        <f>N254</f>
        <v>1.9884706900704735E-2</v>
      </c>
      <c r="O302" s="108" t="s">
        <v>30</v>
      </c>
      <c r="P302" s="109" t="s">
        <v>84</v>
      </c>
      <c r="T302" s="108" t="s">
        <v>134</v>
      </c>
      <c r="U302" s="109" t="str">
        <f t="shared" si="103"/>
        <v>INDCHM</v>
      </c>
      <c r="V302" s="108" t="str">
        <f t="shared" si="104"/>
        <v>FH12_13</v>
      </c>
      <c r="W302" s="108">
        <f>W254</f>
        <v>2.0576715213032504E-2</v>
      </c>
      <c r="X302" s="108" t="s">
        <v>30</v>
      </c>
      <c r="Y302" s="109" t="s">
        <v>79</v>
      </c>
      <c r="AC302" s="108" t="s">
        <v>134</v>
      </c>
      <c r="AD302" s="109" t="str">
        <f t="shared" si="105"/>
        <v>INDCHM</v>
      </c>
      <c r="AE302" s="108" t="str">
        <f t="shared" si="106"/>
        <v>FH12_13</v>
      </c>
      <c r="AF302" s="108">
        <f>AF254</f>
        <v>1.7899394766943112E-2</v>
      </c>
      <c r="AG302" s="108" t="s">
        <v>30</v>
      </c>
      <c r="AH302" s="109" t="s">
        <v>85</v>
      </c>
      <c r="AL302" s="108" t="s">
        <v>134</v>
      </c>
      <c r="AM302" s="109" t="str">
        <f t="shared" si="107"/>
        <v>INDCHM</v>
      </c>
      <c r="AN302" s="108" t="str">
        <f t="shared" si="108"/>
        <v>FH12_13</v>
      </c>
      <c r="AO302" s="108">
        <f>AO254</f>
        <v>1.9734637777557382E-2</v>
      </c>
      <c r="AP302" s="108" t="s">
        <v>30</v>
      </c>
      <c r="AQ302" s="109" t="s">
        <v>82</v>
      </c>
      <c r="AU302" s="108" t="s">
        <v>134</v>
      </c>
      <c r="AV302" s="109" t="str">
        <f t="shared" si="109"/>
        <v>INDCHM</v>
      </c>
      <c r="AW302" s="108" t="str">
        <f t="shared" si="110"/>
        <v>FH12_13</v>
      </c>
      <c r="AX302" s="108">
        <f>AX254</f>
        <v>2.0262699404647935E-2</v>
      </c>
      <c r="AY302" s="108" t="s">
        <v>30</v>
      </c>
      <c r="AZ302" s="109" t="s">
        <v>81</v>
      </c>
      <c r="BD302" s="108" t="s">
        <v>134</v>
      </c>
      <c r="BE302" s="109" t="str">
        <f t="shared" si="111"/>
        <v>INDCHM</v>
      </c>
      <c r="BF302" s="108" t="str">
        <f t="shared" si="112"/>
        <v>FH12_13</v>
      </c>
      <c r="BG302" s="108">
        <f t="shared" si="113"/>
        <v>1.9734637777557382E-2</v>
      </c>
      <c r="BH302" s="108" t="s">
        <v>30</v>
      </c>
      <c r="BI302" s="109" t="s">
        <v>83</v>
      </c>
      <c r="BM302" s="108" t="s">
        <v>134</v>
      </c>
      <c r="BN302" s="109" t="str">
        <f t="shared" si="114"/>
        <v>INDCHM</v>
      </c>
      <c r="BO302" s="108" t="str">
        <f t="shared" si="115"/>
        <v>FH12_13</v>
      </c>
      <c r="BP302" s="108">
        <f t="shared" si="116"/>
        <v>2.0262699404647935E-2</v>
      </c>
      <c r="BQ302" s="108" t="s">
        <v>30</v>
      </c>
      <c r="BR302" s="109" t="s">
        <v>80</v>
      </c>
    </row>
    <row r="303" spans="11:70">
      <c r="K303" s="110" t="s">
        <v>134</v>
      </c>
      <c r="L303" s="109" t="str">
        <f t="shared" si="117"/>
        <v>INDCHM</v>
      </c>
      <c r="M303" s="108" t="str">
        <f>M255</f>
        <v>FH14_15</v>
      </c>
      <c r="N303" s="108">
        <f>N255</f>
        <v>2.0838990619720756E-2</v>
      </c>
      <c r="O303" s="108" t="s">
        <v>30</v>
      </c>
      <c r="P303" s="109" t="s">
        <v>84</v>
      </c>
      <c r="T303" s="108" t="s">
        <v>134</v>
      </c>
      <c r="U303" s="109" t="str">
        <f t="shared" si="103"/>
        <v>INDCHM</v>
      </c>
      <c r="V303" s="108" t="str">
        <f t="shared" si="104"/>
        <v>FH14_15</v>
      </c>
      <c r="W303" s="108">
        <f>W255</f>
        <v>2.0134412075970921E-2</v>
      </c>
      <c r="X303" s="108" t="s">
        <v>30</v>
      </c>
      <c r="Y303" s="109" t="s">
        <v>79</v>
      </c>
      <c r="AC303" s="108" t="s">
        <v>134</v>
      </c>
      <c r="AD303" s="109" t="str">
        <f t="shared" si="105"/>
        <v>INDCHM</v>
      </c>
      <c r="AE303" s="108" t="str">
        <f t="shared" si="106"/>
        <v>FH14_15</v>
      </c>
      <c r="AF303" s="108">
        <f>AF255</f>
        <v>2.0753023425021548E-2</v>
      </c>
      <c r="AG303" s="108" t="s">
        <v>30</v>
      </c>
      <c r="AH303" s="109" t="s">
        <v>85</v>
      </c>
      <c r="AL303" s="108" t="s">
        <v>134</v>
      </c>
      <c r="AM303" s="109" t="str">
        <f t="shared" si="107"/>
        <v>INDCHM</v>
      </c>
      <c r="AN303" s="108" t="str">
        <f t="shared" si="108"/>
        <v>FH14_15</v>
      </c>
      <c r="AO303" s="108">
        <f>AO255</f>
        <v>2.062125446774131E-2</v>
      </c>
      <c r="AP303" s="108" t="s">
        <v>30</v>
      </c>
      <c r="AQ303" s="109" t="s">
        <v>82</v>
      </c>
      <c r="AU303" s="108" t="s">
        <v>134</v>
      </c>
      <c r="AV303" s="109" t="str">
        <f t="shared" si="109"/>
        <v>INDCHM</v>
      </c>
      <c r="AW303" s="108" t="str">
        <f t="shared" si="110"/>
        <v>FH14_15</v>
      </c>
      <c r="AX303" s="108">
        <f>AX255</f>
        <v>2.1172817979268704E-2</v>
      </c>
      <c r="AY303" s="108" t="s">
        <v>30</v>
      </c>
      <c r="AZ303" s="109" t="s">
        <v>81</v>
      </c>
      <c r="BD303" s="108" t="s">
        <v>134</v>
      </c>
      <c r="BE303" s="109" t="str">
        <f t="shared" si="111"/>
        <v>INDCHM</v>
      </c>
      <c r="BF303" s="108" t="str">
        <f t="shared" si="112"/>
        <v>FH14_15</v>
      </c>
      <c r="BG303" s="108">
        <f t="shared" si="113"/>
        <v>2.062125446774131E-2</v>
      </c>
      <c r="BH303" s="108" t="s">
        <v>30</v>
      </c>
      <c r="BI303" s="109" t="s">
        <v>83</v>
      </c>
      <c r="BM303" s="108" t="s">
        <v>134</v>
      </c>
      <c r="BN303" s="109" t="str">
        <f t="shared" si="114"/>
        <v>INDCHM</v>
      </c>
      <c r="BO303" s="108" t="str">
        <f t="shared" si="115"/>
        <v>FH14_15</v>
      </c>
      <c r="BP303" s="108">
        <f t="shared" si="116"/>
        <v>2.1172817979268704E-2</v>
      </c>
      <c r="BQ303" s="108" t="s">
        <v>30</v>
      </c>
      <c r="BR303" s="109" t="s">
        <v>80</v>
      </c>
    </row>
    <row r="304" spans="11:70">
      <c r="K304" s="108" t="s">
        <v>134</v>
      </c>
      <c r="L304" s="109" t="str">
        <f t="shared" si="117"/>
        <v>INDCHM</v>
      </c>
      <c r="M304" s="108" t="str">
        <f>M256</f>
        <v>FH16_17</v>
      </c>
      <c r="N304" s="108">
        <f>N256</f>
        <v>2.1159581881884614E-2</v>
      </c>
      <c r="O304" s="108" t="s">
        <v>30</v>
      </c>
      <c r="P304" s="109" t="s">
        <v>84</v>
      </c>
      <c r="T304" s="108" t="s">
        <v>134</v>
      </c>
      <c r="U304" s="109" t="str">
        <f t="shared" si="103"/>
        <v>INDCHM</v>
      </c>
      <c r="V304" s="108" t="str">
        <f t="shared" si="104"/>
        <v>FH16_17</v>
      </c>
      <c r="W304" s="108">
        <f>W256</f>
        <v>1.9900470527556027E-2</v>
      </c>
      <c r="X304" s="108" t="s">
        <v>30</v>
      </c>
      <c r="Y304" s="109" t="s">
        <v>79</v>
      </c>
      <c r="AC304" s="108" t="s">
        <v>134</v>
      </c>
      <c r="AD304" s="109" t="str">
        <f t="shared" ref="AD304:AD319" si="118">U304</f>
        <v>INDCHM</v>
      </c>
      <c r="AE304" s="108" t="str">
        <f t="shared" ref="AE304:AE319" si="119">V304</f>
        <v>FH16_17</v>
      </c>
      <c r="AF304" s="108">
        <f>AF256</f>
        <v>2.1834856434323043E-2</v>
      </c>
      <c r="AG304" s="108" t="s">
        <v>30</v>
      </c>
      <c r="AH304" s="109" t="s">
        <v>85</v>
      </c>
      <c r="AL304" s="108" t="s">
        <v>134</v>
      </c>
      <c r="AM304" s="109" t="str">
        <f t="shared" ref="AM304:AM319" si="120">AD304</f>
        <v>INDCHM</v>
      </c>
      <c r="AN304" s="108" t="str">
        <f t="shared" ref="AN304:AN319" si="121">AE304</f>
        <v>FH16_17</v>
      </c>
      <c r="AO304" s="108">
        <f>AO256</f>
        <v>2.0861762903381702E-2</v>
      </c>
      <c r="AP304" s="108" t="s">
        <v>30</v>
      </c>
      <c r="AQ304" s="109" t="s">
        <v>82</v>
      </c>
      <c r="AU304" s="108" t="s">
        <v>134</v>
      </c>
      <c r="AV304" s="109" t="str">
        <f t="shared" ref="AV304:AV319" si="122">AM304</f>
        <v>INDCHM</v>
      </c>
      <c r="AW304" s="108" t="str">
        <f t="shared" ref="AW304:AW319" si="123">AN304</f>
        <v>FH16_17</v>
      </c>
      <c r="AX304" s="108">
        <f>AX256</f>
        <v>2.13427940914599E-2</v>
      </c>
      <c r="AY304" s="108" t="s">
        <v>30</v>
      </c>
      <c r="AZ304" s="109" t="s">
        <v>81</v>
      </c>
      <c r="BD304" s="108" t="s">
        <v>134</v>
      </c>
      <c r="BE304" s="109" t="str">
        <f t="shared" ref="BE304:BE319" si="124">AV304</f>
        <v>INDCHM</v>
      </c>
      <c r="BF304" s="108" t="str">
        <f t="shared" ref="BF304:BF319" si="125">AW304</f>
        <v>FH16_17</v>
      </c>
      <c r="BG304" s="108">
        <f t="shared" si="113"/>
        <v>2.0861762903381702E-2</v>
      </c>
      <c r="BH304" s="108" t="s">
        <v>30</v>
      </c>
      <c r="BI304" s="109" t="s">
        <v>83</v>
      </c>
      <c r="BM304" s="108" t="s">
        <v>134</v>
      </c>
      <c r="BN304" s="109" t="str">
        <f t="shared" ref="BN304:BN319" si="126">BE304</f>
        <v>INDCHM</v>
      </c>
      <c r="BO304" s="108" t="str">
        <f t="shared" ref="BO304:BO319" si="127">BF304</f>
        <v>FH16_17</v>
      </c>
      <c r="BP304" s="108">
        <f t="shared" ref="BP304:BP319" si="128">AX304</f>
        <v>2.13427940914599E-2</v>
      </c>
      <c r="BQ304" s="108" t="s">
        <v>30</v>
      </c>
      <c r="BR304" s="109" t="s">
        <v>80</v>
      </c>
    </row>
    <row r="305" spans="11:70">
      <c r="K305" s="108" t="s">
        <v>134</v>
      </c>
      <c r="L305" s="109" t="str">
        <f t="shared" si="117"/>
        <v>INDCHM</v>
      </c>
      <c r="M305" s="108" t="str">
        <f>M257</f>
        <v>FH18_19</v>
      </c>
      <c r="N305" s="108">
        <f>N257</f>
        <v>2.1224678540757162E-2</v>
      </c>
      <c r="O305" s="108" t="s">
        <v>30</v>
      </c>
      <c r="P305" s="109" t="s">
        <v>84</v>
      </c>
      <c r="T305" s="108" t="s">
        <v>134</v>
      </c>
      <c r="U305" s="109" t="str">
        <f t="shared" ref="U305:U320" si="129">L305</f>
        <v>INDCHM</v>
      </c>
      <c r="V305" s="108" t="str">
        <f t="shared" ref="V305:V320" si="130">M305</f>
        <v>FH18_19</v>
      </c>
      <c r="W305" s="108">
        <f>W257</f>
        <v>2.0107856361090009E-2</v>
      </c>
      <c r="X305" s="108" t="s">
        <v>30</v>
      </c>
      <c r="Y305" s="109" t="s">
        <v>79</v>
      </c>
      <c r="AC305" s="108" t="s">
        <v>134</v>
      </c>
      <c r="AD305" s="109" t="str">
        <f t="shared" si="118"/>
        <v>INDCHM</v>
      </c>
      <c r="AE305" s="108" t="str">
        <f t="shared" si="119"/>
        <v>FH18_19</v>
      </c>
      <c r="AF305" s="108">
        <f>AF257</f>
        <v>2.1851663341138666E-2</v>
      </c>
      <c r="AG305" s="108" t="s">
        <v>30</v>
      </c>
      <c r="AH305" s="109" t="s">
        <v>85</v>
      </c>
      <c r="AL305" s="108" t="s">
        <v>134</v>
      </c>
      <c r="AM305" s="109" t="str">
        <f t="shared" si="120"/>
        <v>INDCHM</v>
      </c>
      <c r="AN305" s="108" t="str">
        <f t="shared" si="121"/>
        <v>FH18_19</v>
      </c>
      <c r="AO305" s="108">
        <f>AO257</f>
        <v>2.0787222764254057E-2</v>
      </c>
      <c r="AP305" s="108" t="s">
        <v>30</v>
      </c>
      <c r="AQ305" s="109" t="s">
        <v>82</v>
      </c>
      <c r="AU305" s="108" t="s">
        <v>134</v>
      </c>
      <c r="AV305" s="109" t="str">
        <f t="shared" si="122"/>
        <v>INDCHM</v>
      </c>
      <c r="AW305" s="108" t="str">
        <f t="shared" si="123"/>
        <v>FH18_19</v>
      </c>
      <c r="AX305" s="108">
        <f>AX257</f>
        <v>2.1302546509601013E-2</v>
      </c>
      <c r="AY305" s="108" t="s">
        <v>30</v>
      </c>
      <c r="AZ305" s="109" t="s">
        <v>81</v>
      </c>
      <c r="BD305" s="108" t="s">
        <v>134</v>
      </c>
      <c r="BE305" s="109" t="str">
        <f t="shared" si="124"/>
        <v>INDCHM</v>
      </c>
      <c r="BF305" s="108" t="str">
        <f t="shared" si="125"/>
        <v>FH18_19</v>
      </c>
      <c r="BG305" s="108">
        <f t="shared" ref="BG305:BG320" si="131">AO305</f>
        <v>2.0787222764254057E-2</v>
      </c>
      <c r="BH305" s="108" t="s">
        <v>30</v>
      </c>
      <c r="BI305" s="109" t="s">
        <v>83</v>
      </c>
      <c r="BM305" s="108" t="s">
        <v>134</v>
      </c>
      <c r="BN305" s="109" t="str">
        <f t="shared" si="126"/>
        <v>INDCHM</v>
      </c>
      <c r="BO305" s="108" t="str">
        <f t="shared" si="127"/>
        <v>FH18_19</v>
      </c>
      <c r="BP305" s="108">
        <f t="shared" si="128"/>
        <v>2.1302546509601013E-2</v>
      </c>
      <c r="BQ305" s="108" t="s">
        <v>30</v>
      </c>
      <c r="BR305" s="109" t="s">
        <v>80</v>
      </c>
    </row>
    <row r="306" spans="11:70">
      <c r="K306" s="108" t="s">
        <v>134</v>
      </c>
      <c r="L306" s="109" t="str">
        <f t="shared" si="117"/>
        <v>INDCHM</v>
      </c>
      <c r="M306" s="108" t="str">
        <f>M258</f>
        <v>FH20_21</v>
      </c>
      <c r="N306" s="108">
        <f>N258</f>
        <v>2.1196759693815032E-2</v>
      </c>
      <c r="O306" s="108" t="s">
        <v>30</v>
      </c>
      <c r="P306" s="109" t="s">
        <v>84</v>
      </c>
      <c r="T306" s="108" t="s">
        <v>134</v>
      </c>
      <c r="U306" s="109" t="str">
        <f t="shared" si="129"/>
        <v>INDCHM</v>
      </c>
      <c r="V306" s="108" t="str">
        <f t="shared" si="130"/>
        <v>FH20_21</v>
      </c>
      <c r="W306" s="108">
        <f>W258</f>
        <v>2.0969036728827523E-2</v>
      </c>
      <c r="X306" s="108" t="s">
        <v>30</v>
      </c>
      <c r="Y306" s="109" t="s">
        <v>79</v>
      </c>
      <c r="AC306" s="108" t="s">
        <v>134</v>
      </c>
      <c r="AD306" s="109" t="str">
        <f t="shared" si="118"/>
        <v>INDCHM</v>
      </c>
      <c r="AE306" s="108" t="str">
        <f t="shared" si="119"/>
        <v>FH20_21</v>
      </c>
      <c r="AF306" s="108">
        <f>AF258</f>
        <v>2.157042975296812E-2</v>
      </c>
      <c r="AG306" s="108" t="s">
        <v>30</v>
      </c>
      <c r="AH306" s="109" t="s">
        <v>85</v>
      </c>
      <c r="AL306" s="108" t="s">
        <v>134</v>
      </c>
      <c r="AM306" s="109" t="str">
        <f t="shared" si="120"/>
        <v>INDCHM</v>
      </c>
      <c r="AN306" s="108" t="str">
        <f t="shared" si="121"/>
        <v>FH20_21</v>
      </c>
      <c r="AO306" s="108">
        <f>AO258</f>
        <v>2.0999926566056218E-2</v>
      </c>
      <c r="AP306" s="108" t="s">
        <v>30</v>
      </c>
      <c r="AQ306" s="109" t="s">
        <v>82</v>
      </c>
      <c r="AU306" s="108" t="s">
        <v>134</v>
      </c>
      <c r="AV306" s="109" t="str">
        <f t="shared" si="122"/>
        <v>INDCHM</v>
      </c>
      <c r="AW306" s="108" t="str">
        <f t="shared" si="123"/>
        <v>FH20_21</v>
      </c>
      <c r="AX306" s="108">
        <f>AX258</f>
        <v>2.172914857240358E-2</v>
      </c>
      <c r="AY306" s="108" t="s">
        <v>30</v>
      </c>
      <c r="AZ306" s="109" t="s">
        <v>81</v>
      </c>
      <c r="BD306" s="108" t="s">
        <v>134</v>
      </c>
      <c r="BE306" s="109" t="str">
        <f t="shared" si="124"/>
        <v>INDCHM</v>
      </c>
      <c r="BF306" s="108" t="str">
        <f t="shared" si="125"/>
        <v>FH20_21</v>
      </c>
      <c r="BG306" s="108">
        <f t="shared" si="131"/>
        <v>2.0999926566056218E-2</v>
      </c>
      <c r="BH306" s="108" t="s">
        <v>30</v>
      </c>
      <c r="BI306" s="109" t="s">
        <v>83</v>
      </c>
      <c r="BM306" s="108" t="s">
        <v>134</v>
      </c>
      <c r="BN306" s="109" t="str">
        <f t="shared" si="126"/>
        <v>INDCHM</v>
      </c>
      <c r="BO306" s="108" t="str">
        <f t="shared" si="127"/>
        <v>FH20_21</v>
      </c>
      <c r="BP306" s="108">
        <f t="shared" si="128"/>
        <v>2.172914857240358E-2</v>
      </c>
      <c r="BQ306" s="108" t="s">
        <v>30</v>
      </c>
      <c r="BR306" s="109" t="s">
        <v>80</v>
      </c>
    </row>
    <row r="307" spans="11:70">
      <c r="K307" s="110" t="s">
        <v>134</v>
      </c>
      <c r="L307" s="109" t="str">
        <f t="shared" si="117"/>
        <v>INDCHM</v>
      </c>
      <c r="M307" s="108" t="str">
        <f>M259</f>
        <v>FH22_23</v>
      </c>
      <c r="N307" s="108">
        <f>N259</f>
        <v>2.1378603635991075E-2</v>
      </c>
      <c r="O307" s="108" t="s">
        <v>30</v>
      </c>
      <c r="P307" s="109" t="s">
        <v>84</v>
      </c>
      <c r="T307" s="108" t="s">
        <v>134</v>
      </c>
      <c r="U307" s="109" t="str">
        <f t="shared" si="129"/>
        <v>INDCHM</v>
      </c>
      <c r="V307" s="108" t="str">
        <f t="shared" si="130"/>
        <v>FH22_23</v>
      </c>
      <c r="W307" s="108">
        <f>W259</f>
        <v>2.0691198572281522E-2</v>
      </c>
      <c r="X307" s="108" t="s">
        <v>30</v>
      </c>
      <c r="Y307" s="109" t="s">
        <v>79</v>
      </c>
      <c r="AC307" s="108" t="s">
        <v>134</v>
      </c>
      <c r="AD307" s="109" t="str">
        <f t="shared" si="118"/>
        <v>INDCHM</v>
      </c>
      <c r="AE307" s="108" t="str">
        <f t="shared" si="119"/>
        <v>FH22_23</v>
      </c>
      <c r="AF307" s="108">
        <f>AF259</f>
        <v>2.1709141168517694E-2</v>
      </c>
      <c r="AG307" s="108" t="s">
        <v>30</v>
      </c>
      <c r="AH307" s="109" t="s">
        <v>85</v>
      </c>
      <c r="AL307" s="108" t="s">
        <v>134</v>
      </c>
      <c r="AM307" s="109" t="str">
        <f t="shared" si="120"/>
        <v>INDCHM</v>
      </c>
      <c r="AN307" s="108" t="str">
        <f t="shared" si="121"/>
        <v>FH22_23</v>
      </c>
      <c r="AO307" s="108">
        <f>AO259</f>
        <v>2.1207571541905425E-2</v>
      </c>
      <c r="AP307" s="108" t="s">
        <v>30</v>
      </c>
      <c r="AQ307" s="109" t="s">
        <v>82</v>
      </c>
      <c r="AU307" s="108" t="s">
        <v>134</v>
      </c>
      <c r="AV307" s="109" t="str">
        <f t="shared" si="122"/>
        <v>INDCHM</v>
      </c>
      <c r="AW307" s="108" t="str">
        <f t="shared" si="123"/>
        <v>FH22_23</v>
      </c>
      <c r="AX307" s="108">
        <f>AX259</f>
        <v>2.255459586083617E-2</v>
      </c>
      <c r="AY307" s="108" t="s">
        <v>30</v>
      </c>
      <c r="AZ307" s="109" t="s">
        <v>81</v>
      </c>
      <c r="BD307" s="108" t="s">
        <v>134</v>
      </c>
      <c r="BE307" s="109" t="str">
        <f t="shared" si="124"/>
        <v>INDCHM</v>
      </c>
      <c r="BF307" s="108" t="str">
        <f t="shared" si="125"/>
        <v>FH22_23</v>
      </c>
      <c r="BG307" s="108">
        <f t="shared" si="131"/>
        <v>2.1207571541905425E-2</v>
      </c>
      <c r="BH307" s="108" t="s">
        <v>30</v>
      </c>
      <c r="BI307" s="109" t="s">
        <v>83</v>
      </c>
      <c r="BM307" s="108" t="s">
        <v>134</v>
      </c>
      <c r="BN307" s="109" t="str">
        <f t="shared" si="126"/>
        <v>INDCHM</v>
      </c>
      <c r="BO307" s="108" t="str">
        <f t="shared" si="127"/>
        <v>FH22_23</v>
      </c>
      <c r="BP307" s="108">
        <f t="shared" si="128"/>
        <v>2.255459586083617E-2</v>
      </c>
      <c r="BQ307" s="108" t="s">
        <v>30</v>
      </c>
      <c r="BR307" s="109" t="s">
        <v>80</v>
      </c>
    </row>
    <row r="308" spans="11:70">
      <c r="K308" s="108" t="s">
        <v>134</v>
      </c>
      <c r="L308" s="109" t="str">
        <f t="shared" si="117"/>
        <v>INDCHM</v>
      </c>
      <c r="M308" s="108" t="str">
        <f>M260</f>
        <v>WH0_1</v>
      </c>
      <c r="N308" s="108">
        <f>N260</f>
        <v>2.3300094813820355E-2</v>
      </c>
      <c r="O308" s="108" t="s">
        <v>30</v>
      </c>
      <c r="P308" s="109" t="s">
        <v>84</v>
      </c>
      <c r="T308" s="108" t="s">
        <v>134</v>
      </c>
      <c r="U308" s="109" t="str">
        <f t="shared" si="129"/>
        <v>INDCHM</v>
      </c>
      <c r="V308" s="108" t="str">
        <f t="shared" si="130"/>
        <v>WH0_1</v>
      </c>
      <c r="W308" s="108">
        <f>W260</f>
        <v>2.7052832396289028E-2</v>
      </c>
      <c r="X308" s="108" t="s">
        <v>30</v>
      </c>
      <c r="Y308" s="109" t="s">
        <v>79</v>
      </c>
      <c r="AC308" s="108" t="s">
        <v>134</v>
      </c>
      <c r="AD308" s="109" t="str">
        <f t="shared" si="118"/>
        <v>INDCHM</v>
      </c>
      <c r="AE308" s="108" t="str">
        <f t="shared" si="119"/>
        <v>WH0_1</v>
      </c>
      <c r="AF308" s="108">
        <f>AF260</f>
        <v>2.6977531248366181E-2</v>
      </c>
      <c r="AG308" s="108" t="s">
        <v>30</v>
      </c>
      <c r="AH308" s="109" t="s">
        <v>85</v>
      </c>
      <c r="AL308" s="108" t="s">
        <v>134</v>
      </c>
      <c r="AM308" s="109" t="str">
        <f t="shared" si="120"/>
        <v>INDCHM</v>
      </c>
      <c r="AN308" s="108" t="str">
        <f t="shared" si="121"/>
        <v>WH0_1</v>
      </c>
      <c r="AO308" s="108">
        <f>AO260</f>
        <v>2.6007960145311419E-2</v>
      </c>
      <c r="AP308" s="108" t="s">
        <v>30</v>
      </c>
      <c r="AQ308" s="109" t="s">
        <v>82</v>
      </c>
      <c r="AU308" s="108" t="s">
        <v>134</v>
      </c>
      <c r="AV308" s="109" t="str">
        <f t="shared" si="122"/>
        <v>INDCHM</v>
      </c>
      <c r="AW308" s="108" t="str">
        <f t="shared" si="123"/>
        <v>WH0_1</v>
      </c>
      <c r="AX308" s="108">
        <f>AX260</f>
        <v>2.5192013319288074E-2</v>
      </c>
      <c r="AY308" s="108" t="s">
        <v>30</v>
      </c>
      <c r="AZ308" s="109" t="s">
        <v>81</v>
      </c>
      <c r="BD308" s="108" t="s">
        <v>134</v>
      </c>
      <c r="BE308" s="109" t="str">
        <f t="shared" si="124"/>
        <v>INDCHM</v>
      </c>
      <c r="BF308" s="108" t="str">
        <f t="shared" si="125"/>
        <v>WH0_1</v>
      </c>
      <c r="BG308" s="108">
        <f t="shared" si="131"/>
        <v>2.6007960145311419E-2</v>
      </c>
      <c r="BH308" s="108" t="s">
        <v>30</v>
      </c>
      <c r="BI308" s="109" t="s">
        <v>83</v>
      </c>
      <c r="BM308" s="108" t="s">
        <v>134</v>
      </c>
      <c r="BN308" s="109" t="str">
        <f t="shared" si="126"/>
        <v>INDCHM</v>
      </c>
      <c r="BO308" s="108" t="str">
        <f t="shared" si="127"/>
        <v>WH0_1</v>
      </c>
      <c r="BP308" s="108">
        <f t="shared" si="128"/>
        <v>2.5192013319288074E-2</v>
      </c>
      <c r="BQ308" s="108" t="s">
        <v>30</v>
      </c>
      <c r="BR308" s="109" t="s">
        <v>80</v>
      </c>
    </row>
    <row r="309" spans="11:70">
      <c r="K309" s="108" t="s">
        <v>134</v>
      </c>
      <c r="L309" s="109" t="str">
        <f t="shared" si="117"/>
        <v>INDCHM</v>
      </c>
      <c r="M309" s="108" t="str">
        <f>M261</f>
        <v>WH2_3</v>
      </c>
      <c r="N309" s="108">
        <f>N261</f>
        <v>2.2949279837092943E-2</v>
      </c>
      <c r="O309" s="108" t="s">
        <v>30</v>
      </c>
      <c r="P309" s="109" t="s">
        <v>84</v>
      </c>
      <c r="T309" s="108" t="s">
        <v>134</v>
      </c>
      <c r="U309" s="109" t="str">
        <f t="shared" si="129"/>
        <v>INDCHM</v>
      </c>
      <c r="V309" s="108" t="str">
        <f t="shared" si="130"/>
        <v>WH2_3</v>
      </c>
      <c r="W309" s="108">
        <f>W261</f>
        <v>2.5013577036882978E-2</v>
      </c>
      <c r="X309" s="108" t="s">
        <v>30</v>
      </c>
      <c r="Y309" s="109" t="s">
        <v>79</v>
      </c>
      <c r="AC309" s="108" t="s">
        <v>134</v>
      </c>
      <c r="AD309" s="109" t="str">
        <f t="shared" si="118"/>
        <v>INDCHM</v>
      </c>
      <c r="AE309" s="108" t="str">
        <f t="shared" si="119"/>
        <v>WH2_3</v>
      </c>
      <c r="AF309" s="108">
        <f>AF261</f>
        <v>2.6652958693425988E-2</v>
      </c>
      <c r="AG309" s="108" t="s">
        <v>30</v>
      </c>
      <c r="AH309" s="109" t="s">
        <v>85</v>
      </c>
      <c r="AL309" s="108" t="s">
        <v>134</v>
      </c>
      <c r="AM309" s="109" t="str">
        <f t="shared" si="120"/>
        <v>INDCHM</v>
      </c>
      <c r="AN309" s="108" t="str">
        <f t="shared" si="121"/>
        <v>WH2_3</v>
      </c>
      <c r="AO309" s="108">
        <f>AO261</f>
        <v>2.5282231921475835E-2</v>
      </c>
      <c r="AP309" s="108" t="s">
        <v>30</v>
      </c>
      <c r="AQ309" s="109" t="s">
        <v>82</v>
      </c>
      <c r="AU309" s="108" t="s">
        <v>134</v>
      </c>
      <c r="AV309" s="109" t="str">
        <f t="shared" si="122"/>
        <v>INDCHM</v>
      </c>
      <c r="AW309" s="108" t="str">
        <f t="shared" si="123"/>
        <v>WH2_3</v>
      </c>
      <c r="AX309" s="108">
        <f>AX261</f>
        <v>2.4011456297412508E-2</v>
      </c>
      <c r="AY309" s="108" t="s">
        <v>30</v>
      </c>
      <c r="AZ309" s="109" t="s">
        <v>81</v>
      </c>
      <c r="BD309" s="108" t="s">
        <v>134</v>
      </c>
      <c r="BE309" s="109" t="str">
        <f t="shared" si="124"/>
        <v>INDCHM</v>
      </c>
      <c r="BF309" s="108" t="str">
        <f t="shared" si="125"/>
        <v>WH2_3</v>
      </c>
      <c r="BG309" s="108">
        <f t="shared" si="131"/>
        <v>2.5282231921475835E-2</v>
      </c>
      <c r="BH309" s="108" t="s">
        <v>30</v>
      </c>
      <c r="BI309" s="109" t="s">
        <v>83</v>
      </c>
      <c r="BM309" s="108" t="s">
        <v>134</v>
      </c>
      <c r="BN309" s="109" t="str">
        <f t="shared" si="126"/>
        <v>INDCHM</v>
      </c>
      <c r="BO309" s="108" t="str">
        <f t="shared" si="127"/>
        <v>WH2_3</v>
      </c>
      <c r="BP309" s="108">
        <f t="shared" si="128"/>
        <v>2.4011456297412508E-2</v>
      </c>
      <c r="BQ309" s="108" t="s">
        <v>30</v>
      </c>
      <c r="BR309" s="109" t="s">
        <v>80</v>
      </c>
    </row>
    <row r="310" spans="11:70">
      <c r="K310" s="108" t="s">
        <v>134</v>
      </c>
      <c r="L310" s="109" t="str">
        <f t="shared" si="117"/>
        <v>INDCHM</v>
      </c>
      <c r="M310" s="108" t="str">
        <f>M262</f>
        <v>WH4_5</v>
      </c>
      <c r="N310" s="108">
        <f>N262</f>
        <v>2.2222380945545704E-2</v>
      </c>
      <c r="O310" s="108" t="s">
        <v>30</v>
      </c>
      <c r="P310" s="109" t="s">
        <v>84</v>
      </c>
      <c r="T310" s="108" t="s">
        <v>134</v>
      </c>
      <c r="U310" s="109" t="str">
        <f t="shared" si="129"/>
        <v>INDCHM</v>
      </c>
      <c r="V310" s="108" t="str">
        <f t="shared" si="130"/>
        <v>WH4_5</v>
      </c>
      <c r="W310" s="108">
        <f>W262</f>
        <v>2.3696203770169025E-2</v>
      </c>
      <c r="X310" s="108" t="s">
        <v>30</v>
      </c>
      <c r="Y310" s="109" t="s">
        <v>79</v>
      </c>
      <c r="AC310" s="108" t="s">
        <v>134</v>
      </c>
      <c r="AD310" s="109" t="str">
        <f t="shared" si="118"/>
        <v>INDCHM</v>
      </c>
      <c r="AE310" s="108" t="str">
        <f t="shared" si="119"/>
        <v>WH4_5</v>
      </c>
      <c r="AF310" s="108">
        <f>AF262</f>
        <v>2.4917071568632491E-2</v>
      </c>
      <c r="AG310" s="108" t="s">
        <v>30</v>
      </c>
      <c r="AH310" s="109" t="s">
        <v>85</v>
      </c>
      <c r="AL310" s="108" t="s">
        <v>134</v>
      </c>
      <c r="AM310" s="109" t="str">
        <f t="shared" si="120"/>
        <v>INDCHM</v>
      </c>
      <c r="AN310" s="108" t="str">
        <f t="shared" si="121"/>
        <v>WH4_5</v>
      </c>
      <c r="AO310" s="108">
        <f>AO262</f>
        <v>2.3916599319823553E-2</v>
      </c>
      <c r="AP310" s="108" t="s">
        <v>30</v>
      </c>
      <c r="AQ310" s="109" t="s">
        <v>82</v>
      </c>
      <c r="AU310" s="108" t="s">
        <v>134</v>
      </c>
      <c r="AV310" s="109" t="str">
        <f t="shared" si="122"/>
        <v>INDCHM</v>
      </c>
      <c r="AW310" s="108" t="str">
        <f t="shared" si="123"/>
        <v>WH4_5</v>
      </c>
      <c r="AX310" s="108">
        <f>AX262</f>
        <v>2.1583935635486006E-2</v>
      </c>
      <c r="AY310" s="108" t="s">
        <v>30</v>
      </c>
      <c r="AZ310" s="109" t="s">
        <v>81</v>
      </c>
      <c r="BD310" s="108" t="s">
        <v>134</v>
      </c>
      <c r="BE310" s="109" t="str">
        <f t="shared" si="124"/>
        <v>INDCHM</v>
      </c>
      <c r="BF310" s="108" t="str">
        <f t="shared" si="125"/>
        <v>WH4_5</v>
      </c>
      <c r="BG310" s="108">
        <f t="shared" si="131"/>
        <v>2.3916599319823553E-2</v>
      </c>
      <c r="BH310" s="108" t="s">
        <v>30</v>
      </c>
      <c r="BI310" s="109" t="s">
        <v>83</v>
      </c>
      <c r="BM310" s="108" t="s">
        <v>134</v>
      </c>
      <c r="BN310" s="109" t="str">
        <f t="shared" si="126"/>
        <v>INDCHM</v>
      </c>
      <c r="BO310" s="108" t="str">
        <f t="shared" si="127"/>
        <v>WH4_5</v>
      </c>
      <c r="BP310" s="108">
        <f t="shared" si="128"/>
        <v>2.1583935635486006E-2</v>
      </c>
      <c r="BQ310" s="108" t="s">
        <v>30</v>
      </c>
      <c r="BR310" s="109" t="s">
        <v>80</v>
      </c>
    </row>
    <row r="311" spans="11:70">
      <c r="K311" s="110" t="s">
        <v>134</v>
      </c>
      <c r="L311" s="109" t="str">
        <f t="shared" si="117"/>
        <v>INDCHM</v>
      </c>
      <c r="M311" s="108" t="str">
        <f>M263</f>
        <v>WH6_7</v>
      </c>
      <c r="N311" s="108">
        <f>N263</f>
        <v>2.1258522050921807E-2</v>
      </c>
      <c r="O311" s="108" t="s">
        <v>30</v>
      </c>
      <c r="P311" s="109" t="s">
        <v>84</v>
      </c>
      <c r="T311" s="108" t="s">
        <v>134</v>
      </c>
      <c r="U311" s="109" t="str">
        <f t="shared" si="129"/>
        <v>INDCHM</v>
      </c>
      <c r="V311" s="108" t="str">
        <f t="shared" si="130"/>
        <v>WH6_7</v>
      </c>
      <c r="W311" s="108">
        <f>W263</f>
        <v>2.3554467401049717E-2</v>
      </c>
      <c r="X311" s="108" t="s">
        <v>30</v>
      </c>
      <c r="Y311" s="109" t="s">
        <v>79</v>
      </c>
      <c r="AC311" s="108" t="s">
        <v>134</v>
      </c>
      <c r="AD311" s="109" t="str">
        <f t="shared" si="118"/>
        <v>INDCHM</v>
      </c>
      <c r="AE311" s="108" t="str">
        <f t="shared" si="119"/>
        <v>WH6_7</v>
      </c>
      <c r="AF311" s="108">
        <f>AF263</f>
        <v>2.2314948777941768E-2</v>
      </c>
      <c r="AG311" s="108" t="s">
        <v>30</v>
      </c>
      <c r="AH311" s="109" t="s">
        <v>85</v>
      </c>
      <c r="AL311" s="108" t="s">
        <v>134</v>
      </c>
      <c r="AM311" s="109" t="str">
        <f t="shared" si="120"/>
        <v>INDCHM</v>
      </c>
      <c r="AN311" s="108" t="str">
        <f t="shared" si="121"/>
        <v>WH6_7</v>
      </c>
      <c r="AO311" s="108">
        <f>AO263</f>
        <v>2.2630890443310306E-2</v>
      </c>
      <c r="AP311" s="108" t="s">
        <v>30</v>
      </c>
      <c r="AQ311" s="109" t="s">
        <v>82</v>
      </c>
      <c r="AU311" s="108" t="s">
        <v>134</v>
      </c>
      <c r="AV311" s="109" t="str">
        <f t="shared" si="122"/>
        <v>INDCHM</v>
      </c>
      <c r="AW311" s="108" t="str">
        <f t="shared" si="123"/>
        <v>WH6_7</v>
      </c>
      <c r="AX311" s="108">
        <f>AX263</f>
        <v>1.956645749960171E-2</v>
      </c>
      <c r="AY311" s="108" t="s">
        <v>30</v>
      </c>
      <c r="AZ311" s="109" t="s">
        <v>81</v>
      </c>
      <c r="BD311" s="108" t="s">
        <v>134</v>
      </c>
      <c r="BE311" s="109" t="str">
        <f t="shared" si="124"/>
        <v>INDCHM</v>
      </c>
      <c r="BF311" s="108" t="str">
        <f t="shared" si="125"/>
        <v>WH6_7</v>
      </c>
      <c r="BG311" s="108">
        <f t="shared" si="131"/>
        <v>2.2630890443310306E-2</v>
      </c>
      <c r="BH311" s="108" t="s">
        <v>30</v>
      </c>
      <c r="BI311" s="109" t="s">
        <v>83</v>
      </c>
      <c r="BM311" s="108" t="s">
        <v>134</v>
      </c>
      <c r="BN311" s="109" t="str">
        <f t="shared" si="126"/>
        <v>INDCHM</v>
      </c>
      <c r="BO311" s="108" t="str">
        <f t="shared" si="127"/>
        <v>WH6_7</v>
      </c>
      <c r="BP311" s="108">
        <f t="shared" si="128"/>
        <v>1.956645749960171E-2</v>
      </c>
      <c r="BQ311" s="108" t="s">
        <v>30</v>
      </c>
      <c r="BR311" s="109" t="s">
        <v>80</v>
      </c>
    </row>
    <row r="312" spans="11:70">
      <c r="K312" s="108" t="s">
        <v>134</v>
      </c>
      <c r="L312" s="109" t="str">
        <f t="shared" si="117"/>
        <v>INDCHM</v>
      </c>
      <c r="M312" s="108" t="str">
        <f>M264</f>
        <v>WH8_9</v>
      </c>
      <c r="N312" s="108">
        <f>N264</f>
        <v>2.0781130887542472E-2</v>
      </c>
      <c r="O312" s="108" t="s">
        <v>30</v>
      </c>
      <c r="P312" s="109" t="s">
        <v>84</v>
      </c>
      <c r="T312" s="108" t="s">
        <v>134</v>
      </c>
      <c r="U312" s="109" t="str">
        <f t="shared" si="129"/>
        <v>INDCHM</v>
      </c>
      <c r="V312" s="108" t="str">
        <f t="shared" si="130"/>
        <v>WH8_9</v>
      </c>
      <c r="W312" s="108">
        <f>W264</f>
        <v>2.4300205766701756E-2</v>
      </c>
      <c r="X312" s="108" t="s">
        <v>30</v>
      </c>
      <c r="Y312" s="109" t="s">
        <v>79</v>
      </c>
      <c r="AC312" s="108" t="s">
        <v>134</v>
      </c>
      <c r="AD312" s="109" t="str">
        <f t="shared" si="118"/>
        <v>INDCHM</v>
      </c>
      <c r="AE312" s="108" t="str">
        <f t="shared" si="119"/>
        <v>WH8_9</v>
      </c>
      <c r="AF312" s="108">
        <f>AF264</f>
        <v>2.0694579381969672E-2</v>
      </c>
      <c r="AG312" s="108" t="s">
        <v>30</v>
      </c>
      <c r="AH312" s="109" t="s">
        <v>85</v>
      </c>
      <c r="AL312" s="108" t="s">
        <v>134</v>
      </c>
      <c r="AM312" s="109" t="str">
        <f t="shared" si="120"/>
        <v>INDCHM</v>
      </c>
      <c r="AN312" s="108" t="str">
        <f t="shared" si="121"/>
        <v>WH8_9</v>
      </c>
      <c r="AO312" s="108">
        <f>AO264</f>
        <v>2.2198516505466385E-2</v>
      </c>
      <c r="AP312" s="108" t="s">
        <v>30</v>
      </c>
      <c r="AQ312" s="109" t="s">
        <v>82</v>
      </c>
      <c r="AU312" s="108" t="s">
        <v>134</v>
      </c>
      <c r="AV312" s="109" t="str">
        <f t="shared" si="122"/>
        <v>INDCHM</v>
      </c>
      <c r="AW312" s="108" t="str">
        <f t="shared" si="123"/>
        <v>WH8_9</v>
      </c>
      <c r="AX312" s="108">
        <f>AX264</f>
        <v>1.8926889835118442E-2</v>
      </c>
      <c r="AY312" s="108" t="s">
        <v>30</v>
      </c>
      <c r="AZ312" s="109" t="s">
        <v>81</v>
      </c>
      <c r="BD312" s="108" t="s">
        <v>134</v>
      </c>
      <c r="BE312" s="109" t="str">
        <f t="shared" si="124"/>
        <v>INDCHM</v>
      </c>
      <c r="BF312" s="108" t="str">
        <f t="shared" si="125"/>
        <v>WH8_9</v>
      </c>
      <c r="BG312" s="108">
        <f t="shared" si="131"/>
        <v>2.2198516505466385E-2</v>
      </c>
      <c r="BH312" s="108" t="s">
        <v>30</v>
      </c>
      <c r="BI312" s="109" t="s">
        <v>83</v>
      </c>
      <c r="BM312" s="108" t="s">
        <v>134</v>
      </c>
      <c r="BN312" s="109" t="str">
        <f t="shared" si="126"/>
        <v>INDCHM</v>
      </c>
      <c r="BO312" s="108" t="str">
        <f t="shared" si="127"/>
        <v>WH8_9</v>
      </c>
      <c r="BP312" s="108">
        <f t="shared" si="128"/>
        <v>1.8926889835118442E-2</v>
      </c>
      <c r="BQ312" s="108" t="s">
        <v>30</v>
      </c>
      <c r="BR312" s="109" t="s">
        <v>80</v>
      </c>
    </row>
    <row r="313" spans="11:70">
      <c r="K313" s="108" t="s">
        <v>134</v>
      </c>
      <c r="L313" s="109" t="str">
        <f t="shared" si="117"/>
        <v>INDCHM</v>
      </c>
      <c r="M313" s="108" t="str">
        <f>M265</f>
        <v>WH10_11</v>
      </c>
      <c r="N313" s="108">
        <f>N265</f>
        <v>2.0724743126449289E-2</v>
      </c>
      <c r="O313" s="108" t="s">
        <v>30</v>
      </c>
      <c r="P313" s="109" t="s">
        <v>84</v>
      </c>
      <c r="T313" s="108" t="s">
        <v>134</v>
      </c>
      <c r="U313" s="109" t="str">
        <f t="shared" si="129"/>
        <v>INDCHM</v>
      </c>
      <c r="V313" s="108" t="str">
        <f t="shared" si="130"/>
        <v>WH10_11</v>
      </c>
      <c r="W313" s="108">
        <f>W265</f>
        <v>2.6960606459662702E-2</v>
      </c>
      <c r="X313" s="108" t="s">
        <v>30</v>
      </c>
      <c r="Y313" s="109" t="s">
        <v>79</v>
      </c>
      <c r="AC313" s="108" t="s">
        <v>134</v>
      </c>
      <c r="AD313" s="109" t="str">
        <f t="shared" si="118"/>
        <v>INDCHM</v>
      </c>
      <c r="AE313" s="108" t="str">
        <f t="shared" si="119"/>
        <v>WH10_11</v>
      </c>
      <c r="AF313" s="108">
        <f>AF265</f>
        <v>2.0337356222063653E-2</v>
      </c>
      <c r="AG313" s="108" t="s">
        <v>30</v>
      </c>
      <c r="AH313" s="109" t="s">
        <v>85</v>
      </c>
      <c r="AL313" s="108" t="s">
        <v>134</v>
      </c>
      <c r="AM313" s="109" t="str">
        <f t="shared" si="120"/>
        <v>INDCHM</v>
      </c>
      <c r="AN313" s="108" t="str">
        <f t="shared" si="121"/>
        <v>WH10_11</v>
      </c>
      <c r="AO313" s="108">
        <f>AO265</f>
        <v>2.289443174741624E-2</v>
      </c>
      <c r="AP313" s="108" t="s">
        <v>30</v>
      </c>
      <c r="AQ313" s="109" t="s">
        <v>82</v>
      </c>
      <c r="AU313" s="108" t="s">
        <v>134</v>
      </c>
      <c r="AV313" s="109" t="str">
        <f t="shared" si="122"/>
        <v>INDCHM</v>
      </c>
      <c r="AW313" s="108" t="str">
        <f t="shared" si="123"/>
        <v>WH10_11</v>
      </c>
      <c r="AX313" s="108">
        <f>AX265</f>
        <v>1.9316772940714252E-2</v>
      </c>
      <c r="AY313" s="108" t="s">
        <v>30</v>
      </c>
      <c r="AZ313" s="109" t="s">
        <v>81</v>
      </c>
      <c r="BD313" s="108" t="s">
        <v>134</v>
      </c>
      <c r="BE313" s="109" t="str">
        <f t="shared" si="124"/>
        <v>INDCHM</v>
      </c>
      <c r="BF313" s="108" t="str">
        <f t="shared" si="125"/>
        <v>WH10_11</v>
      </c>
      <c r="BG313" s="108">
        <f t="shared" si="131"/>
        <v>2.289443174741624E-2</v>
      </c>
      <c r="BH313" s="108" t="s">
        <v>30</v>
      </c>
      <c r="BI313" s="109" t="s">
        <v>83</v>
      </c>
      <c r="BM313" s="108" t="s">
        <v>134</v>
      </c>
      <c r="BN313" s="109" t="str">
        <f t="shared" si="126"/>
        <v>INDCHM</v>
      </c>
      <c r="BO313" s="108" t="str">
        <f t="shared" si="127"/>
        <v>WH10_11</v>
      </c>
      <c r="BP313" s="108">
        <f t="shared" si="128"/>
        <v>1.9316772940714252E-2</v>
      </c>
      <c r="BQ313" s="108" t="s">
        <v>30</v>
      </c>
      <c r="BR313" s="109" t="s">
        <v>80</v>
      </c>
    </row>
    <row r="314" spans="11:70">
      <c r="K314" s="108" t="s">
        <v>134</v>
      </c>
      <c r="L314" s="109" t="str">
        <f t="shared" si="117"/>
        <v>INDCHM</v>
      </c>
      <c r="M314" s="108" t="str">
        <f>M266</f>
        <v>WH12_13</v>
      </c>
      <c r="N314" s="108">
        <f>N266</f>
        <v>2.1313426308615869E-2</v>
      </c>
      <c r="O314" s="108" t="s">
        <v>30</v>
      </c>
      <c r="P314" s="109" t="s">
        <v>84</v>
      </c>
      <c r="T314" s="108" t="s">
        <v>134</v>
      </c>
      <c r="U314" s="109" t="str">
        <f t="shared" si="129"/>
        <v>INDCHM</v>
      </c>
      <c r="V314" s="108" t="str">
        <f t="shared" si="130"/>
        <v>WH12_13</v>
      </c>
      <c r="W314" s="108">
        <f>W266</f>
        <v>2.8194153221252558E-2</v>
      </c>
      <c r="X314" s="108" t="s">
        <v>30</v>
      </c>
      <c r="Y314" s="109" t="s">
        <v>79</v>
      </c>
      <c r="AC314" s="108" t="s">
        <v>134</v>
      </c>
      <c r="AD314" s="109" t="str">
        <f t="shared" si="118"/>
        <v>INDCHM</v>
      </c>
      <c r="AE314" s="108" t="str">
        <f t="shared" si="119"/>
        <v>WH12_13</v>
      </c>
      <c r="AF314" s="108">
        <f>AF266</f>
        <v>2.1577923329904772E-2</v>
      </c>
      <c r="AG314" s="108" t="s">
        <v>30</v>
      </c>
      <c r="AH314" s="109" t="s">
        <v>85</v>
      </c>
      <c r="AL314" s="108" t="s">
        <v>134</v>
      </c>
      <c r="AM314" s="109" t="str">
        <f t="shared" si="120"/>
        <v>INDCHM</v>
      </c>
      <c r="AN314" s="108" t="str">
        <f t="shared" si="121"/>
        <v>WH12_13</v>
      </c>
      <c r="AO314" s="108">
        <f>AO266</f>
        <v>2.436992205662647E-2</v>
      </c>
      <c r="AP314" s="108" t="s">
        <v>30</v>
      </c>
      <c r="AQ314" s="109" t="s">
        <v>82</v>
      </c>
      <c r="AU314" s="108" t="s">
        <v>134</v>
      </c>
      <c r="AV314" s="109" t="str">
        <f t="shared" si="122"/>
        <v>INDCHM</v>
      </c>
      <c r="AW314" s="108" t="str">
        <f t="shared" si="123"/>
        <v>WH12_13</v>
      </c>
      <c r="AX314" s="108">
        <f>AX266</f>
        <v>2.1713679165996778E-2</v>
      </c>
      <c r="AY314" s="108" t="s">
        <v>30</v>
      </c>
      <c r="AZ314" s="109" t="s">
        <v>81</v>
      </c>
      <c r="BD314" s="108" t="s">
        <v>134</v>
      </c>
      <c r="BE314" s="109" t="str">
        <f t="shared" si="124"/>
        <v>INDCHM</v>
      </c>
      <c r="BF314" s="108" t="str">
        <f t="shared" si="125"/>
        <v>WH12_13</v>
      </c>
      <c r="BG314" s="108">
        <f t="shared" si="131"/>
        <v>2.436992205662647E-2</v>
      </c>
      <c r="BH314" s="108" t="s">
        <v>30</v>
      </c>
      <c r="BI314" s="109" t="s">
        <v>83</v>
      </c>
      <c r="BM314" s="108" t="s">
        <v>134</v>
      </c>
      <c r="BN314" s="109" t="str">
        <f t="shared" si="126"/>
        <v>INDCHM</v>
      </c>
      <c r="BO314" s="108" t="str">
        <f t="shared" si="127"/>
        <v>WH12_13</v>
      </c>
      <c r="BP314" s="108">
        <f t="shared" si="128"/>
        <v>2.1713679165996778E-2</v>
      </c>
      <c r="BQ314" s="108" t="s">
        <v>30</v>
      </c>
      <c r="BR314" s="109" t="s">
        <v>80</v>
      </c>
    </row>
    <row r="315" spans="11:70">
      <c r="K315" s="110" t="s">
        <v>134</v>
      </c>
      <c r="L315" s="109" t="str">
        <f t="shared" si="117"/>
        <v>INDCHM</v>
      </c>
      <c r="M315" s="108" t="str">
        <f>M267</f>
        <v>WH14_15</v>
      </c>
      <c r="N315" s="108">
        <f>N267</f>
        <v>2.2469105630351725E-2</v>
      </c>
      <c r="O315" s="108" t="s">
        <v>30</v>
      </c>
      <c r="P315" s="109" t="s">
        <v>84</v>
      </c>
      <c r="T315" s="108" t="s">
        <v>134</v>
      </c>
      <c r="U315" s="109" t="str">
        <f t="shared" si="129"/>
        <v>INDCHM</v>
      </c>
      <c r="V315" s="108" t="str">
        <f t="shared" si="130"/>
        <v>WH14_15</v>
      </c>
      <c r="W315" s="108">
        <f>W267</f>
        <v>2.7759107718327507E-2</v>
      </c>
      <c r="X315" s="108" t="s">
        <v>30</v>
      </c>
      <c r="Y315" s="109" t="s">
        <v>79</v>
      </c>
      <c r="AC315" s="108" t="s">
        <v>134</v>
      </c>
      <c r="AD315" s="109" t="str">
        <f t="shared" si="118"/>
        <v>INDCHM</v>
      </c>
      <c r="AE315" s="108" t="str">
        <f t="shared" si="119"/>
        <v>WH14_15</v>
      </c>
      <c r="AF315" s="108">
        <f>AF267</f>
        <v>2.443722308467574E-2</v>
      </c>
      <c r="AG315" s="108" t="s">
        <v>30</v>
      </c>
      <c r="AH315" s="109" t="s">
        <v>85</v>
      </c>
      <c r="AL315" s="108" t="s">
        <v>134</v>
      </c>
      <c r="AM315" s="109" t="str">
        <f t="shared" si="120"/>
        <v>INDCHM</v>
      </c>
      <c r="AN315" s="108" t="str">
        <f t="shared" si="121"/>
        <v>WH14_15</v>
      </c>
      <c r="AO315" s="108">
        <f>AO267</f>
        <v>2.5296656553616542E-2</v>
      </c>
      <c r="AP315" s="108" t="s">
        <v>30</v>
      </c>
      <c r="AQ315" s="109" t="s">
        <v>82</v>
      </c>
      <c r="AU315" s="108" t="s">
        <v>134</v>
      </c>
      <c r="AV315" s="109" t="str">
        <f t="shared" si="122"/>
        <v>INDCHM</v>
      </c>
      <c r="AW315" s="108" t="str">
        <f t="shared" si="123"/>
        <v>WH14_15</v>
      </c>
      <c r="AX315" s="108">
        <f>AX267</f>
        <v>2.3154616299008286E-2</v>
      </c>
      <c r="AY315" s="108" t="s">
        <v>30</v>
      </c>
      <c r="AZ315" s="109" t="s">
        <v>81</v>
      </c>
      <c r="BD315" s="108" t="s">
        <v>134</v>
      </c>
      <c r="BE315" s="109" t="str">
        <f t="shared" si="124"/>
        <v>INDCHM</v>
      </c>
      <c r="BF315" s="108" t="str">
        <f t="shared" si="125"/>
        <v>WH14_15</v>
      </c>
      <c r="BG315" s="108">
        <f t="shared" si="131"/>
        <v>2.5296656553616542E-2</v>
      </c>
      <c r="BH315" s="108" t="s">
        <v>30</v>
      </c>
      <c r="BI315" s="109" t="s">
        <v>83</v>
      </c>
      <c r="BM315" s="108" t="s">
        <v>134</v>
      </c>
      <c r="BN315" s="109" t="str">
        <f t="shared" si="126"/>
        <v>INDCHM</v>
      </c>
      <c r="BO315" s="108" t="str">
        <f t="shared" si="127"/>
        <v>WH14_15</v>
      </c>
      <c r="BP315" s="108">
        <f t="shared" si="128"/>
        <v>2.3154616299008286E-2</v>
      </c>
      <c r="BQ315" s="108" t="s">
        <v>30</v>
      </c>
      <c r="BR315" s="109" t="s">
        <v>80</v>
      </c>
    </row>
    <row r="316" spans="11:70">
      <c r="K316" s="108" t="s">
        <v>134</v>
      </c>
      <c r="L316" s="109" t="str">
        <f t="shared" si="117"/>
        <v>INDCHM</v>
      </c>
      <c r="M316" s="108" t="str">
        <f>M268</f>
        <v>WH16_17</v>
      </c>
      <c r="N316" s="108">
        <f>N268</f>
        <v>2.2805879354489168E-2</v>
      </c>
      <c r="O316" s="108" t="s">
        <v>30</v>
      </c>
      <c r="P316" s="109" t="s">
        <v>84</v>
      </c>
      <c r="T316" s="108" t="s">
        <v>134</v>
      </c>
      <c r="U316" s="109" t="str">
        <f t="shared" si="129"/>
        <v>INDCHM</v>
      </c>
      <c r="V316" s="108" t="str">
        <f t="shared" si="130"/>
        <v>WH16_17</v>
      </c>
      <c r="W316" s="108">
        <f>W268</f>
        <v>2.7022500142114415E-2</v>
      </c>
      <c r="X316" s="108" t="s">
        <v>30</v>
      </c>
      <c r="Y316" s="109" t="s">
        <v>79</v>
      </c>
      <c r="AC316" s="108" t="s">
        <v>134</v>
      </c>
      <c r="AD316" s="109" t="str">
        <f t="shared" si="118"/>
        <v>INDCHM</v>
      </c>
      <c r="AE316" s="108" t="str">
        <f t="shared" si="119"/>
        <v>WH16_17</v>
      </c>
      <c r="AF316" s="108">
        <f>AF268</f>
        <v>2.5705527690156708E-2</v>
      </c>
      <c r="AG316" s="108" t="s">
        <v>30</v>
      </c>
      <c r="AH316" s="109" t="s">
        <v>85</v>
      </c>
      <c r="AL316" s="108" t="s">
        <v>134</v>
      </c>
      <c r="AM316" s="109" t="str">
        <f t="shared" si="120"/>
        <v>INDCHM</v>
      </c>
      <c r="AN316" s="108" t="str">
        <f t="shared" si="121"/>
        <v>WH16_17</v>
      </c>
      <c r="AO316" s="108">
        <f>AO268</f>
        <v>2.5303534826348534E-2</v>
      </c>
      <c r="AP316" s="108" t="s">
        <v>30</v>
      </c>
      <c r="AQ316" s="109" t="s">
        <v>82</v>
      </c>
      <c r="AU316" s="108" t="s">
        <v>134</v>
      </c>
      <c r="AV316" s="109" t="str">
        <f t="shared" si="122"/>
        <v>INDCHM</v>
      </c>
      <c r="AW316" s="108" t="str">
        <f t="shared" si="123"/>
        <v>WH16_17</v>
      </c>
      <c r="AX316" s="108">
        <f>AX268</f>
        <v>2.335857026371211E-2</v>
      </c>
      <c r="AY316" s="108" t="s">
        <v>30</v>
      </c>
      <c r="AZ316" s="109" t="s">
        <v>81</v>
      </c>
      <c r="BD316" s="108" t="s">
        <v>134</v>
      </c>
      <c r="BE316" s="109" t="str">
        <f t="shared" si="124"/>
        <v>INDCHM</v>
      </c>
      <c r="BF316" s="108" t="str">
        <f t="shared" si="125"/>
        <v>WH16_17</v>
      </c>
      <c r="BG316" s="108">
        <f t="shared" si="131"/>
        <v>2.5303534826348534E-2</v>
      </c>
      <c r="BH316" s="108" t="s">
        <v>30</v>
      </c>
      <c r="BI316" s="109" t="s">
        <v>83</v>
      </c>
      <c r="BM316" s="108" t="s">
        <v>134</v>
      </c>
      <c r="BN316" s="109" t="str">
        <f t="shared" si="126"/>
        <v>INDCHM</v>
      </c>
      <c r="BO316" s="108" t="str">
        <f t="shared" si="127"/>
        <v>WH16_17</v>
      </c>
      <c r="BP316" s="108">
        <f t="shared" si="128"/>
        <v>2.335857026371211E-2</v>
      </c>
      <c r="BQ316" s="108" t="s">
        <v>30</v>
      </c>
      <c r="BR316" s="109" t="s">
        <v>80</v>
      </c>
    </row>
    <row r="317" spans="11:70">
      <c r="K317" s="108" t="s">
        <v>134</v>
      </c>
      <c r="L317" s="109" t="str">
        <f t="shared" si="117"/>
        <v>INDCHM</v>
      </c>
      <c r="M317" s="108" t="str">
        <f>M269</f>
        <v>WH18_19</v>
      </c>
      <c r="N317" s="108">
        <f>N269</f>
        <v>2.2833551053567526E-2</v>
      </c>
      <c r="O317" s="108" t="s">
        <v>30</v>
      </c>
      <c r="P317" s="109" t="s">
        <v>84</v>
      </c>
      <c r="T317" s="108" t="s">
        <v>134</v>
      </c>
      <c r="U317" s="109" t="str">
        <f t="shared" si="129"/>
        <v>INDCHM</v>
      </c>
      <c r="V317" s="108" t="str">
        <f t="shared" si="130"/>
        <v>WH18_19</v>
      </c>
      <c r="W317" s="108">
        <f>W269</f>
        <v>2.6751794466061383E-2</v>
      </c>
      <c r="X317" s="108" t="s">
        <v>30</v>
      </c>
      <c r="Y317" s="109" t="s">
        <v>79</v>
      </c>
      <c r="AC317" s="108" t="s">
        <v>134</v>
      </c>
      <c r="AD317" s="109" t="str">
        <f t="shared" si="118"/>
        <v>INDCHM</v>
      </c>
      <c r="AE317" s="108" t="str">
        <f t="shared" si="119"/>
        <v>WH18_19</v>
      </c>
      <c r="AF317" s="108">
        <f>AF269</f>
        <v>2.5592794365341641E-2</v>
      </c>
      <c r="AG317" s="108" t="s">
        <v>30</v>
      </c>
      <c r="AH317" s="109" t="s">
        <v>85</v>
      </c>
      <c r="AL317" s="108" t="s">
        <v>134</v>
      </c>
      <c r="AM317" s="109" t="str">
        <f t="shared" si="120"/>
        <v>INDCHM</v>
      </c>
      <c r="AN317" s="108" t="str">
        <f t="shared" si="121"/>
        <v>WH18_19</v>
      </c>
      <c r="AO317" s="108">
        <f>AO269</f>
        <v>2.4969586031286229E-2</v>
      </c>
      <c r="AP317" s="108" t="s">
        <v>30</v>
      </c>
      <c r="AQ317" s="109" t="s">
        <v>82</v>
      </c>
      <c r="AU317" s="108" t="s">
        <v>134</v>
      </c>
      <c r="AV317" s="109" t="str">
        <f t="shared" si="122"/>
        <v>INDCHM</v>
      </c>
      <c r="AW317" s="108" t="str">
        <f t="shared" si="123"/>
        <v>WH18_19</v>
      </c>
      <c r="AX317" s="108">
        <f>AX269</f>
        <v>2.3127630615324031E-2</v>
      </c>
      <c r="AY317" s="108" t="s">
        <v>30</v>
      </c>
      <c r="AZ317" s="109" t="s">
        <v>81</v>
      </c>
      <c r="BD317" s="108" t="s">
        <v>134</v>
      </c>
      <c r="BE317" s="109" t="str">
        <f t="shared" si="124"/>
        <v>INDCHM</v>
      </c>
      <c r="BF317" s="108" t="str">
        <f t="shared" si="125"/>
        <v>WH18_19</v>
      </c>
      <c r="BG317" s="108">
        <f t="shared" si="131"/>
        <v>2.4969586031286229E-2</v>
      </c>
      <c r="BH317" s="108" t="s">
        <v>30</v>
      </c>
      <c r="BI317" s="109" t="s">
        <v>83</v>
      </c>
      <c r="BM317" s="108" t="s">
        <v>134</v>
      </c>
      <c r="BN317" s="109" t="str">
        <f t="shared" si="126"/>
        <v>INDCHM</v>
      </c>
      <c r="BO317" s="108" t="str">
        <f t="shared" si="127"/>
        <v>WH18_19</v>
      </c>
      <c r="BP317" s="108">
        <f t="shared" si="128"/>
        <v>2.3127630615324031E-2</v>
      </c>
      <c r="BQ317" s="108" t="s">
        <v>30</v>
      </c>
      <c r="BR317" s="109" t="s">
        <v>80</v>
      </c>
    </row>
    <row r="318" spans="11:70">
      <c r="K318" s="108" t="s">
        <v>134</v>
      </c>
      <c r="L318" s="109" t="str">
        <f t="shared" si="117"/>
        <v>INDCHM</v>
      </c>
      <c r="M318" s="108" t="str">
        <f>M270</f>
        <v>WH20_21</v>
      </c>
      <c r="N318" s="108">
        <f>N270</f>
        <v>2.2715455782190419E-2</v>
      </c>
      <c r="O318" s="108" t="s">
        <v>30</v>
      </c>
      <c r="P318" s="109" t="s">
        <v>84</v>
      </c>
      <c r="T318" s="108" t="s">
        <v>134</v>
      </c>
      <c r="U318" s="109" t="str">
        <f t="shared" si="129"/>
        <v>INDCHM</v>
      </c>
      <c r="V318" s="108" t="str">
        <f t="shared" si="130"/>
        <v>WH20_21</v>
      </c>
      <c r="W318" s="108">
        <f>W270</f>
        <v>2.8393351379152599E-2</v>
      </c>
      <c r="X318" s="108" t="s">
        <v>30</v>
      </c>
      <c r="Y318" s="109" t="s">
        <v>79</v>
      </c>
      <c r="AC318" s="108" t="s">
        <v>134</v>
      </c>
      <c r="AD318" s="109" t="str">
        <f t="shared" si="118"/>
        <v>INDCHM</v>
      </c>
      <c r="AE318" s="108" t="str">
        <f t="shared" si="119"/>
        <v>WH20_21</v>
      </c>
      <c r="AF318" s="108">
        <f>AF270</f>
        <v>2.5128096357010504E-2</v>
      </c>
      <c r="AG318" s="108" t="s">
        <v>30</v>
      </c>
      <c r="AH318" s="109" t="s">
        <v>85</v>
      </c>
      <c r="AL318" s="108" t="s">
        <v>134</v>
      </c>
      <c r="AM318" s="109" t="str">
        <f t="shared" si="120"/>
        <v>INDCHM</v>
      </c>
      <c r="AN318" s="108" t="str">
        <f t="shared" si="121"/>
        <v>WH20_21</v>
      </c>
      <c r="AO318" s="108">
        <f>AO270</f>
        <v>2.5193666776947114E-2</v>
      </c>
      <c r="AP318" s="108" t="s">
        <v>30</v>
      </c>
      <c r="AQ318" s="109" t="s">
        <v>82</v>
      </c>
      <c r="AU318" s="108" t="s">
        <v>134</v>
      </c>
      <c r="AV318" s="109" t="str">
        <f t="shared" si="122"/>
        <v>INDCHM</v>
      </c>
      <c r="AW318" s="108" t="str">
        <f t="shared" si="123"/>
        <v>WH20_21</v>
      </c>
      <c r="AX318" s="108">
        <f>AX270</f>
        <v>2.3066922677741498E-2</v>
      </c>
      <c r="AY318" s="108" t="s">
        <v>30</v>
      </c>
      <c r="AZ318" s="109" t="s">
        <v>81</v>
      </c>
      <c r="BD318" s="108" t="s">
        <v>134</v>
      </c>
      <c r="BE318" s="109" t="str">
        <f t="shared" si="124"/>
        <v>INDCHM</v>
      </c>
      <c r="BF318" s="108" t="str">
        <f t="shared" si="125"/>
        <v>WH20_21</v>
      </c>
      <c r="BG318" s="108">
        <f t="shared" si="131"/>
        <v>2.5193666776947114E-2</v>
      </c>
      <c r="BH318" s="108" t="s">
        <v>30</v>
      </c>
      <c r="BI318" s="109" t="s">
        <v>83</v>
      </c>
      <c r="BM318" s="108" t="s">
        <v>134</v>
      </c>
      <c r="BN318" s="109" t="str">
        <f t="shared" si="126"/>
        <v>INDCHM</v>
      </c>
      <c r="BO318" s="108" t="str">
        <f t="shared" si="127"/>
        <v>WH20_21</v>
      </c>
      <c r="BP318" s="108">
        <f t="shared" si="128"/>
        <v>2.3066922677741498E-2</v>
      </c>
      <c r="BQ318" s="108" t="s">
        <v>30</v>
      </c>
      <c r="BR318" s="109" t="s">
        <v>80</v>
      </c>
    </row>
    <row r="319" spans="11:70">
      <c r="K319" s="110" t="s">
        <v>134</v>
      </c>
      <c r="L319" s="109" t="str">
        <f t="shared" si="117"/>
        <v>INDCHM</v>
      </c>
      <c r="M319" s="108" t="str">
        <f>M271</f>
        <v>WH22_23</v>
      </c>
      <c r="N319" s="108">
        <f>N271</f>
        <v>2.2889826289936879E-2</v>
      </c>
      <c r="O319" s="108" t="s">
        <v>30</v>
      </c>
      <c r="P319" s="109" t="s">
        <v>84</v>
      </c>
      <c r="T319" s="108" t="s">
        <v>134</v>
      </c>
      <c r="U319" s="109" t="str">
        <f t="shared" si="129"/>
        <v>INDCHM</v>
      </c>
      <c r="V319" s="108" t="str">
        <f t="shared" si="130"/>
        <v>WH22_23</v>
      </c>
      <c r="W319" s="108">
        <f>W271</f>
        <v>2.8309781661700797E-2</v>
      </c>
      <c r="X319" s="108" t="s">
        <v>30</v>
      </c>
      <c r="Y319" s="109" t="s">
        <v>79</v>
      </c>
      <c r="AC319" s="108" t="s">
        <v>134</v>
      </c>
      <c r="AD319" s="109" t="str">
        <f t="shared" si="118"/>
        <v>INDCHM</v>
      </c>
      <c r="AE319" s="108" t="str">
        <f t="shared" si="119"/>
        <v>WH22_23</v>
      </c>
      <c r="AF319" s="108">
        <f>AF271</f>
        <v>2.5492073877533841E-2</v>
      </c>
      <c r="AG319" s="108" t="s">
        <v>30</v>
      </c>
      <c r="AH319" s="109" t="s">
        <v>85</v>
      </c>
      <c r="AL319" s="108" t="s">
        <v>134</v>
      </c>
      <c r="AM319" s="109" t="str">
        <f t="shared" si="120"/>
        <v>INDCHM</v>
      </c>
      <c r="AN319" s="108" t="str">
        <f t="shared" si="121"/>
        <v>WH22_23</v>
      </c>
      <c r="AO319" s="108">
        <f>AO271</f>
        <v>2.5793097568826008E-2</v>
      </c>
      <c r="AP319" s="108" t="s">
        <v>30</v>
      </c>
      <c r="AQ319" s="109" t="s">
        <v>82</v>
      </c>
      <c r="AU319" s="108" t="s">
        <v>134</v>
      </c>
      <c r="AV319" s="109" t="str">
        <f t="shared" si="122"/>
        <v>INDCHM</v>
      </c>
      <c r="AW319" s="108" t="str">
        <f t="shared" si="123"/>
        <v>WH22_23</v>
      </c>
      <c r="AX319" s="108">
        <f>AX271</f>
        <v>2.4658149421792279E-2</v>
      </c>
      <c r="AY319" s="108" t="s">
        <v>30</v>
      </c>
      <c r="AZ319" s="109" t="s">
        <v>81</v>
      </c>
      <c r="BD319" s="108" t="s">
        <v>134</v>
      </c>
      <c r="BE319" s="109" t="str">
        <f t="shared" si="124"/>
        <v>INDCHM</v>
      </c>
      <c r="BF319" s="108" t="str">
        <f t="shared" si="125"/>
        <v>WH22_23</v>
      </c>
      <c r="BG319" s="108">
        <f t="shared" si="131"/>
        <v>2.5793097568826008E-2</v>
      </c>
      <c r="BH319" s="108" t="s">
        <v>30</v>
      </c>
      <c r="BI319" s="109" t="s">
        <v>83</v>
      </c>
      <c r="BM319" s="108" t="s">
        <v>134</v>
      </c>
      <c r="BN319" s="109" t="str">
        <f t="shared" si="126"/>
        <v>INDCHM</v>
      </c>
      <c r="BO319" s="108" t="str">
        <f t="shared" si="127"/>
        <v>WH22_23</v>
      </c>
      <c r="BP319" s="108">
        <f t="shared" si="128"/>
        <v>2.4658149421792279E-2</v>
      </c>
      <c r="BQ319" s="108" t="s">
        <v>30</v>
      </c>
      <c r="BR319" s="109" t="s">
        <v>80</v>
      </c>
    </row>
    <row r="320" spans="11:70">
      <c r="K320" s="108" t="s">
        <v>134</v>
      </c>
      <c r="L320" s="109" t="str">
        <f>C15</f>
        <v>INDIRON</v>
      </c>
      <c r="M320" s="108" t="str">
        <f>M272</f>
        <v>RH0_1</v>
      </c>
      <c r="N320" s="108">
        <f>N272</f>
        <v>2.0724659037165537E-2</v>
      </c>
      <c r="O320" s="108" t="s">
        <v>30</v>
      </c>
      <c r="P320" s="109" t="s">
        <v>84</v>
      </c>
      <c r="T320" s="108" t="s">
        <v>134</v>
      </c>
      <c r="U320" s="109" t="str">
        <f t="shared" si="129"/>
        <v>INDIRON</v>
      </c>
      <c r="V320" s="108" t="str">
        <f t="shared" si="130"/>
        <v>RH0_1</v>
      </c>
      <c r="W320" s="108">
        <f>W272</f>
        <v>2.1114941725154532E-2</v>
      </c>
      <c r="X320" s="108" t="s">
        <v>30</v>
      </c>
      <c r="Y320" s="109" t="s">
        <v>79</v>
      </c>
      <c r="AC320" s="108" t="s">
        <v>134</v>
      </c>
      <c r="AD320" s="109" t="str">
        <f t="shared" ref="AD320:AD367" si="132">U320</f>
        <v>INDIRON</v>
      </c>
      <c r="AE320" s="108" t="str">
        <f t="shared" ref="AE320:AE367" si="133">V320</f>
        <v>RH0_1</v>
      </c>
      <c r="AF320" s="108">
        <f>AF272</f>
        <v>2.1558860771218834E-2</v>
      </c>
      <c r="AG320" s="108" t="s">
        <v>30</v>
      </c>
      <c r="AH320" s="109" t="s">
        <v>85</v>
      </c>
      <c r="AL320" s="108" t="s">
        <v>134</v>
      </c>
      <c r="AM320" s="109" t="str">
        <f t="shared" ref="AM320:AM367" si="134">AD320</f>
        <v>INDIRON</v>
      </c>
      <c r="AN320" s="108" t="str">
        <f t="shared" ref="AN320:AN367" si="135">AE320</f>
        <v>RH0_1</v>
      </c>
      <c r="AO320" s="108">
        <f>AO272</f>
        <v>2.1100281615679766E-2</v>
      </c>
      <c r="AP320" s="108" t="s">
        <v>30</v>
      </c>
      <c r="AQ320" s="109" t="s">
        <v>82</v>
      </c>
      <c r="AU320" s="108" t="s">
        <v>134</v>
      </c>
      <c r="AV320" s="109" t="str">
        <f t="shared" ref="AV320:AV367" si="136">AM320</f>
        <v>INDIRON</v>
      </c>
      <c r="AW320" s="108" t="str">
        <f t="shared" ref="AW320:AW367" si="137">AN320</f>
        <v>RH0_1</v>
      </c>
      <c r="AX320" s="108">
        <f>AX272</f>
        <v>2.1655345397811724E-2</v>
      </c>
      <c r="AY320" s="108" t="s">
        <v>30</v>
      </c>
      <c r="AZ320" s="109" t="s">
        <v>81</v>
      </c>
      <c r="BD320" s="108" t="s">
        <v>134</v>
      </c>
      <c r="BE320" s="109" t="str">
        <f t="shared" ref="BE320:BE367" si="138">AV320</f>
        <v>INDIRON</v>
      </c>
      <c r="BF320" s="108" t="str">
        <f t="shared" ref="BF320:BF367" si="139">AW320</f>
        <v>RH0_1</v>
      </c>
      <c r="BG320" s="108">
        <f t="shared" si="131"/>
        <v>2.1100281615679766E-2</v>
      </c>
      <c r="BH320" s="108" t="s">
        <v>30</v>
      </c>
      <c r="BI320" s="109" t="s">
        <v>83</v>
      </c>
      <c r="BM320" s="108" t="s">
        <v>134</v>
      </c>
      <c r="BN320" s="109" t="str">
        <f t="shared" ref="BN320:BN367" si="140">BE320</f>
        <v>INDIRON</v>
      </c>
      <c r="BO320" s="108" t="str">
        <f t="shared" ref="BO320:BO367" si="141">BF320</f>
        <v>RH0_1</v>
      </c>
      <c r="BP320" s="108">
        <f t="shared" ref="BP320:BP367" si="142">AX320</f>
        <v>2.1655345397811724E-2</v>
      </c>
      <c r="BQ320" s="108" t="s">
        <v>30</v>
      </c>
      <c r="BR320" s="109" t="s">
        <v>80</v>
      </c>
    </row>
    <row r="321" spans="11:70">
      <c r="K321" s="108" t="s">
        <v>134</v>
      </c>
      <c r="L321" s="109" t="str">
        <f t="shared" ref="L321:L367" si="143">L320</f>
        <v>INDIRON</v>
      </c>
      <c r="M321" s="108" t="str">
        <f>M273</f>
        <v>RH2_3</v>
      </c>
      <c r="N321" s="108">
        <f>N273</f>
        <v>2.0606913950845532E-2</v>
      </c>
      <c r="O321" s="108" t="s">
        <v>30</v>
      </c>
      <c r="P321" s="109" t="s">
        <v>84</v>
      </c>
      <c r="T321" s="108" t="s">
        <v>134</v>
      </c>
      <c r="U321" s="109" t="str">
        <f t="shared" ref="U321:U367" si="144">L321</f>
        <v>INDIRON</v>
      </c>
      <c r="V321" s="108" t="str">
        <f t="shared" ref="V321:V367" si="145">M321</f>
        <v>RH2_3</v>
      </c>
      <c r="W321" s="108">
        <f>W273</f>
        <v>1.9269377650938974E-2</v>
      </c>
      <c r="X321" s="108" t="s">
        <v>30</v>
      </c>
      <c r="Y321" s="109" t="s">
        <v>79</v>
      </c>
      <c r="AC321" s="108" t="s">
        <v>134</v>
      </c>
      <c r="AD321" s="109" t="str">
        <f t="shared" si="132"/>
        <v>INDIRON</v>
      </c>
      <c r="AE321" s="108" t="str">
        <f t="shared" si="133"/>
        <v>RH2_3</v>
      </c>
      <c r="AF321" s="108">
        <f>AF273</f>
        <v>2.1716461727874961E-2</v>
      </c>
      <c r="AG321" s="108" t="s">
        <v>30</v>
      </c>
      <c r="AH321" s="109" t="s">
        <v>85</v>
      </c>
      <c r="AL321" s="108" t="s">
        <v>134</v>
      </c>
      <c r="AM321" s="109" t="str">
        <f t="shared" si="134"/>
        <v>INDIRON</v>
      </c>
      <c r="AN321" s="108" t="str">
        <f t="shared" si="135"/>
        <v>RH2_3</v>
      </c>
      <c r="AO321" s="108">
        <f>AO273</f>
        <v>2.0204463474633838E-2</v>
      </c>
      <c r="AP321" s="108" t="s">
        <v>30</v>
      </c>
      <c r="AQ321" s="109" t="s">
        <v>82</v>
      </c>
      <c r="AU321" s="108" t="s">
        <v>134</v>
      </c>
      <c r="AV321" s="109" t="str">
        <f t="shared" si="136"/>
        <v>INDIRON</v>
      </c>
      <c r="AW321" s="108" t="str">
        <f t="shared" si="137"/>
        <v>RH2_3</v>
      </c>
      <c r="AX321" s="108">
        <f>AX273</f>
        <v>1.9761792817229871E-2</v>
      </c>
      <c r="AY321" s="108" t="s">
        <v>30</v>
      </c>
      <c r="AZ321" s="109" t="s">
        <v>81</v>
      </c>
      <c r="BD321" s="108" t="s">
        <v>134</v>
      </c>
      <c r="BE321" s="109" t="str">
        <f t="shared" si="138"/>
        <v>INDIRON</v>
      </c>
      <c r="BF321" s="108" t="str">
        <f t="shared" si="139"/>
        <v>RH2_3</v>
      </c>
      <c r="BG321" s="108">
        <f t="shared" ref="BG321:BG367" si="146">AO321</f>
        <v>2.0204463474633838E-2</v>
      </c>
      <c r="BH321" s="108" t="s">
        <v>30</v>
      </c>
      <c r="BI321" s="109" t="s">
        <v>83</v>
      </c>
      <c r="BM321" s="108" t="s">
        <v>134</v>
      </c>
      <c r="BN321" s="109" t="str">
        <f t="shared" si="140"/>
        <v>INDIRON</v>
      </c>
      <c r="BO321" s="108" t="str">
        <f t="shared" si="141"/>
        <v>RH2_3</v>
      </c>
      <c r="BP321" s="108">
        <f t="shared" si="142"/>
        <v>1.9761792817229871E-2</v>
      </c>
      <c r="BQ321" s="108" t="s">
        <v>30</v>
      </c>
      <c r="BR321" s="109" t="s">
        <v>80</v>
      </c>
    </row>
    <row r="322" spans="11:70">
      <c r="K322" s="108" t="s">
        <v>134</v>
      </c>
      <c r="L322" s="109" t="str">
        <f t="shared" si="143"/>
        <v>INDIRON</v>
      </c>
      <c r="M322" s="108" t="str">
        <f>M274</f>
        <v>RH4_5</v>
      </c>
      <c r="N322" s="108">
        <f>N274</f>
        <v>1.9908743871061466E-2</v>
      </c>
      <c r="O322" s="108" t="s">
        <v>30</v>
      </c>
      <c r="P322" s="109" t="s">
        <v>84</v>
      </c>
      <c r="T322" s="108" t="s">
        <v>134</v>
      </c>
      <c r="U322" s="109" t="str">
        <f t="shared" si="144"/>
        <v>INDIRON</v>
      </c>
      <c r="V322" s="108" t="str">
        <f t="shared" si="145"/>
        <v>RH4_5</v>
      </c>
      <c r="W322" s="108">
        <f>W274</f>
        <v>1.8553891573515724E-2</v>
      </c>
      <c r="X322" s="108" t="s">
        <v>30</v>
      </c>
      <c r="Y322" s="109" t="s">
        <v>79</v>
      </c>
      <c r="AC322" s="108" t="s">
        <v>134</v>
      </c>
      <c r="AD322" s="109" t="str">
        <f t="shared" si="132"/>
        <v>INDIRON</v>
      </c>
      <c r="AE322" s="108" t="str">
        <f t="shared" si="133"/>
        <v>RH4_5</v>
      </c>
      <c r="AF322" s="108">
        <f>AF274</f>
        <v>2.1041033024000365E-2</v>
      </c>
      <c r="AG322" s="108" t="s">
        <v>30</v>
      </c>
      <c r="AH322" s="109" t="s">
        <v>85</v>
      </c>
      <c r="AL322" s="108" t="s">
        <v>134</v>
      </c>
      <c r="AM322" s="109" t="str">
        <f t="shared" si="134"/>
        <v>INDIRON</v>
      </c>
      <c r="AN322" s="108" t="str">
        <f t="shared" si="135"/>
        <v>RH4_5</v>
      </c>
      <c r="AO322" s="108">
        <f>AO274</f>
        <v>1.9159866676335777E-2</v>
      </c>
      <c r="AP322" s="108" t="s">
        <v>30</v>
      </c>
      <c r="AQ322" s="109" t="s">
        <v>82</v>
      </c>
      <c r="AU322" s="108" t="s">
        <v>134</v>
      </c>
      <c r="AV322" s="109" t="str">
        <f t="shared" si="136"/>
        <v>INDIRON</v>
      </c>
      <c r="AW322" s="108" t="str">
        <f t="shared" si="137"/>
        <v>RH4_5</v>
      </c>
      <c r="AX322" s="108">
        <f>AX274</f>
        <v>1.7601494690120366E-2</v>
      </c>
      <c r="AY322" s="108" t="s">
        <v>30</v>
      </c>
      <c r="AZ322" s="109" t="s">
        <v>81</v>
      </c>
      <c r="BD322" s="108" t="s">
        <v>134</v>
      </c>
      <c r="BE322" s="109" t="str">
        <f t="shared" si="138"/>
        <v>INDIRON</v>
      </c>
      <c r="BF322" s="108" t="str">
        <f t="shared" si="139"/>
        <v>RH4_5</v>
      </c>
      <c r="BG322" s="108">
        <f t="shared" si="146"/>
        <v>1.9159866676335777E-2</v>
      </c>
      <c r="BH322" s="108" t="s">
        <v>30</v>
      </c>
      <c r="BI322" s="109" t="s">
        <v>83</v>
      </c>
      <c r="BM322" s="108" t="s">
        <v>134</v>
      </c>
      <c r="BN322" s="109" t="str">
        <f t="shared" si="140"/>
        <v>INDIRON</v>
      </c>
      <c r="BO322" s="108" t="str">
        <f t="shared" si="141"/>
        <v>RH4_5</v>
      </c>
      <c r="BP322" s="108">
        <f t="shared" si="142"/>
        <v>1.7601494690120366E-2</v>
      </c>
      <c r="BQ322" s="108" t="s">
        <v>30</v>
      </c>
      <c r="BR322" s="109" t="s">
        <v>80</v>
      </c>
    </row>
    <row r="323" spans="11:70">
      <c r="K323" s="110" t="s">
        <v>134</v>
      </c>
      <c r="L323" s="109" t="str">
        <f t="shared" si="143"/>
        <v>INDIRON</v>
      </c>
      <c r="M323" s="108" t="str">
        <f>M275</f>
        <v>RH6_7</v>
      </c>
      <c r="N323" s="108">
        <f>N275</f>
        <v>1.9131142691048007E-2</v>
      </c>
      <c r="O323" s="108" t="s">
        <v>30</v>
      </c>
      <c r="P323" s="109" t="s">
        <v>84</v>
      </c>
      <c r="T323" s="108" t="s">
        <v>134</v>
      </c>
      <c r="U323" s="109" t="str">
        <f t="shared" si="144"/>
        <v>INDIRON</v>
      </c>
      <c r="V323" s="108" t="str">
        <f t="shared" si="145"/>
        <v>RH6_7</v>
      </c>
      <c r="W323" s="108">
        <f>W275</f>
        <v>1.8803352118699587E-2</v>
      </c>
      <c r="X323" s="108" t="s">
        <v>30</v>
      </c>
      <c r="Y323" s="109" t="s">
        <v>79</v>
      </c>
      <c r="AC323" s="108" t="s">
        <v>134</v>
      </c>
      <c r="AD323" s="109" t="str">
        <f t="shared" si="132"/>
        <v>INDIRON</v>
      </c>
      <c r="AE323" s="108" t="str">
        <f t="shared" si="133"/>
        <v>RH6_7</v>
      </c>
      <c r="AF323" s="108">
        <f>AF275</f>
        <v>1.8623642385664267E-2</v>
      </c>
      <c r="AG323" s="108" t="s">
        <v>30</v>
      </c>
      <c r="AH323" s="109" t="s">
        <v>85</v>
      </c>
      <c r="AL323" s="108" t="s">
        <v>134</v>
      </c>
      <c r="AM323" s="109" t="str">
        <f t="shared" si="134"/>
        <v>INDIRON</v>
      </c>
      <c r="AN323" s="108" t="str">
        <f t="shared" si="135"/>
        <v>RH6_7</v>
      </c>
      <c r="AO323" s="108">
        <f>AO275</f>
        <v>1.8319027581294868E-2</v>
      </c>
      <c r="AP323" s="108" t="s">
        <v>30</v>
      </c>
      <c r="AQ323" s="109" t="s">
        <v>82</v>
      </c>
      <c r="AU323" s="108" t="s">
        <v>134</v>
      </c>
      <c r="AV323" s="109" t="str">
        <f t="shared" si="136"/>
        <v>INDIRON</v>
      </c>
      <c r="AW323" s="108" t="str">
        <f t="shared" si="137"/>
        <v>RH6_7</v>
      </c>
      <c r="AX323" s="108">
        <f>AX275</f>
        <v>1.6744293447780733E-2</v>
      </c>
      <c r="AY323" s="108" t="s">
        <v>30</v>
      </c>
      <c r="AZ323" s="109" t="s">
        <v>81</v>
      </c>
      <c r="BD323" s="108" t="s">
        <v>134</v>
      </c>
      <c r="BE323" s="109" t="str">
        <f t="shared" si="138"/>
        <v>INDIRON</v>
      </c>
      <c r="BF323" s="108" t="str">
        <f t="shared" si="139"/>
        <v>RH6_7</v>
      </c>
      <c r="BG323" s="108">
        <f t="shared" si="146"/>
        <v>1.8319027581294868E-2</v>
      </c>
      <c r="BH323" s="108" t="s">
        <v>30</v>
      </c>
      <c r="BI323" s="109" t="s">
        <v>83</v>
      </c>
      <c r="BM323" s="108" t="s">
        <v>134</v>
      </c>
      <c r="BN323" s="109" t="str">
        <f t="shared" si="140"/>
        <v>INDIRON</v>
      </c>
      <c r="BO323" s="108" t="str">
        <f t="shared" si="141"/>
        <v>RH6_7</v>
      </c>
      <c r="BP323" s="108">
        <f t="shared" si="142"/>
        <v>1.6744293447780733E-2</v>
      </c>
      <c r="BQ323" s="108" t="s">
        <v>30</v>
      </c>
      <c r="BR323" s="109" t="s">
        <v>80</v>
      </c>
    </row>
    <row r="324" spans="11:70">
      <c r="K324" s="108" t="s">
        <v>134</v>
      </c>
      <c r="L324" s="109" t="str">
        <f t="shared" si="143"/>
        <v>INDIRON</v>
      </c>
      <c r="M324" s="108" t="str">
        <f>M276</f>
        <v>RH8_9</v>
      </c>
      <c r="N324" s="108">
        <f>N276</f>
        <v>1.8830899452683077E-2</v>
      </c>
      <c r="O324" s="108" t="s">
        <v>30</v>
      </c>
      <c r="P324" s="109" t="s">
        <v>84</v>
      </c>
      <c r="T324" s="108" t="s">
        <v>134</v>
      </c>
      <c r="U324" s="109" t="str">
        <f t="shared" si="144"/>
        <v>INDIRON</v>
      </c>
      <c r="V324" s="108" t="str">
        <f t="shared" si="145"/>
        <v>RH8_9</v>
      </c>
      <c r="W324" s="108">
        <f>W276</f>
        <v>2.0275784295644878E-2</v>
      </c>
      <c r="X324" s="108" t="s">
        <v>30</v>
      </c>
      <c r="Y324" s="109" t="s">
        <v>79</v>
      </c>
      <c r="AC324" s="108" t="s">
        <v>134</v>
      </c>
      <c r="AD324" s="109" t="str">
        <f t="shared" si="132"/>
        <v>INDIRON</v>
      </c>
      <c r="AE324" s="108" t="str">
        <f t="shared" si="133"/>
        <v>RH8_9</v>
      </c>
      <c r="AF324" s="108">
        <f>AF276</f>
        <v>1.7156934758240105E-2</v>
      </c>
      <c r="AG324" s="108" t="s">
        <v>30</v>
      </c>
      <c r="AH324" s="109" t="s">
        <v>85</v>
      </c>
      <c r="AL324" s="108" t="s">
        <v>134</v>
      </c>
      <c r="AM324" s="109" t="str">
        <f t="shared" si="134"/>
        <v>INDIRON</v>
      </c>
      <c r="AN324" s="108" t="str">
        <f t="shared" si="135"/>
        <v>RH8_9</v>
      </c>
      <c r="AO324" s="108">
        <f>AO276</f>
        <v>1.8367232972075154E-2</v>
      </c>
      <c r="AP324" s="108" t="s">
        <v>30</v>
      </c>
      <c r="AQ324" s="109" t="s">
        <v>82</v>
      </c>
      <c r="AU324" s="108" t="s">
        <v>134</v>
      </c>
      <c r="AV324" s="109" t="str">
        <f t="shared" si="136"/>
        <v>INDIRON</v>
      </c>
      <c r="AW324" s="108" t="str">
        <f t="shared" si="137"/>
        <v>RH8_9</v>
      </c>
      <c r="AX324" s="108">
        <f>AX276</f>
        <v>1.6887841722384569E-2</v>
      </c>
      <c r="AY324" s="108" t="s">
        <v>30</v>
      </c>
      <c r="AZ324" s="109" t="s">
        <v>81</v>
      </c>
      <c r="BD324" s="108" t="s">
        <v>134</v>
      </c>
      <c r="BE324" s="109" t="str">
        <f t="shared" si="138"/>
        <v>INDIRON</v>
      </c>
      <c r="BF324" s="108" t="str">
        <f t="shared" si="139"/>
        <v>RH8_9</v>
      </c>
      <c r="BG324" s="108">
        <f t="shared" si="146"/>
        <v>1.8367232972075154E-2</v>
      </c>
      <c r="BH324" s="108" t="s">
        <v>30</v>
      </c>
      <c r="BI324" s="109" t="s">
        <v>83</v>
      </c>
      <c r="BM324" s="108" t="s">
        <v>134</v>
      </c>
      <c r="BN324" s="109" t="str">
        <f t="shared" si="140"/>
        <v>INDIRON</v>
      </c>
      <c r="BO324" s="108" t="str">
        <f t="shared" si="141"/>
        <v>RH8_9</v>
      </c>
      <c r="BP324" s="108">
        <f t="shared" si="142"/>
        <v>1.6887841722384569E-2</v>
      </c>
      <c r="BQ324" s="108" t="s">
        <v>30</v>
      </c>
      <c r="BR324" s="109" t="s">
        <v>80</v>
      </c>
    </row>
    <row r="325" spans="11:70">
      <c r="K325" s="108" t="s">
        <v>134</v>
      </c>
      <c r="L325" s="109" t="str">
        <f t="shared" si="143"/>
        <v>INDIRON</v>
      </c>
      <c r="M325" s="108" t="str">
        <f>M277</f>
        <v>RH10_11</v>
      </c>
      <c r="N325" s="108">
        <f>N277</f>
        <v>1.8892209620715375E-2</v>
      </c>
      <c r="O325" s="108" t="s">
        <v>30</v>
      </c>
      <c r="P325" s="109" t="s">
        <v>84</v>
      </c>
      <c r="T325" s="108" t="s">
        <v>134</v>
      </c>
      <c r="U325" s="109" t="str">
        <f t="shared" si="144"/>
        <v>INDIRON</v>
      </c>
      <c r="V325" s="108" t="str">
        <f t="shared" si="145"/>
        <v>RH10_11</v>
      </c>
      <c r="W325" s="108">
        <f>W277</f>
        <v>2.2672709406807174E-2</v>
      </c>
      <c r="X325" s="108" t="s">
        <v>30</v>
      </c>
      <c r="Y325" s="109" t="s">
        <v>79</v>
      </c>
      <c r="AC325" s="108" t="s">
        <v>134</v>
      </c>
      <c r="AD325" s="109" t="str">
        <f t="shared" si="132"/>
        <v>INDIRON</v>
      </c>
      <c r="AE325" s="108" t="str">
        <f t="shared" si="133"/>
        <v>RH10_11</v>
      </c>
      <c r="AF325" s="108">
        <f>AF277</f>
        <v>1.6996069788382029E-2</v>
      </c>
      <c r="AG325" s="108" t="s">
        <v>30</v>
      </c>
      <c r="AH325" s="109" t="s">
        <v>85</v>
      </c>
      <c r="AL325" s="108" t="s">
        <v>134</v>
      </c>
      <c r="AM325" s="109" t="str">
        <f t="shared" si="134"/>
        <v>INDIRON</v>
      </c>
      <c r="AN325" s="108" t="str">
        <f t="shared" si="135"/>
        <v>RH10_11</v>
      </c>
      <c r="AO325" s="108">
        <f>AO277</f>
        <v>1.9516123374229442E-2</v>
      </c>
      <c r="AP325" s="108" t="s">
        <v>30</v>
      </c>
      <c r="AQ325" s="109" t="s">
        <v>82</v>
      </c>
      <c r="AU325" s="108" t="s">
        <v>134</v>
      </c>
      <c r="AV325" s="109" t="str">
        <f t="shared" si="136"/>
        <v>INDIRON</v>
      </c>
      <c r="AW325" s="108" t="str">
        <f t="shared" si="137"/>
        <v>RH10_11</v>
      </c>
      <c r="AX325" s="108">
        <f>AX277</f>
        <v>1.8742267418083269E-2</v>
      </c>
      <c r="AY325" s="108" t="s">
        <v>30</v>
      </c>
      <c r="AZ325" s="109" t="s">
        <v>81</v>
      </c>
      <c r="BD325" s="108" t="s">
        <v>134</v>
      </c>
      <c r="BE325" s="109" t="str">
        <f t="shared" si="138"/>
        <v>INDIRON</v>
      </c>
      <c r="BF325" s="108" t="str">
        <f t="shared" si="139"/>
        <v>RH10_11</v>
      </c>
      <c r="BG325" s="108">
        <f t="shared" si="146"/>
        <v>1.9516123374229442E-2</v>
      </c>
      <c r="BH325" s="108" t="s">
        <v>30</v>
      </c>
      <c r="BI325" s="109" t="s">
        <v>83</v>
      </c>
      <c r="BM325" s="108" t="s">
        <v>134</v>
      </c>
      <c r="BN325" s="109" t="str">
        <f t="shared" si="140"/>
        <v>INDIRON</v>
      </c>
      <c r="BO325" s="108" t="str">
        <f t="shared" si="141"/>
        <v>RH10_11</v>
      </c>
      <c r="BP325" s="108">
        <f t="shared" si="142"/>
        <v>1.8742267418083269E-2</v>
      </c>
      <c r="BQ325" s="108" t="s">
        <v>30</v>
      </c>
      <c r="BR325" s="109" t="s">
        <v>80</v>
      </c>
    </row>
    <row r="326" spans="11:70">
      <c r="K326" s="108" t="s">
        <v>134</v>
      </c>
      <c r="L326" s="109" t="str">
        <f t="shared" si="143"/>
        <v>INDIRON</v>
      </c>
      <c r="M326" s="108" t="str">
        <f>M278</f>
        <v>RH12_13</v>
      </c>
      <c r="N326" s="108">
        <f>N278</f>
        <v>1.9735672875253105E-2</v>
      </c>
      <c r="O326" s="108" t="s">
        <v>30</v>
      </c>
      <c r="P326" s="109" t="s">
        <v>84</v>
      </c>
      <c r="T326" s="108" t="s">
        <v>134</v>
      </c>
      <c r="U326" s="109" t="str">
        <f t="shared" si="144"/>
        <v>INDIRON</v>
      </c>
      <c r="V326" s="108" t="str">
        <f t="shared" si="145"/>
        <v>RH12_13</v>
      </c>
      <c r="W326" s="108">
        <f>W278</f>
        <v>2.2708461324058286E-2</v>
      </c>
      <c r="X326" s="108" t="s">
        <v>30</v>
      </c>
      <c r="Y326" s="109" t="s">
        <v>79</v>
      </c>
      <c r="AC326" s="108" t="s">
        <v>134</v>
      </c>
      <c r="AD326" s="109" t="str">
        <f t="shared" si="132"/>
        <v>INDIRON</v>
      </c>
      <c r="AE326" s="108" t="str">
        <f t="shared" si="133"/>
        <v>RH12_13</v>
      </c>
      <c r="AF326" s="108">
        <f>AF278</f>
        <v>1.819002194214913E-2</v>
      </c>
      <c r="AG326" s="108" t="s">
        <v>30</v>
      </c>
      <c r="AH326" s="109" t="s">
        <v>85</v>
      </c>
      <c r="AL326" s="108" t="s">
        <v>134</v>
      </c>
      <c r="AM326" s="109" t="str">
        <f t="shared" si="134"/>
        <v>INDIRON</v>
      </c>
      <c r="AN326" s="108" t="str">
        <f t="shared" si="135"/>
        <v>RH12_13</v>
      </c>
      <c r="AO326" s="108">
        <f>AO278</f>
        <v>2.0392977411634552E-2</v>
      </c>
      <c r="AP326" s="108" t="s">
        <v>30</v>
      </c>
      <c r="AQ326" s="109" t="s">
        <v>82</v>
      </c>
      <c r="AU326" s="108" t="s">
        <v>134</v>
      </c>
      <c r="AV326" s="109" t="str">
        <f t="shared" si="136"/>
        <v>INDIRON</v>
      </c>
      <c r="AW326" s="108" t="str">
        <f t="shared" si="137"/>
        <v>RH12_13</v>
      </c>
      <c r="AX326" s="108">
        <f>AX278</f>
        <v>2.0376651224340393E-2</v>
      </c>
      <c r="AY326" s="108" t="s">
        <v>30</v>
      </c>
      <c r="AZ326" s="109" t="s">
        <v>81</v>
      </c>
      <c r="BD326" s="108" t="s">
        <v>134</v>
      </c>
      <c r="BE326" s="109" t="str">
        <f t="shared" si="138"/>
        <v>INDIRON</v>
      </c>
      <c r="BF326" s="108" t="str">
        <f t="shared" si="139"/>
        <v>RH12_13</v>
      </c>
      <c r="BG326" s="108">
        <f t="shared" si="146"/>
        <v>2.0392977411634552E-2</v>
      </c>
      <c r="BH326" s="108" t="s">
        <v>30</v>
      </c>
      <c r="BI326" s="109" t="s">
        <v>83</v>
      </c>
      <c r="BM326" s="108" t="s">
        <v>134</v>
      </c>
      <c r="BN326" s="109" t="str">
        <f t="shared" si="140"/>
        <v>INDIRON</v>
      </c>
      <c r="BO326" s="108" t="str">
        <f t="shared" si="141"/>
        <v>RH12_13</v>
      </c>
      <c r="BP326" s="108">
        <f t="shared" si="142"/>
        <v>2.0376651224340393E-2</v>
      </c>
      <c r="BQ326" s="108" t="s">
        <v>30</v>
      </c>
      <c r="BR326" s="109" t="s">
        <v>80</v>
      </c>
    </row>
    <row r="327" spans="11:70">
      <c r="K327" s="110" t="s">
        <v>134</v>
      </c>
      <c r="L327" s="109" t="str">
        <f t="shared" si="143"/>
        <v>INDIRON</v>
      </c>
      <c r="M327" s="108" t="str">
        <f>M279</f>
        <v>RH14_15</v>
      </c>
      <c r="N327" s="108">
        <f>N279</f>
        <v>2.0535190266484385E-2</v>
      </c>
      <c r="O327" s="108" t="s">
        <v>30</v>
      </c>
      <c r="P327" s="109" t="s">
        <v>84</v>
      </c>
      <c r="T327" s="108" t="s">
        <v>134</v>
      </c>
      <c r="U327" s="109" t="str">
        <f t="shared" si="144"/>
        <v>INDIRON</v>
      </c>
      <c r="V327" s="108" t="str">
        <f t="shared" si="145"/>
        <v>RH14_15</v>
      </c>
      <c r="W327" s="108">
        <f>W279</f>
        <v>2.2052829918983639E-2</v>
      </c>
      <c r="X327" s="108" t="s">
        <v>30</v>
      </c>
      <c r="Y327" s="109" t="s">
        <v>79</v>
      </c>
      <c r="AC327" s="108" t="s">
        <v>134</v>
      </c>
      <c r="AD327" s="109" t="str">
        <f t="shared" si="132"/>
        <v>INDIRON</v>
      </c>
      <c r="AE327" s="108" t="str">
        <f t="shared" si="133"/>
        <v>RH14_15</v>
      </c>
      <c r="AF327" s="108">
        <f>AF279</f>
        <v>2.0967491974570172E-2</v>
      </c>
      <c r="AG327" s="108" t="s">
        <v>30</v>
      </c>
      <c r="AH327" s="109" t="s">
        <v>85</v>
      </c>
      <c r="AL327" s="108" t="s">
        <v>134</v>
      </c>
      <c r="AM327" s="109" t="str">
        <f t="shared" si="134"/>
        <v>INDIRON</v>
      </c>
      <c r="AN327" s="108" t="str">
        <f t="shared" si="135"/>
        <v>RH14_15</v>
      </c>
      <c r="AO327" s="108">
        <f>AO279</f>
        <v>2.1041702332658754E-2</v>
      </c>
      <c r="AP327" s="108" t="s">
        <v>30</v>
      </c>
      <c r="AQ327" s="109" t="s">
        <v>82</v>
      </c>
      <c r="AU327" s="108" t="s">
        <v>134</v>
      </c>
      <c r="AV327" s="109" t="str">
        <f t="shared" si="136"/>
        <v>INDIRON</v>
      </c>
      <c r="AW327" s="108" t="str">
        <f t="shared" si="137"/>
        <v>RH14_15</v>
      </c>
      <c r="AX327" s="108">
        <f>AX279</f>
        <v>2.0778238730769082E-2</v>
      </c>
      <c r="AY327" s="108" t="s">
        <v>30</v>
      </c>
      <c r="AZ327" s="109" t="s">
        <v>81</v>
      </c>
      <c r="BD327" s="108" t="s">
        <v>134</v>
      </c>
      <c r="BE327" s="109" t="str">
        <f t="shared" si="138"/>
        <v>INDIRON</v>
      </c>
      <c r="BF327" s="108" t="str">
        <f t="shared" si="139"/>
        <v>RH14_15</v>
      </c>
      <c r="BG327" s="108">
        <f t="shared" si="146"/>
        <v>2.1041702332658754E-2</v>
      </c>
      <c r="BH327" s="108" t="s">
        <v>30</v>
      </c>
      <c r="BI327" s="109" t="s">
        <v>83</v>
      </c>
      <c r="BM327" s="108" t="s">
        <v>134</v>
      </c>
      <c r="BN327" s="109" t="str">
        <f t="shared" si="140"/>
        <v>INDIRON</v>
      </c>
      <c r="BO327" s="108" t="str">
        <f t="shared" si="141"/>
        <v>RH14_15</v>
      </c>
      <c r="BP327" s="108">
        <f t="shared" si="142"/>
        <v>2.0778238730769082E-2</v>
      </c>
      <c r="BQ327" s="108" t="s">
        <v>30</v>
      </c>
      <c r="BR327" s="109" t="s">
        <v>80</v>
      </c>
    </row>
    <row r="328" spans="11:70">
      <c r="K328" s="108" t="s">
        <v>134</v>
      </c>
      <c r="L328" s="109" t="str">
        <f t="shared" si="143"/>
        <v>INDIRON</v>
      </c>
      <c r="M328" s="108" t="str">
        <f>M280</f>
        <v>RH16_17</v>
      </c>
      <c r="N328" s="108">
        <f>N280</f>
        <v>2.0896719862378399E-2</v>
      </c>
      <c r="O328" s="108" t="s">
        <v>30</v>
      </c>
      <c r="P328" s="109" t="s">
        <v>84</v>
      </c>
      <c r="T328" s="108" t="s">
        <v>134</v>
      </c>
      <c r="U328" s="109" t="str">
        <f t="shared" si="144"/>
        <v>INDIRON</v>
      </c>
      <c r="V328" s="108" t="str">
        <f t="shared" si="145"/>
        <v>RH16_17</v>
      </c>
      <c r="W328" s="108">
        <f>W280</f>
        <v>2.1192518819202082E-2</v>
      </c>
      <c r="X328" s="108" t="s">
        <v>30</v>
      </c>
      <c r="Y328" s="109" t="s">
        <v>79</v>
      </c>
      <c r="AC328" s="108" t="s">
        <v>134</v>
      </c>
      <c r="AD328" s="109" t="str">
        <f t="shared" si="132"/>
        <v>INDIRON</v>
      </c>
      <c r="AE328" s="108" t="str">
        <f t="shared" si="133"/>
        <v>RH16_17</v>
      </c>
      <c r="AF328" s="108">
        <f>AF280</f>
        <v>2.1896382103851374E-2</v>
      </c>
      <c r="AG328" s="108" t="s">
        <v>30</v>
      </c>
      <c r="AH328" s="109" t="s">
        <v>85</v>
      </c>
      <c r="AL328" s="108" t="s">
        <v>134</v>
      </c>
      <c r="AM328" s="109" t="str">
        <f t="shared" si="134"/>
        <v>INDIRON</v>
      </c>
      <c r="AN328" s="108" t="str">
        <f t="shared" si="135"/>
        <v>RH16_17</v>
      </c>
      <c r="AO328" s="108">
        <f>AO280</f>
        <v>2.1031470252881344E-2</v>
      </c>
      <c r="AP328" s="108" t="s">
        <v>30</v>
      </c>
      <c r="AQ328" s="109" t="s">
        <v>82</v>
      </c>
      <c r="AU328" s="108" t="s">
        <v>134</v>
      </c>
      <c r="AV328" s="109" t="str">
        <f t="shared" si="136"/>
        <v>INDIRON</v>
      </c>
      <c r="AW328" s="108" t="str">
        <f t="shared" si="137"/>
        <v>RH16_17</v>
      </c>
      <c r="AX328" s="108">
        <f>AX280</f>
        <v>2.069190075933651E-2</v>
      </c>
      <c r="AY328" s="108" t="s">
        <v>30</v>
      </c>
      <c r="AZ328" s="109" t="s">
        <v>81</v>
      </c>
      <c r="BD328" s="108" t="s">
        <v>134</v>
      </c>
      <c r="BE328" s="109" t="str">
        <f t="shared" si="138"/>
        <v>INDIRON</v>
      </c>
      <c r="BF328" s="108" t="str">
        <f t="shared" si="139"/>
        <v>RH16_17</v>
      </c>
      <c r="BG328" s="108">
        <f t="shared" si="146"/>
        <v>2.1031470252881344E-2</v>
      </c>
      <c r="BH328" s="108" t="s">
        <v>30</v>
      </c>
      <c r="BI328" s="109" t="s">
        <v>83</v>
      </c>
      <c r="BM328" s="108" t="s">
        <v>134</v>
      </c>
      <c r="BN328" s="109" t="str">
        <f t="shared" si="140"/>
        <v>INDIRON</v>
      </c>
      <c r="BO328" s="108" t="str">
        <f t="shared" si="141"/>
        <v>RH16_17</v>
      </c>
      <c r="BP328" s="108">
        <f t="shared" si="142"/>
        <v>2.069190075933651E-2</v>
      </c>
      <c r="BQ328" s="108" t="s">
        <v>30</v>
      </c>
      <c r="BR328" s="109" t="s">
        <v>80</v>
      </c>
    </row>
    <row r="329" spans="11:70">
      <c r="K329" s="108" t="s">
        <v>134</v>
      </c>
      <c r="L329" s="109" t="str">
        <f t="shared" si="143"/>
        <v>INDIRON</v>
      </c>
      <c r="M329" s="108" t="str">
        <f>M281</f>
        <v>RH18_19</v>
      </c>
      <c r="N329" s="108">
        <f>N281</f>
        <v>2.0865770170115663E-2</v>
      </c>
      <c r="O329" s="108" t="s">
        <v>30</v>
      </c>
      <c r="P329" s="109" t="s">
        <v>84</v>
      </c>
      <c r="T329" s="108" t="s">
        <v>134</v>
      </c>
      <c r="U329" s="109" t="str">
        <f t="shared" si="144"/>
        <v>INDIRON</v>
      </c>
      <c r="V329" s="108" t="str">
        <f t="shared" si="145"/>
        <v>RH18_19</v>
      </c>
      <c r="W329" s="108">
        <f>W281</f>
        <v>2.113446835673238E-2</v>
      </c>
      <c r="X329" s="108" t="s">
        <v>30</v>
      </c>
      <c r="Y329" s="109" t="s">
        <v>79</v>
      </c>
      <c r="AC329" s="108" t="s">
        <v>134</v>
      </c>
      <c r="AD329" s="109" t="str">
        <f t="shared" si="132"/>
        <v>INDIRON</v>
      </c>
      <c r="AE329" s="108" t="str">
        <f t="shared" si="133"/>
        <v>RH18_19</v>
      </c>
      <c r="AF329" s="108">
        <f>AF281</f>
        <v>2.17155355129377E-2</v>
      </c>
      <c r="AG329" s="108" t="s">
        <v>30</v>
      </c>
      <c r="AH329" s="109" t="s">
        <v>85</v>
      </c>
      <c r="AL329" s="108" t="s">
        <v>134</v>
      </c>
      <c r="AM329" s="109" t="str">
        <f t="shared" si="134"/>
        <v>INDIRON</v>
      </c>
      <c r="AN329" s="108" t="str">
        <f t="shared" si="135"/>
        <v>RH18_19</v>
      </c>
      <c r="AO329" s="108">
        <f>AO281</f>
        <v>2.0772466684862177E-2</v>
      </c>
      <c r="AP329" s="108" t="s">
        <v>30</v>
      </c>
      <c r="AQ329" s="109" t="s">
        <v>82</v>
      </c>
      <c r="AU329" s="108" t="s">
        <v>134</v>
      </c>
      <c r="AV329" s="109" t="str">
        <f t="shared" si="136"/>
        <v>INDIRON</v>
      </c>
      <c r="AW329" s="108" t="str">
        <f t="shared" si="137"/>
        <v>RH18_19</v>
      </c>
      <c r="AX329" s="108">
        <f>AX281</f>
        <v>2.0434688956400562E-2</v>
      </c>
      <c r="AY329" s="108" t="s">
        <v>30</v>
      </c>
      <c r="AZ329" s="109" t="s">
        <v>81</v>
      </c>
      <c r="BD329" s="108" t="s">
        <v>134</v>
      </c>
      <c r="BE329" s="109" t="str">
        <f t="shared" si="138"/>
        <v>INDIRON</v>
      </c>
      <c r="BF329" s="108" t="str">
        <f t="shared" si="139"/>
        <v>RH18_19</v>
      </c>
      <c r="BG329" s="108">
        <f t="shared" si="146"/>
        <v>2.0772466684862177E-2</v>
      </c>
      <c r="BH329" s="108" t="s">
        <v>30</v>
      </c>
      <c r="BI329" s="109" t="s">
        <v>83</v>
      </c>
      <c r="BM329" s="108" t="s">
        <v>134</v>
      </c>
      <c r="BN329" s="109" t="str">
        <f t="shared" si="140"/>
        <v>INDIRON</v>
      </c>
      <c r="BO329" s="108" t="str">
        <f t="shared" si="141"/>
        <v>RH18_19</v>
      </c>
      <c r="BP329" s="108">
        <f t="shared" si="142"/>
        <v>2.0434688956400562E-2</v>
      </c>
      <c r="BQ329" s="108" t="s">
        <v>30</v>
      </c>
      <c r="BR329" s="109" t="s">
        <v>80</v>
      </c>
    </row>
    <row r="330" spans="11:70">
      <c r="K330" s="108" t="s">
        <v>134</v>
      </c>
      <c r="L330" s="109" t="str">
        <f t="shared" si="143"/>
        <v>INDIRON</v>
      </c>
      <c r="M330" s="108" t="str">
        <f>M282</f>
        <v>RH20_21</v>
      </c>
      <c r="N330" s="108">
        <f>N282</f>
        <v>2.0818280069585193E-2</v>
      </c>
      <c r="O330" s="108" t="s">
        <v>30</v>
      </c>
      <c r="P330" s="109" t="s">
        <v>84</v>
      </c>
      <c r="T330" s="108" t="s">
        <v>134</v>
      </c>
      <c r="U330" s="109" t="str">
        <f t="shared" si="144"/>
        <v>INDIRON</v>
      </c>
      <c r="V330" s="108" t="str">
        <f t="shared" si="145"/>
        <v>RH20_21</v>
      </c>
      <c r="W330" s="108">
        <f>W282</f>
        <v>2.1601590955728663E-2</v>
      </c>
      <c r="X330" s="108" t="s">
        <v>30</v>
      </c>
      <c r="Y330" s="109" t="s">
        <v>79</v>
      </c>
      <c r="AC330" s="108" t="s">
        <v>134</v>
      </c>
      <c r="AD330" s="109" t="str">
        <f t="shared" si="132"/>
        <v>INDIRON</v>
      </c>
      <c r="AE330" s="108" t="str">
        <f t="shared" si="133"/>
        <v>RH20_21</v>
      </c>
      <c r="AF330" s="108">
        <f>AF282</f>
        <v>2.125351672873059E-2</v>
      </c>
      <c r="AG330" s="108" t="s">
        <v>30</v>
      </c>
      <c r="AH330" s="109" t="s">
        <v>85</v>
      </c>
      <c r="AL330" s="108" t="s">
        <v>134</v>
      </c>
      <c r="AM330" s="109" t="str">
        <f t="shared" si="134"/>
        <v>INDIRON</v>
      </c>
      <c r="AN330" s="108" t="str">
        <f t="shared" si="135"/>
        <v>RH20_21</v>
      </c>
      <c r="AO330" s="108">
        <f>AO282</f>
        <v>2.0871709048996441E-2</v>
      </c>
      <c r="AP330" s="108" t="s">
        <v>30</v>
      </c>
      <c r="AQ330" s="109" t="s">
        <v>82</v>
      </c>
      <c r="AU330" s="108" t="s">
        <v>134</v>
      </c>
      <c r="AV330" s="109" t="str">
        <f t="shared" si="136"/>
        <v>INDIRON</v>
      </c>
      <c r="AW330" s="108" t="str">
        <f t="shared" si="137"/>
        <v>RH20_21</v>
      </c>
      <c r="AX330" s="108">
        <f>AX282</f>
        <v>2.0802231271115697E-2</v>
      </c>
      <c r="AY330" s="108" t="s">
        <v>30</v>
      </c>
      <c r="AZ330" s="109" t="s">
        <v>81</v>
      </c>
      <c r="BD330" s="108" t="s">
        <v>134</v>
      </c>
      <c r="BE330" s="109" t="str">
        <f t="shared" si="138"/>
        <v>INDIRON</v>
      </c>
      <c r="BF330" s="108" t="str">
        <f t="shared" si="139"/>
        <v>RH20_21</v>
      </c>
      <c r="BG330" s="108">
        <f t="shared" si="146"/>
        <v>2.0871709048996441E-2</v>
      </c>
      <c r="BH330" s="108" t="s">
        <v>30</v>
      </c>
      <c r="BI330" s="109" t="s">
        <v>83</v>
      </c>
      <c r="BM330" s="108" t="s">
        <v>134</v>
      </c>
      <c r="BN330" s="109" t="str">
        <f t="shared" si="140"/>
        <v>INDIRON</v>
      </c>
      <c r="BO330" s="108" t="str">
        <f t="shared" si="141"/>
        <v>RH20_21</v>
      </c>
      <c r="BP330" s="108">
        <f t="shared" si="142"/>
        <v>2.0802231271115697E-2</v>
      </c>
      <c r="BQ330" s="108" t="s">
        <v>30</v>
      </c>
      <c r="BR330" s="109" t="s">
        <v>80</v>
      </c>
    </row>
    <row r="331" spans="11:70">
      <c r="K331" s="110" t="s">
        <v>134</v>
      </c>
      <c r="L331" s="109" t="str">
        <f t="shared" si="143"/>
        <v>INDIRON</v>
      </c>
      <c r="M331" s="108" t="str">
        <f>M283</f>
        <v>RH22_23</v>
      </c>
      <c r="N331" s="108">
        <f>N283</f>
        <v>2.0930934511467787E-2</v>
      </c>
      <c r="O331" s="108" t="s">
        <v>30</v>
      </c>
      <c r="P331" s="109" t="s">
        <v>84</v>
      </c>
      <c r="T331" s="108" t="s">
        <v>134</v>
      </c>
      <c r="U331" s="109" t="str">
        <f t="shared" si="144"/>
        <v>INDIRON</v>
      </c>
      <c r="V331" s="108" t="str">
        <f t="shared" si="145"/>
        <v>RH22_23</v>
      </c>
      <c r="W331" s="108">
        <f>W283</f>
        <v>2.1772678636596807E-2</v>
      </c>
      <c r="X331" s="108" t="s">
        <v>30</v>
      </c>
      <c r="Y331" s="109" t="s">
        <v>79</v>
      </c>
      <c r="AC331" s="108" t="s">
        <v>134</v>
      </c>
      <c r="AD331" s="109" t="str">
        <f t="shared" si="132"/>
        <v>INDIRON</v>
      </c>
      <c r="AE331" s="108" t="str">
        <f t="shared" si="133"/>
        <v>RH22_23</v>
      </c>
      <c r="AF331" s="108">
        <f>AF283</f>
        <v>2.1019278776313481E-2</v>
      </c>
      <c r="AG331" s="108" t="s">
        <v>30</v>
      </c>
      <c r="AH331" s="109" t="s">
        <v>85</v>
      </c>
      <c r="AL331" s="108" t="s">
        <v>134</v>
      </c>
      <c r="AM331" s="109" t="str">
        <f t="shared" si="134"/>
        <v>INDIRON</v>
      </c>
      <c r="AN331" s="108" t="str">
        <f t="shared" si="135"/>
        <v>RH22_23</v>
      </c>
      <c r="AO331" s="108">
        <f>AO283</f>
        <v>2.1048829860768167E-2</v>
      </c>
      <c r="AP331" s="108" t="s">
        <v>30</v>
      </c>
      <c r="AQ331" s="109" t="s">
        <v>82</v>
      </c>
      <c r="AU331" s="108" t="s">
        <v>134</v>
      </c>
      <c r="AV331" s="109" t="str">
        <f t="shared" si="136"/>
        <v>INDIRON</v>
      </c>
      <c r="AW331" s="108" t="str">
        <f t="shared" si="137"/>
        <v>RH22_23</v>
      </c>
      <c r="AX331" s="108">
        <f>AX283</f>
        <v>2.1165643317772861E-2</v>
      </c>
      <c r="AY331" s="108" t="s">
        <v>30</v>
      </c>
      <c r="AZ331" s="109" t="s">
        <v>81</v>
      </c>
      <c r="BD331" s="108" t="s">
        <v>134</v>
      </c>
      <c r="BE331" s="109" t="str">
        <f t="shared" si="138"/>
        <v>INDIRON</v>
      </c>
      <c r="BF331" s="108" t="str">
        <f t="shared" si="139"/>
        <v>RH22_23</v>
      </c>
      <c r="BG331" s="108">
        <f t="shared" si="146"/>
        <v>2.1048829860768167E-2</v>
      </c>
      <c r="BH331" s="108" t="s">
        <v>30</v>
      </c>
      <c r="BI331" s="109" t="s">
        <v>83</v>
      </c>
      <c r="BM331" s="108" t="s">
        <v>134</v>
      </c>
      <c r="BN331" s="109" t="str">
        <f t="shared" si="140"/>
        <v>INDIRON</v>
      </c>
      <c r="BO331" s="108" t="str">
        <f t="shared" si="141"/>
        <v>RH22_23</v>
      </c>
      <c r="BP331" s="108">
        <f t="shared" si="142"/>
        <v>2.1165643317772861E-2</v>
      </c>
      <c r="BQ331" s="108" t="s">
        <v>30</v>
      </c>
      <c r="BR331" s="109" t="s">
        <v>80</v>
      </c>
    </row>
    <row r="332" spans="11:70">
      <c r="K332" s="108" t="s">
        <v>134</v>
      </c>
      <c r="L332" s="109" t="str">
        <f t="shared" si="143"/>
        <v>INDIRON</v>
      </c>
      <c r="M332" s="108" t="str">
        <f>M284</f>
        <v>SH0_1</v>
      </c>
      <c r="N332" s="108">
        <f>N284</f>
        <v>2.1693465806133724E-2</v>
      </c>
      <c r="O332" s="108" t="s">
        <v>30</v>
      </c>
      <c r="P332" s="109" t="s">
        <v>84</v>
      </c>
      <c r="T332" s="108" t="s">
        <v>134</v>
      </c>
      <c r="U332" s="109" t="str">
        <f t="shared" si="144"/>
        <v>INDIRON</v>
      </c>
      <c r="V332" s="108" t="str">
        <f t="shared" si="145"/>
        <v>SH0_1</v>
      </c>
      <c r="W332" s="108">
        <f>W284</f>
        <v>1.7447761885412263E-2</v>
      </c>
      <c r="X332" s="108" t="s">
        <v>30</v>
      </c>
      <c r="Y332" s="109" t="s">
        <v>79</v>
      </c>
      <c r="AC332" s="108" t="s">
        <v>134</v>
      </c>
      <c r="AD332" s="109" t="str">
        <f t="shared" si="132"/>
        <v>INDIRON</v>
      </c>
      <c r="AE332" s="108" t="str">
        <f t="shared" si="133"/>
        <v>SH0_1</v>
      </c>
      <c r="AF332" s="108">
        <f>AF284</f>
        <v>2.0811553801596969E-2</v>
      </c>
      <c r="AG332" s="108" t="s">
        <v>30</v>
      </c>
      <c r="AH332" s="109" t="s">
        <v>85</v>
      </c>
      <c r="AL332" s="108" t="s">
        <v>134</v>
      </c>
      <c r="AM332" s="109" t="str">
        <f t="shared" si="134"/>
        <v>INDIRON</v>
      </c>
      <c r="AN332" s="108" t="str">
        <f t="shared" si="135"/>
        <v>SH0_1</v>
      </c>
      <c r="AO332" s="108">
        <f>AO284</f>
        <v>2.0289589930703667E-2</v>
      </c>
      <c r="AP332" s="108" t="s">
        <v>30</v>
      </c>
      <c r="AQ332" s="109" t="s">
        <v>82</v>
      </c>
      <c r="AU332" s="108" t="s">
        <v>134</v>
      </c>
      <c r="AV332" s="109" t="str">
        <f t="shared" si="136"/>
        <v>INDIRON</v>
      </c>
      <c r="AW332" s="108" t="str">
        <f t="shared" si="137"/>
        <v>SH0_1</v>
      </c>
      <c r="AX332" s="108">
        <f>AX284</f>
        <v>2.3539997538016236E-2</v>
      </c>
      <c r="AY332" s="108" t="s">
        <v>30</v>
      </c>
      <c r="AZ332" s="109" t="s">
        <v>81</v>
      </c>
      <c r="BD332" s="108" t="s">
        <v>134</v>
      </c>
      <c r="BE332" s="109" t="str">
        <f t="shared" si="138"/>
        <v>INDIRON</v>
      </c>
      <c r="BF332" s="108" t="str">
        <f t="shared" si="139"/>
        <v>SH0_1</v>
      </c>
      <c r="BG332" s="108">
        <f t="shared" si="146"/>
        <v>2.0289589930703667E-2</v>
      </c>
      <c r="BH332" s="108" t="s">
        <v>30</v>
      </c>
      <c r="BI332" s="109" t="s">
        <v>83</v>
      </c>
      <c r="BM332" s="108" t="s">
        <v>134</v>
      </c>
      <c r="BN332" s="109" t="str">
        <f t="shared" si="140"/>
        <v>INDIRON</v>
      </c>
      <c r="BO332" s="108" t="str">
        <f t="shared" si="141"/>
        <v>SH0_1</v>
      </c>
      <c r="BP332" s="108">
        <f t="shared" si="142"/>
        <v>2.3539997538016236E-2</v>
      </c>
      <c r="BQ332" s="108" t="s">
        <v>30</v>
      </c>
      <c r="BR332" s="109" t="s">
        <v>80</v>
      </c>
    </row>
    <row r="333" spans="11:70">
      <c r="K333" s="108" t="s">
        <v>134</v>
      </c>
      <c r="L333" s="109" t="str">
        <f t="shared" si="143"/>
        <v>INDIRON</v>
      </c>
      <c r="M333" s="108" t="str">
        <f>M285</f>
        <v>SH2_3</v>
      </c>
      <c r="N333" s="108">
        <f>N285</f>
        <v>2.1091629448540879E-2</v>
      </c>
      <c r="O333" s="108" t="s">
        <v>30</v>
      </c>
      <c r="P333" s="109" t="s">
        <v>84</v>
      </c>
      <c r="T333" s="108" t="s">
        <v>134</v>
      </c>
      <c r="U333" s="109" t="str">
        <f t="shared" si="144"/>
        <v>INDIRON</v>
      </c>
      <c r="V333" s="108" t="str">
        <f t="shared" si="145"/>
        <v>SH2_3</v>
      </c>
      <c r="W333" s="108">
        <f>W285</f>
        <v>1.5245791875989748E-2</v>
      </c>
      <c r="X333" s="108" t="s">
        <v>30</v>
      </c>
      <c r="Y333" s="109" t="s">
        <v>79</v>
      </c>
      <c r="AC333" s="108" t="s">
        <v>134</v>
      </c>
      <c r="AD333" s="109" t="str">
        <f t="shared" si="132"/>
        <v>INDIRON</v>
      </c>
      <c r="AE333" s="108" t="str">
        <f t="shared" si="133"/>
        <v>SH2_3</v>
      </c>
      <c r="AF333" s="108">
        <f>AF285</f>
        <v>2.0179629923972452E-2</v>
      </c>
      <c r="AG333" s="108" t="s">
        <v>30</v>
      </c>
      <c r="AH333" s="109" t="s">
        <v>85</v>
      </c>
      <c r="AL333" s="108" t="s">
        <v>134</v>
      </c>
      <c r="AM333" s="109" t="str">
        <f t="shared" si="134"/>
        <v>INDIRON</v>
      </c>
      <c r="AN333" s="108" t="str">
        <f t="shared" si="135"/>
        <v>SH2_3</v>
      </c>
      <c r="AO333" s="108">
        <f>AO285</f>
        <v>1.8870656882657717E-2</v>
      </c>
      <c r="AP333" s="108" t="s">
        <v>30</v>
      </c>
      <c r="AQ333" s="109" t="s">
        <v>82</v>
      </c>
      <c r="AU333" s="108" t="s">
        <v>134</v>
      </c>
      <c r="AV333" s="109" t="str">
        <f t="shared" si="136"/>
        <v>INDIRON</v>
      </c>
      <c r="AW333" s="108" t="str">
        <f t="shared" si="137"/>
        <v>SH2_3</v>
      </c>
      <c r="AX333" s="108">
        <f>AX285</f>
        <v>2.1308543326801641E-2</v>
      </c>
      <c r="AY333" s="108" t="s">
        <v>30</v>
      </c>
      <c r="AZ333" s="109" t="s">
        <v>81</v>
      </c>
      <c r="BD333" s="108" t="s">
        <v>134</v>
      </c>
      <c r="BE333" s="109" t="str">
        <f t="shared" si="138"/>
        <v>INDIRON</v>
      </c>
      <c r="BF333" s="108" t="str">
        <f t="shared" si="139"/>
        <v>SH2_3</v>
      </c>
      <c r="BG333" s="108">
        <f t="shared" si="146"/>
        <v>1.8870656882657717E-2</v>
      </c>
      <c r="BH333" s="108" t="s">
        <v>30</v>
      </c>
      <c r="BI333" s="109" t="s">
        <v>83</v>
      </c>
      <c r="BM333" s="108" t="s">
        <v>134</v>
      </c>
      <c r="BN333" s="109" t="str">
        <f t="shared" si="140"/>
        <v>INDIRON</v>
      </c>
      <c r="BO333" s="108" t="str">
        <f t="shared" si="141"/>
        <v>SH2_3</v>
      </c>
      <c r="BP333" s="108">
        <f t="shared" si="142"/>
        <v>2.1308543326801641E-2</v>
      </c>
      <c r="BQ333" s="108" t="s">
        <v>30</v>
      </c>
      <c r="BR333" s="109" t="s">
        <v>80</v>
      </c>
    </row>
    <row r="334" spans="11:70">
      <c r="K334" s="108" t="s">
        <v>134</v>
      </c>
      <c r="L334" s="109" t="str">
        <f t="shared" si="143"/>
        <v>INDIRON</v>
      </c>
      <c r="M334" s="108" t="str">
        <f>M286</f>
        <v>SH4_5</v>
      </c>
      <c r="N334" s="108">
        <f>N286</f>
        <v>2.0288554911757406E-2</v>
      </c>
      <c r="O334" s="108" t="s">
        <v>30</v>
      </c>
      <c r="P334" s="109" t="s">
        <v>84</v>
      </c>
      <c r="T334" s="108" t="s">
        <v>134</v>
      </c>
      <c r="U334" s="109" t="str">
        <f t="shared" si="144"/>
        <v>INDIRON</v>
      </c>
      <c r="V334" s="108" t="str">
        <f t="shared" si="145"/>
        <v>SH4_5</v>
      </c>
      <c r="W334" s="108">
        <f>W286</f>
        <v>1.4014785059643245E-2</v>
      </c>
      <c r="X334" s="108" t="s">
        <v>30</v>
      </c>
      <c r="Y334" s="109" t="s">
        <v>79</v>
      </c>
      <c r="AC334" s="108" t="s">
        <v>134</v>
      </c>
      <c r="AD334" s="109" t="str">
        <f t="shared" si="132"/>
        <v>INDIRON</v>
      </c>
      <c r="AE334" s="108" t="str">
        <f t="shared" si="133"/>
        <v>SH4_5</v>
      </c>
      <c r="AF334" s="108">
        <f>AF286</f>
        <v>1.9614839522066274E-2</v>
      </c>
      <c r="AG334" s="108" t="s">
        <v>30</v>
      </c>
      <c r="AH334" s="109" t="s">
        <v>85</v>
      </c>
      <c r="AL334" s="108" t="s">
        <v>134</v>
      </c>
      <c r="AM334" s="109" t="str">
        <f t="shared" si="134"/>
        <v>INDIRON</v>
      </c>
      <c r="AN334" s="108" t="str">
        <f t="shared" si="135"/>
        <v>SH4_5</v>
      </c>
      <c r="AO334" s="108">
        <f>AO286</f>
        <v>1.7500502969475973E-2</v>
      </c>
      <c r="AP334" s="108" t="s">
        <v>30</v>
      </c>
      <c r="AQ334" s="109" t="s">
        <v>82</v>
      </c>
      <c r="AU334" s="108" t="s">
        <v>134</v>
      </c>
      <c r="AV334" s="109" t="str">
        <f t="shared" si="136"/>
        <v>INDIRON</v>
      </c>
      <c r="AW334" s="108" t="str">
        <f t="shared" si="137"/>
        <v>SH4_5</v>
      </c>
      <c r="AX334" s="108">
        <f>AX286</f>
        <v>1.8479363931276277E-2</v>
      </c>
      <c r="AY334" s="108" t="s">
        <v>30</v>
      </c>
      <c r="AZ334" s="109" t="s">
        <v>81</v>
      </c>
      <c r="BD334" s="108" t="s">
        <v>134</v>
      </c>
      <c r="BE334" s="109" t="str">
        <f t="shared" si="138"/>
        <v>INDIRON</v>
      </c>
      <c r="BF334" s="108" t="str">
        <f t="shared" si="139"/>
        <v>SH4_5</v>
      </c>
      <c r="BG334" s="108">
        <f t="shared" si="146"/>
        <v>1.7500502969475973E-2</v>
      </c>
      <c r="BH334" s="108" t="s">
        <v>30</v>
      </c>
      <c r="BI334" s="109" t="s">
        <v>83</v>
      </c>
      <c r="BM334" s="108" t="s">
        <v>134</v>
      </c>
      <c r="BN334" s="109" t="str">
        <f t="shared" si="140"/>
        <v>INDIRON</v>
      </c>
      <c r="BO334" s="108" t="str">
        <f t="shared" si="141"/>
        <v>SH4_5</v>
      </c>
      <c r="BP334" s="108">
        <f t="shared" si="142"/>
        <v>1.8479363931276277E-2</v>
      </c>
      <c r="BQ334" s="108" t="s">
        <v>30</v>
      </c>
      <c r="BR334" s="109" t="s">
        <v>80</v>
      </c>
    </row>
    <row r="335" spans="11:70">
      <c r="K335" s="110" t="s">
        <v>134</v>
      </c>
      <c r="L335" s="109" t="str">
        <f t="shared" si="143"/>
        <v>INDIRON</v>
      </c>
      <c r="M335" s="108" t="str">
        <f>M287</f>
        <v>SH6_7</v>
      </c>
      <c r="N335" s="108">
        <f>N287</f>
        <v>1.9232236416978313E-2</v>
      </c>
      <c r="O335" s="108" t="s">
        <v>30</v>
      </c>
      <c r="P335" s="109" t="s">
        <v>84</v>
      </c>
      <c r="T335" s="108" t="s">
        <v>134</v>
      </c>
      <c r="U335" s="109" t="str">
        <f t="shared" si="144"/>
        <v>INDIRON</v>
      </c>
      <c r="V335" s="108" t="str">
        <f t="shared" si="145"/>
        <v>SH6_7</v>
      </c>
      <c r="W335" s="108">
        <f>W287</f>
        <v>1.3860443209600209E-2</v>
      </c>
      <c r="X335" s="108" t="s">
        <v>30</v>
      </c>
      <c r="Y335" s="109" t="s">
        <v>79</v>
      </c>
      <c r="AC335" s="108" t="s">
        <v>134</v>
      </c>
      <c r="AD335" s="109" t="str">
        <f t="shared" si="132"/>
        <v>INDIRON</v>
      </c>
      <c r="AE335" s="108" t="str">
        <f t="shared" si="133"/>
        <v>SH6_7</v>
      </c>
      <c r="AF335" s="108">
        <f>AF287</f>
        <v>1.7278998108464394E-2</v>
      </c>
      <c r="AG335" s="108" t="s">
        <v>30</v>
      </c>
      <c r="AH335" s="109" t="s">
        <v>85</v>
      </c>
      <c r="AL335" s="108" t="s">
        <v>134</v>
      </c>
      <c r="AM335" s="109" t="str">
        <f t="shared" si="134"/>
        <v>INDIRON</v>
      </c>
      <c r="AN335" s="108" t="str">
        <f t="shared" si="135"/>
        <v>SH6_7</v>
      </c>
      <c r="AO335" s="108">
        <f>AO287</f>
        <v>1.6421193779789026E-2</v>
      </c>
      <c r="AP335" s="108" t="s">
        <v>30</v>
      </c>
      <c r="AQ335" s="109" t="s">
        <v>82</v>
      </c>
      <c r="AU335" s="108" t="s">
        <v>134</v>
      </c>
      <c r="AV335" s="109" t="str">
        <f t="shared" si="136"/>
        <v>INDIRON</v>
      </c>
      <c r="AW335" s="108" t="str">
        <f t="shared" si="137"/>
        <v>SH6_7</v>
      </c>
      <c r="AX335" s="108">
        <f>AX287</f>
        <v>1.7199621712887928E-2</v>
      </c>
      <c r="AY335" s="108" t="s">
        <v>30</v>
      </c>
      <c r="AZ335" s="109" t="s">
        <v>81</v>
      </c>
      <c r="BD335" s="108" t="s">
        <v>134</v>
      </c>
      <c r="BE335" s="109" t="str">
        <f t="shared" si="138"/>
        <v>INDIRON</v>
      </c>
      <c r="BF335" s="108" t="str">
        <f t="shared" si="139"/>
        <v>SH6_7</v>
      </c>
      <c r="BG335" s="108">
        <f t="shared" si="146"/>
        <v>1.6421193779789026E-2</v>
      </c>
      <c r="BH335" s="108" t="s">
        <v>30</v>
      </c>
      <c r="BI335" s="109" t="s">
        <v>83</v>
      </c>
      <c r="BM335" s="108" t="s">
        <v>134</v>
      </c>
      <c r="BN335" s="109" t="str">
        <f t="shared" si="140"/>
        <v>INDIRON</v>
      </c>
      <c r="BO335" s="108" t="str">
        <f t="shared" si="141"/>
        <v>SH6_7</v>
      </c>
      <c r="BP335" s="108">
        <f t="shared" si="142"/>
        <v>1.7199621712887928E-2</v>
      </c>
      <c r="BQ335" s="108" t="s">
        <v>30</v>
      </c>
      <c r="BR335" s="109" t="s">
        <v>80</v>
      </c>
    </row>
    <row r="336" spans="11:70">
      <c r="K336" s="108" t="s">
        <v>134</v>
      </c>
      <c r="L336" s="109" t="str">
        <f t="shared" si="143"/>
        <v>INDIRON</v>
      </c>
      <c r="M336" s="108" t="str">
        <f>M288</f>
        <v>SH8_9</v>
      </c>
      <c r="N336" s="108">
        <f>N288</f>
        <v>1.8748507011425081E-2</v>
      </c>
      <c r="O336" s="108" t="s">
        <v>30</v>
      </c>
      <c r="P336" s="109" t="s">
        <v>84</v>
      </c>
      <c r="T336" s="108" t="s">
        <v>134</v>
      </c>
      <c r="U336" s="109" t="str">
        <f t="shared" si="144"/>
        <v>INDIRON</v>
      </c>
      <c r="V336" s="108" t="str">
        <f t="shared" si="145"/>
        <v>SH8_9</v>
      </c>
      <c r="W336" s="108">
        <f>W288</f>
        <v>1.4755107179350496E-2</v>
      </c>
      <c r="X336" s="108" t="s">
        <v>30</v>
      </c>
      <c r="Y336" s="109" t="s">
        <v>79</v>
      </c>
      <c r="AC336" s="108" t="s">
        <v>134</v>
      </c>
      <c r="AD336" s="109" t="str">
        <f t="shared" si="132"/>
        <v>INDIRON</v>
      </c>
      <c r="AE336" s="108" t="str">
        <f t="shared" si="133"/>
        <v>SH8_9</v>
      </c>
      <c r="AF336" s="108">
        <f>AF288</f>
        <v>1.5588699261442313E-2</v>
      </c>
      <c r="AG336" s="108" t="s">
        <v>30</v>
      </c>
      <c r="AH336" s="109" t="s">
        <v>85</v>
      </c>
      <c r="AL336" s="108" t="s">
        <v>134</v>
      </c>
      <c r="AM336" s="109" t="str">
        <f t="shared" si="134"/>
        <v>INDIRON</v>
      </c>
      <c r="AN336" s="108" t="str">
        <f t="shared" si="135"/>
        <v>SH8_9</v>
      </c>
      <c r="AO336" s="108">
        <f>AO288</f>
        <v>1.6139842957734477E-2</v>
      </c>
      <c r="AP336" s="108" t="s">
        <v>30</v>
      </c>
      <c r="AQ336" s="109" t="s">
        <v>82</v>
      </c>
      <c r="AU336" s="108" t="s">
        <v>134</v>
      </c>
      <c r="AV336" s="109" t="str">
        <f t="shared" si="136"/>
        <v>INDIRON</v>
      </c>
      <c r="AW336" s="108" t="str">
        <f t="shared" si="137"/>
        <v>SH8_9</v>
      </c>
      <c r="AX336" s="108">
        <f>AX288</f>
        <v>1.7030245273226989E-2</v>
      </c>
      <c r="AY336" s="108" t="s">
        <v>30</v>
      </c>
      <c r="AZ336" s="109" t="s">
        <v>81</v>
      </c>
      <c r="BD336" s="108" t="s">
        <v>134</v>
      </c>
      <c r="BE336" s="109" t="str">
        <f t="shared" si="138"/>
        <v>INDIRON</v>
      </c>
      <c r="BF336" s="108" t="str">
        <f t="shared" si="139"/>
        <v>SH8_9</v>
      </c>
      <c r="BG336" s="108">
        <f t="shared" si="146"/>
        <v>1.6139842957734477E-2</v>
      </c>
      <c r="BH336" s="108" t="s">
        <v>30</v>
      </c>
      <c r="BI336" s="109" t="s">
        <v>83</v>
      </c>
      <c r="BM336" s="108" t="s">
        <v>134</v>
      </c>
      <c r="BN336" s="109" t="str">
        <f t="shared" si="140"/>
        <v>INDIRON</v>
      </c>
      <c r="BO336" s="108" t="str">
        <f t="shared" si="141"/>
        <v>SH8_9</v>
      </c>
      <c r="BP336" s="108">
        <f t="shared" si="142"/>
        <v>1.7030245273226989E-2</v>
      </c>
      <c r="BQ336" s="108" t="s">
        <v>30</v>
      </c>
      <c r="BR336" s="109" t="s">
        <v>80</v>
      </c>
    </row>
    <row r="337" spans="11:70">
      <c r="K337" s="108" t="s">
        <v>134</v>
      </c>
      <c r="L337" s="109" t="str">
        <f t="shared" si="143"/>
        <v>INDIRON</v>
      </c>
      <c r="M337" s="108" t="str">
        <f>M289</f>
        <v>SH10_11</v>
      </c>
      <c r="N337" s="108">
        <f>N289</f>
        <v>1.8678047240008381E-2</v>
      </c>
      <c r="O337" s="108" t="s">
        <v>30</v>
      </c>
      <c r="P337" s="109" t="s">
        <v>84</v>
      </c>
      <c r="T337" s="108" t="s">
        <v>134</v>
      </c>
      <c r="U337" s="109" t="str">
        <f t="shared" si="144"/>
        <v>INDIRON</v>
      </c>
      <c r="V337" s="108" t="str">
        <f t="shared" si="145"/>
        <v>SH10_11</v>
      </c>
      <c r="W337" s="108">
        <f>W289</f>
        <v>1.7186661643030239E-2</v>
      </c>
      <c r="X337" s="108" t="s">
        <v>30</v>
      </c>
      <c r="Y337" s="109" t="s">
        <v>79</v>
      </c>
      <c r="AC337" s="108" t="s">
        <v>134</v>
      </c>
      <c r="AD337" s="109" t="str">
        <f t="shared" si="132"/>
        <v>INDIRON</v>
      </c>
      <c r="AE337" s="108" t="str">
        <f t="shared" si="133"/>
        <v>SH10_11</v>
      </c>
      <c r="AF337" s="108">
        <f>AF289</f>
        <v>1.5097315695768238E-2</v>
      </c>
      <c r="AG337" s="108" t="s">
        <v>30</v>
      </c>
      <c r="AH337" s="109" t="s">
        <v>85</v>
      </c>
      <c r="AL337" s="108" t="s">
        <v>134</v>
      </c>
      <c r="AM337" s="109" t="str">
        <f t="shared" si="134"/>
        <v>INDIRON</v>
      </c>
      <c r="AN337" s="108" t="str">
        <f t="shared" si="135"/>
        <v>SH10_11</v>
      </c>
      <c r="AO337" s="108">
        <f>AO289</f>
        <v>1.7129545746942351E-2</v>
      </c>
      <c r="AP337" s="108" t="s">
        <v>30</v>
      </c>
      <c r="AQ337" s="109" t="s">
        <v>82</v>
      </c>
      <c r="AU337" s="108" t="s">
        <v>134</v>
      </c>
      <c r="AV337" s="109" t="str">
        <f t="shared" si="136"/>
        <v>INDIRON</v>
      </c>
      <c r="AW337" s="108" t="str">
        <f t="shared" si="137"/>
        <v>SH10_11</v>
      </c>
      <c r="AX337" s="108">
        <f>AX289</f>
        <v>1.8714885138756153E-2</v>
      </c>
      <c r="AY337" s="108" t="s">
        <v>30</v>
      </c>
      <c r="AZ337" s="109" t="s">
        <v>81</v>
      </c>
      <c r="BD337" s="108" t="s">
        <v>134</v>
      </c>
      <c r="BE337" s="109" t="str">
        <f t="shared" si="138"/>
        <v>INDIRON</v>
      </c>
      <c r="BF337" s="108" t="str">
        <f t="shared" si="139"/>
        <v>SH10_11</v>
      </c>
      <c r="BG337" s="108">
        <f t="shared" si="146"/>
        <v>1.7129545746942351E-2</v>
      </c>
      <c r="BH337" s="108" t="s">
        <v>30</v>
      </c>
      <c r="BI337" s="109" t="s">
        <v>83</v>
      </c>
      <c r="BM337" s="108" t="s">
        <v>134</v>
      </c>
      <c r="BN337" s="109" t="str">
        <f t="shared" si="140"/>
        <v>INDIRON</v>
      </c>
      <c r="BO337" s="108" t="str">
        <f t="shared" si="141"/>
        <v>SH10_11</v>
      </c>
      <c r="BP337" s="108">
        <f t="shared" si="142"/>
        <v>1.8714885138756153E-2</v>
      </c>
      <c r="BQ337" s="108" t="s">
        <v>30</v>
      </c>
      <c r="BR337" s="109" t="s">
        <v>80</v>
      </c>
    </row>
    <row r="338" spans="11:70">
      <c r="K338" s="108" t="s">
        <v>134</v>
      </c>
      <c r="L338" s="109" t="str">
        <f t="shared" si="143"/>
        <v>INDIRON</v>
      </c>
      <c r="M338" s="108" t="str">
        <f>M290</f>
        <v>SH12_13</v>
      </c>
      <c r="N338" s="108">
        <f>N290</f>
        <v>1.9354324184005747E-2</v>
      </c>
      <c r="O338" s="108" t="s">
        <v>30</v>
      </c>
      <c r="P338" s="109" t="s">
        <v>84</v>
      </c>
      <c r="T338" s="108" t="s">
        <v>134</v>
      </c>
      <c r="U338" s="109" t="str">
        <f t="shared" si="144"/>
        <v>INDIRON</v>
      </c>
      <c r="V338" s="108" t="str">
        <f t="shared" si="145"/>
        <v>SH12_13</v>
      </c>
      <c r="W338" s="108">
        <f>W290</f>
        <v>1.8532966353609626E-2</v>
      </c>
      <c r="X338" s="108" t="s">
        <v>30</v>
      </c>
      <c r="Y338" s="109" t="s">
        <v>79</v>
      </c>
      <c r="AC338" s="108" t="s">
        <v>134</v>
      </c>
      <c r="AD338" s="109" t="str">
        <f t="shared" si="132"/>
        <v>INDIRON</v>
      </c>
      <c r="AE338" s="108" t="str">
        <f t="shared" si="133"/>
        <v>SH12_13</v>
      </c>
      <c r="AF338" s="108">
        <f>AF290</f>
        <v>1.571627190629124E-2</v>
      </c>
      <c r="AG338" s="108" t="s">
        <v>30</v>
      </c>
      <c r="AH338" s="109" t="s">
        <v>85</v>
      </c>
      <c r="AL338" s="108" t="s">
        <v>134</v>
      </c>
      <c r="AM338" s="109" t="str">
        <f t="shared" si="134"/>
        <v>INDIRON</v>
      </c>
      <c r="AN338" s="108" t="str">
        <f t="shared" si="135"/>
        <v>SH12_13</v>
      </c>
      <c r="AO338" s="108">
        <f>AO290</f>
        <v>1.8490958581669839E-2</v>
      </c>
      <c r="AP338" s="108" t="s">
        <v>30</v>
      </c>
      <c r="AQ338" s="109" t="s">
        <v>82</v>
      </c>
      <c r="AU338" s="108" t="s">
        <v>134</v>
      </c>
      <c r="AV338" s="109" t="str">
        <f t="shared" si="136"/>
        <v>INDIRON</v>
      </c>
      <c r="AW338" s="108" t="str">
        <f t="shared" si="137"/>
        <v>SH12_13</v>
      </c>
      <c r="AX338" s="108">
        <f>AX290</f>
        <v>2.1343557408040538E-2</v>
      </c>
      <c r="AY338" s="108" t="s">
        <v>30</v>
      </c>
      <c r="AZ338" s="109" t="s">
        <v>81</v>
      </c>
      <c r="BD338" s="108" t="s">
        <v>134</v>
      </c>
      <c r="BE338" s="109" t="str">
        <f t="shared" si="138"/>
        <v>INDIRON</v>
      </c>
      <c r="BF338" s="108" t="str">
        <f t="shared" si="139"/>
        <v>SH12_13</v>
      </c>
      <c r="BG338" s="108">
        <f t="shared" si="146"/>
        <v>1.8490958581669839E-2</v>
      </c>
      <c r="BH338" s="108" t="s">
        <v>30</v>
      </c>
      <c r="BI338" s="109" t="s">
        <v>83</v>
      </c>
      <c r="BM338" s="108" t="s">
        <v>134</v>
      </c>
      <c r="BN338" s="109" t="str">
        <f t="shared" si="140"/>
        <v>INDIRON</v>
      </c>
      <c r="BO338" s="108" t="str">
        <f t="shared" si="141"/>
        <v>SH12_13</v>
      </c>
      <c r="BP338" s="108">
        <f t="shared" si="142"/>
        <v>2.1343557408040538E-2</v>
      </c>
      <c r="BQ338" s="108" t="s">
        <v>30</v>
      </c>
      <c r="BR338" s="109" t="s">
        <v>80</v>
      </c>
    </row>
    <row r="339" spans="11:70">
      <c r="K339" s="110" t="s">
        <v>134</v>
      </c>
      <c r="L339" s="109" t="str">
        <f t="shared" si="143"/>
        <v>INDIRON</v>
      </c>
      <c r="M339" s="108" t="str">
        <f>M291</f>
        <v>SH14_15</v>
      </c>
      <c r="N339" s="108">
        <f>N291</f>
        <v>2.04723701496402E-2</v>
      </c>
      <c r="O339" s="108" t="s">
        <v>30</v>
      </c>
      <c r="P339" s="109" t="s">
        <v>84</v>
      </c>
      <c r="T339" s="108" t="s">
        <v>134</v>
      </c>
      <c r="U339" s="109" t="str">
        <f t="shared" si="144"/>
        <v>INDIRON</v>
      </c>
      <c r="V339" s="108" t="str">
        <f t="shared" si="145"/>
        <v>SH14_15</v>
      </c>
      <c r="W339" s="108">
        <f>W291</f>
        <v>1.8944606533826285E-2</v>
      </c>
      <c r="X339" s="108" t="s">
        <v>30</v>
      </c>
      <c r="Y339" s="109" t="s">
        <v>79</v>
      </c>
      <c r="AC339" s="108" t="s">
        <v>134</v>
      </c>
      <c r="AD339" s="109" t="str">
        <f t="shared" si="132"/>
        <v>INDIRON</v>
      </c>
      <c r="AE339" s="108" t="str">
        <f t="shared" si="133"/>
        <v>SH14_15</v>
      </c>
      <c r="AF339" s="108">
        <f>AF291</f>
        <v>1.8169486482091383E-2</v>
      </c>
      <c r="AG339" s="108" t="s">
        <v>30</v>
      </c>
      <c r="AH339" s="109" t="s">
        <v>85</v>
      </c>
      <c r="AL339" s="108" t="s">
        <v>134</v>
      </c>
      <c r="AM339" s="109" t="str">
        <f t="shared" si="134"/>
        <v>INDIRON</v>
      </c>
      <c r="AN339" s="108" t="str">
        <f t="shared" si="135"/>
        <v>SH14_15</v>
      </c>
      <c r="AO339" s="108">
        <f>AO291</f>
        <v>1.9740368004096027E-2</v>
      </c>
      <c r="AP339" s="108" t="s">
        <v>30</v>
      </c>
      <c r="AQ339" s="109" t="s">
        <v>82</v>
      </c>
      <c r="AU339" s="108" t="s">
        <v>134</v>
      </c>
      <c r="AV339" s="109" t="str">
        <f t="shared" si="136"/>
        <v>INDIRON</v>
      </c>
      <c r="AW339" s="108" t="str">
        <f t="shared" si="137"/>
        <v>SH14_15</v>
      </c>
      <c r="AX339" s="108">
        <f>AX291</f>
        <v>2.2952067498314008E-2</v>
      </c>
      <c r="AY339" s="108" t="s">
        <v>30</v>
      </c>
      <c r="AZ339" s="109" t="s">
        <v>81</v>
      </c>
      <c r="BD339" s="108" t="s">
        <v>134</v>
      </c>
      <c r="BE339" s="109" t="str">
        <f t="shared" si="138"/>
        <v>INDIRON</v>
      </c>
      <c r="BF339" s="108" t="str">
        <f t="shared" si="139"/>
        <v>SH14_15</v>
      </c>
      <c r="BG339" s="108">
        <f t="shared" si="146"/>
        <v>1.9740368004096027E-2</v>
      </c>
      <c r="BH339" s="108" t="s">
        <v>30</v>
      </c>
      <c r="BI339" s="109" t="s">
        <v>83</v>
      </c>
      <c r="BM339" s="108" t="s">
        <v>134</v>
      </c>
      <c r="BN339" s="109" t="str">
        <f t="shared" si="140"/>
        <v>INDIRON</v>
      </c>
      <c r="BO339" s="108" t="str">
        <f t="shared" si="141"/>
        <v>SH14_15</v>
      </c>
      <c r="BP339" s="108">
        <f t="shared" si="142"/>
        <v>2.2952067498314008E-2</v>
      </c>
      <c r="BQ339" s="108" t="s">
        <v>30</v>
      </c>
      <c r="BR339" s="109" t="s">
        <v>80</v>
      </c>
    </row>
    <row r="340" spans="11:70">
      <c r="K340" s="108" t="s">
        <v>134</v>
      </c>
      <c r="L340" s="109" t="str">
        <f t="shared" si="143"/>
        <v>INDIRON</v>
      </c>
      <c r="M340" s="108" t="str">
        <f>M292</f>
        <v>SH16_17</v>
      </c>
      <c r="N340" s="108">
        <f>N292</f>
        <v>2.1278922422278038E-2</v>
      </c>
      <c r="O340" s="108" t="s">
        <v>30</v>
      </c>
      <c r="P340" s="109" t="s">
        <v>84</v>
      </c>
      <c r="T340" s="108" t="s">
        <v>134</v>
      </c>
      <c r="U340" s="109" t="str">
        <f t="shared" si="144"/>
        <v>INDIRON</v>
      </c>
      <c r="V340" s="108" t="str">
        <f t="shared" si="145"/>
        <v>SH16_17</v>
      </c>
      <c r="W340" s="108">
        <f>W292</f>
        <v>1.8793864020136643E-2</v>
      </c>
      <c r="X340" s="108" t="s">
        <v>30</v>
      </c>
      <c r="Y340" s="109" t="s">
        <v>79</v>
      </c>
      <c r="AC340" s="108" t="s">
        <v>134</v>
      </c>
      <c r="AD340" s="109" t="str">
        <f t="shared" si="132"/>
        <v>INDIRON</v>
      </c>
      <c r="AE340" s="108" t="str">
        <f t="shared" si="133"/>
        <v>SH16_17</v>
      </c>
      <c r="AF340" s="108">
        <f>AF292</f>
        <v>1.9938803009038802E-2</v>
      </c>
      <c r="AG340" s="108" t="s">
        <v>30</v>
      </c>
      <c r="AH340" s="109" t="s">
        <v>85</v>
      </c>
      <c r="AL340" s="108" t="s">
        <v>134</v>
      </c>
      <c r="AM340" s="109" t="str">
        <f t="shared" si="134"/>
        <v>INDIRON</v>
      </c>
      <c r="AN340" s="108" t="str">
        <f t="shared" si="135"/>
        <v>SH16_17</v>
      </c>
      <c r="AO340" s="108">
        <f>AO292</f>
        <v>2.0420539746597716E-2</v>
      </c>
      <c r="AP340" s="108" t="s">
        <v>30</v>
      </c>
      <c r="AQ340" s="109" t="s">
        <v>82</v>
      </c>
      <c r="AU340" s="108" t="s">
        <v>134</v>
      </c>
      <c r="AV340" s="109" t="str">
        <f t="shared" si="136"/>
        <v>INDIRON</v>
      </c>
      <c r="AW340" s="108" t="str">
        <f t="shared" si="137"/>
        <v>SH16_17</v>
      </c>
      <c r="AX340" s="108">
        <f>AX292</f>
        <v>2.3710445910745781E-2</v>
      </c>
      <c r="AY340" s="108" t="s">
        <v>30</v>
      </c>
      <c r="AZ340" s="109" t="s">
        <v>81</v>
      </c>
      <c r="BD340" s="108" t="s">
        <v>134</v>
      </c>
      <c r="BE340" s="109" t="str">
        <f t="shared" si="138"/>
        <v>INDIRON</v>
      </c>
      <c r="BF340" s="108" t="str">
        <f t="shared" si="139"/>
        <v>SH16_17</v>
      </c>
      <c r="BG340" s="108">
        <f t="shared" si="146"/>
        <v>2.0420539746597716E-2</v>
      </c>
      <c r="BH340" s="108" t="s">
        <v>30</v>
      </c>
      <c r="BI340" s="109" t="s">
        <v>83</v>
      </c>
      <c r="BM340" s="108" t="s">
        <v>134</v>
      </c>
      <c r="BN340" s="109" t="str">
        <f t="shared" si="140"/>
        <v>INDIRON</v>
      </c>
      <c r="BO340" s="108" t="str">
        <f t="shared" si="141"/>
        <v>SH16_17</v>
      </c>
      <c r="BP340" s="108">
        <f t="shared" si="142"/>
        <v>2.3710445910745781E-2</v>
      </c>
      <c r="BQ340" s="108" t="s">
        <v>30</v>
      </c>
      <c r="BR340" s="109" t="s">
        <v>80</v>
      </c>
    </row>
    <row r="341" spans="11:70">
      <c r="K341" s="108" t="s">
        <v>134</v>
      </c>
      <c r="L341" s="109" t="str">
        <f t="shared" si="143"/>
        <v>INDIRON</v>
      </c>
      <c r="M341" s="108" t="str">
        <f>M293</f>
        <v>SH18_19</v>
      </c>
      <c r="N341" s="108">
        <f>N293</f>
        <v>2.1738834728832659E-2</v>
      </c>
      <c r="O341" s="108" t="s">
        <v>30</v>
      </c>
      <c r="P341" s="109" t="s">
        <v>84</v>
      </c>
      <c r="T341" s="108" t="s">
        <v>134</v>
      </c>
      <c r="U341" s="109" t="str">
        <f t="shared" si="144"/>
        <v>INDIRON</v>
      </c>
      <c r="V341" s="108" t="str">
        <f t="shared" si="145"/>
        <v>SH18_19</v>
      </c>
      <c r="W341" s="108">
        <f>W293</f>
        <v>1.8929321241404354E-2</v>
      </c>
      <c r="X341" s="108" t="s">
        <v>30</v>
      </c>
      <c r="Y341" s="109" t="s">
        <v>79</v>
      </c>
      <c r="AC341" s="108" t="s">
        <v>134</v>
      </c>
      <c r="AD341" s="109" t="str">
        <f t="shared" si="132"/>
        <v>INDIRON</v>
      </c>
      <c r="AE341" s="108" t="str">
        <f t="shared" si="133"/>
        <v>SH18_19</v>
      </c>
      <c r="AF341" s="108">
        <f>AF293</f>
        <v>2.0595183179265363E-2</v>
      </c>
      <c r="AG341" s="108" t="s">
        <v>30</v>
      </c>
      <c r="AH341" s="109" t="s">
        <v>85</v>
      </c>
      <c r="AL341" s="108" t="s">
        <v>134</v>
      </c>
      <c r="AM341" s="109" t="str">
        <f t="shared" si="134"/>
        <v>INDIRON</v>
      </c>
      <c r="AN341" s="108" t="str">
        <f t="shared" si="135"/>
        <v>SH18_19</v>
      </c>
      <c r="AO341" s="108">
        <f>AO293</f>
        <v>2.0691065361099072E-2</v>
      </c>
      <c r="AP341" s="108" t="s">
        <v>30</v>
      </c>
      <c r="AQ341" s="109" t="s">
        <v>82</v>
      </c>
      <c r="AU341" s="108" t="s">
        <v>134</v>
      </c>
      <c r="AV341" s="109" t="str">
        <f t="shared" si="136"/>
        <v>INDIRON</v>
      </c>
      <c r="AW341" s="108" t="str">
        <f t="shared" si="137"/>
        <v>SH18_19</v>
      </c>
      <c r="AX341" s="108">
        <f>AX293</f>
        <v>2.3993761170789621E-2</v>
      </c>
      <c r="AY341" s="108" t="s">
        <v>30</v>
      </c>
      <c r="AZ341" s="109" t="s">
        <v>81</v>
      </c>
      <c r="BD341" s="108" t="s">
        <v>134</v>
      </c>
      <c r="BE341" s="109" t="str">
        <f t="shared" si="138"/>
        <v>INDIRON</v>
      </c>
      <c r="BF341" s="108" t="str">
        <f t="shared" si="139"/>
        <v>SH18_19</v>
      </c>
      <c r="BG341" s="108">
        <f t="shared" si="146"/>
        <v>2.0691065361099072E-2</v>
      </c>
      <c r="BH341" s="108" t="s">
        <v>30</v>
      </c>
      <c r="BI341" s="109" t="s">
        <v>83</v>
      </c>
      <c r="BM341" s="108" t="s">
        <v>134</v>
      </c>
      <c r="BN341" s="109" t="str">
        <f t="shared" si="140"/>
        <v>INDIRON</v>
      </c>
      <c r="BO341" s="108" t="str">
        <f t="shared" si="141"/>
        <v>SH18_19</v>
      </c>
      <c r="BP341" s="108">
        <f t="shared" si="142"/>
        <v>2.3993761170789621E-2</v>
      </c>
      <c r="BQ341" s="108" t="s">
        <v>30</v>
      </c>
      <c r="BR341" s="109" t="s">
        <v>80</v>
      </c>
    </row>
    <row r="342" spans="11:70">
      <c r="K342" s="108" t="s">
        <v>134</v>
      </c>
      <c r="L342" s="109" t="str">
        <f t="shared" si="143"/>
        <v>INDIRON</v>
      </c>
      <c r="M342" s="108" t="str">
        <f>M294</f>
        <v>SH20_21</v>
      </c>
      <c r="N342" s="108">
        <f>N294</f>
        <v>2.1955425621837409E-2</v>
      </c>
      <c r="O342" s="108" t="s">
        <v>30</v>
      </c>
      <c r="P342" s="109" t="s">
        <v>84</v>
      </c>
      <c r="T342" s="108" t="s">
        <v>134</v>
      </c>
      <c r="U342" s="109" t="str">
        <f t="shared" si="144"/>
        <v>INDIRON</v>
      </c>
      <c r="V342" s="108" t="str">
        <f t="shared" si="145"/>
        <v>SH20_21</v>
      </c>
      <c r="W342" s="108">
        <f>W294</f>
        <v>1.9094689273807391E-2</v>
      </c>
      <c r="X342" s="108" t="s">
        <v>30</v>
      </c>
      <c r="Y342" s="109" t="s">
        <v>79</v>
      </c>
      <c r="AC342" s="108" t="s">
        <v>134</v>
      </c>
      <c r="AD342" s="109" t="str">
        <f t="shared" si="132"/>
        <v>INDIRON</v>
      </c>
      <c r="AE342" s="108" t="str">
        <f t="shared" si="133"/>
        <v>SH20_21</v>
      </c>
      <c r="AF342" s="108">
        <f>AF294</f>
        <v>2.072737788773538E-2</v>
      </c>
      <c r="AG342" s="108" t="s">
        <v>30</v>
      </c>
      <c r="AH342" s="109" t="s">
        <v>85</v>
      </c>
      <c r="AL342" s="108" t="s">
        <v>134</v>
      </c>
      <c r="AM342" s="109" t="str">
        <f t="shared" si="134"/>
        <v>INDIRON</v>
      </c>
      <c r="AN342" s="108" t="str">
        <f t="shared" si="135"/>
        <v>SH20_21</v>
      </c>
      <c r="AO342" s="108">
        <f>AO294</f>
        <v>2.0963163706567377E-2</v>
      </c>
      <c r="AP342" s="108" t="s">
        <v>30</v>
      </c>
      <c r="AQ342" s="109" t="s">
        <v>82</v>
      </c>
      <c r="AU342" s="108" t="s">
        <v>134</v>
      </c>
      <c r="AV342" s="109" t="str">
        <f t="shared" si="136"/>
        <v>INDIRON</v>
      </c>
      <c r="AW342" s="108" t="str">
        <f t="shared" si="137"/>
        <v>SH20_21</v>
      </c>
      <c r="AX342" s="108">
        <f>AX294</f>
        <v>2.4474825275343066E-2</v>
      </c>
      <c r="AY342" s="108" t="s">
        <v>30</v>
      </c>
      <c r="AZ342" s="109" t="s">
        <v>81</v>
      </c>
      <c r="BD342" s="108" t="s">
        <v>134</v>
      </c>
      <c r="BE342" s="109" t="str">
        <f t="shared" si="138"/>
        <v>INDIRON</v>
      </c>
      <c r="BF342" s="108" t="str">
        <f t="shared" si="139"/>
        <v>SH20_21</v>
      </c>
      <c r="BG342" s="108">
        <f t="shared" si="146"/>
        <v>2.0963163706567377E-2</v>
      </c>
      <c r="BH342" s="108" t="s">
        <v>30</v>
      </c>
      <c r="BI342" s="109" t="s">
        <v>83</v>
      </c>
      <c r="BM342" s="108" t="s">
        <v>134</v>
      </c>
      <c r="BN342" s="109" t="str">
        <f t="shared" si="140"/>
        <v>INDIRON</v>
      </c>
      <c r="BO342" s="108" t="str">
        <f t="shared" si="141"/>
        <v>SH20_21</v>
      </c>
      <c r="BP342" s="108">
        <f t="shared" si="142"/>
        <v>2.4474825275343066E-2</v>
      </c>
      <c r="BQ342" s="108" t="s">
        <v>30</v>
      </c>
      <c r="BR342" s="109" t="s">
        <v>80</v>
      </c>
    </row>
    <row r="343" spans="11:70">
      <c r="K343" s="110" t="s">
        <v>134</v>
      </c>
      <c r="L343" s="109" t="str">
        <f t="shared" si="143"/>
        <v>INDIRON</v>
      </c>
      <c r="M343" s="108" t="str">
        <f>M295</f>
        <v>SH22_23</v>
      </c>
      <c r="N343" s="108">
        <f>N295</f>
        <v>2.2121564224819278E-2</v>
      </c>
      <c r="O343" s="108" t="s">
        <v>30</v>
      </c>
      <c r="P343" s="109" t="s">
        <v>84</v>
      </c>
      <c r="T343" s="108" t="s">
        <v>134</v>
      </c>
      <c r="U343" s="109" t="str">
        <f t="shared" si="144"/>
        <v>INDIRON</v>
      </c>
      <c r="V343" s="108" t="str">
        <f t="shared" si="145"/>
        <v>SH22_23</v>
      </c>
      <c r="W343" s="108">
        <f>W295</f>
        <v>1.8346618081740273E-2</v>
      </c>
      <c r="X343" s="108" t="s">
        <v>30</v>
      </c>
      <c r="Y343" s="109" t="s">
        <v>79</v>
      </c>
      <c r="AC343" s="108" t="s">
        <v>134</v>
      </c>
      <c r="AD343" s="109" t="str">
        <f t="shared" si="132"/>
        <v>INDIRON</v>
      </c>
      <c r="AE343" s="108" t="str">
        <f t="shared" si="133"/>
        <v>SH22_23</v>
      </c>
      <c r="AF343" s="108">
        <f>AF295</f>
        <v>2.0715755098724264E-2</v>
      </c>
      <c r="AG343" s="108" t="s">
        <v>30</v>
      </c>
      <c r="AH343" s="109" t="s">
        <v>85</v>
      </c>
      <c r="AL343" s="108" t="s">
        <v>134</v>
      </c>
      <c r="AM343" s="109" t="str">
        <f t="shared" si="134"/>
        <v>INDIRON</v>
      </c>
      <c r="AN343" s="108" t="str">
        <f t="shared" si="135"/>
        <v>SH22_23</v>
      </c>
      <c r="AO343" s="108">
        <f>AO295</f>
        <v>2.0777824886439967E-2</v>
      </c>
      <c r="AP343" s="108" t="s">
        <v>30</v>
      </c>
      <c r="AQ343" s="109" t="s">
        <v>82</v>
      </c>
      <c r="AU343" s="108" t="s">
        <v>134</v>
      </c>
      <c r="AV343" s="109" t="str">
        <f t="shared" si="136"/>
        <v>INDIRON</v>
      </c>
      <c r="AW343" s="108" t="str">
        <f t="shared" si="137"/>
        <v>SH22_23</v>
      </c>
      <c r="AX343" s="108">
        <f>AX295</f>
        <v>2.4137396684056157E-2</v>
      </c>
      <c r="AY343" s="108" t="s">
        <v>30</v>
      </c>
      <c r="AZ343" s="109" t="s">
        <v>81</v>
      </c>
      <c r="BD343" s="108" t="s">
        <v>134</v>
      </c>
      <c r="BE343" s="109" t="str">
        <f t="shared" si="138"/>
        <v>INDIRON</v>
      </c>
      <c r="BF343" s="108" t="str">
        <f t="shared" si="139"/>
        <v>SH22_23</v>
      </c>
      <c r="BG343" s="108">
        <f t="shared" si="146"/>
        <v>2.0777824886439967E-2</v>
      </c>
      <c r="BH343" s="108" t="s">
        <v>30</v>
      </c>
      <c r="BI343" s="109" t="s">
        <v>83</v>
      </c>
      <c r="BM343" s="108" t="s">
        <v>134</v>
      </c>
      <c r="BN343" s="109" t="str">
        <f t="shared" si="140"/>
        <v>INDIRON</v>
      </c>
      <c r="BO343" s="108" t="str">
        <f t="shared" si="141"/>
        <v>SH22_23</v>
      </c>
      <c r="BP343" s="108">
        <f t="shared" si="142"/>
        <v>2.4137396684056157E-2</v>
      </c>
      <c r="BQ343" s="108" t="s">
        <v>30</v>
      </c>
      <c r="BR343" s="109" t="s">
        <v>80</v>
      </c>
    </row>
    <row r="344" spans="11:70">
      <c r="K344" s="108" t="s">
        <v>134</v>
      </c>
      <c r="L344" s="109" t="str">
        <f t="shared" si="143"/>
        <v>INDIRON</v>
      </c>
      <c r="M344" s="108" t="str">
        <f>M296</f>
        <v>FH0_1</v>
      </c>
      <c r="N344" s="108">
        <f>N296</f>
        <v>2.1393493175585778E-2</v>
      </c>
      <c r="O344" s="108" t="s">
        <v>30</v>
      </c>
      <c r="P344" s="109" t="s">
        <v>84</v>
      </c>
      <c r="T344" s="108" t="s">
        <v>134</v>
      </c>
      <c r="U344" s="109" t="str">
        <f t="shared" si="144"/>
        <v>INDIRON</v>
      </c>
      <c r="V344" s="108" t="str">
        <f t="shared" si="145"/>
        <v>FH0_1</v>
      </c>
      <c r="W344" s="108">
        <f>W296</f>
        <v>1.8990015108719439E-2</v>
      </c>
      <c r="X344" s="108" t="s">
        <v>30</v>
      </c>
      <c r="Y344" s="109" t="s">
        <v>79</v>
      </c>
      <c r="AC344" s="108" t="s">
        <v>134</v>
      </c>
      <c r="AD344" s="109" t="str">
        <f t="shared" si="132"/>
        <v>INDIRON</v>
      </c>
      <c r="AE344" s="108" t="str">
        <f t="shared" si="133"/>
        <v>FH0_1</v>
      </c>
      <c r="AF344" s="108">
        <f>AF296</f>
        <v>2.2537708837248212E-2</v>
      </c>
      <c r="AG344" s="108" t="s">
        <v>30</v>
      </c>
      <c r="AH344" s="109" t="s">
        <v>85</v>
      </c>
      <c r="AL344" s="108" t="s">
        <v>134</v>
      </c>
      <c r="AM344" s="109" t="str">
        <f t="shared" si="134"/>
        <v>INDIRON</v>
      </c>
      <c r="AN344" s="108" t="str">
        <f t="shared" si="135"/>
        <v>FH0_1</v>
      </c>
      <c r="AO344" s="108">
        <f>AO296</f>
        <v>2.0828129338260011E-2</v>
      </c>
      <c r="AP344" s="108" t="s">
        <v>30</v>
      </c>
      <c r="AQ344" s="109" t="s">
        <v>82</v>
      </c>
      <c r="AU344" s="108" t="s">
        <v>134</v>
      </c>
      <c r="AV344" s="109" t="str">
        <f t="shared" si="136"/>
        <v>INDIRON</v>
      </c>
      <c r="AW344" s="108" t="str">
        <f t="shared" si="137"/>
        <v>FH0_1</v>
      </c>
      <c r="AX344" s="108">
        <f>AX296</f>
        <v>2.2215848571404177E-2</v>
      </c>
      <c r="AY344" s="108" t="s">
        <v>30</v>
      </c>
      <c r="AZ344" s="109" t="s">
        <v>81</v>
      </c>
      <c r="BD344" s="108" t="s">
        <v>134</v>
      </c>
      <c r="BE344" s="109" t="str">
        <f t="shared" si="138"/>
        <v>INDIRON</v>
      </c>
      <c r="BF344" s="108" t="str">
        <f t="shared" si="139"/>
        <v>FH0_1</v>
      </c>
      <c r="BG344" s="108">
        <f t="shared" si="146"/>
        <v>2.0828129338260011E-2</v>
      </c>
      <c r="BH344" s="108" t="s">
        <v>30</v>
      </c>
      <c r="BI344" s="109" t="s">
        <v>83</v>
      </c>
      <c r="BM344" s="108" t="s">
        <v>134</v>
      </c>
      <c r="BN344" s="109" t="str">
        <f t="shared" si="140"/>
        <v>INDIRON</v>
      </c>
      <c r="BO344" s="108" t="str">
        <f t="shared" si="141"/>
        <v>FH0_1</v>
      </c>
      <c r="BP344" s="108">
        <f t="shared" si="142"/>
        <v>2.2215848571404177E-2</v>
      </c>
      <c r="BQ344" s="108" t="s">
        <v>30</v>
      </c>
      <c r="BR344" s="109" t="s">
        <v>80</v>
      </c>
    </row>
    <row r="345" spans="11:70">
      <c r="K345" s="108" t="s">
        <v>134</v>
      </c>
      <c r="L345" s="109" t="str">
        <f t="shared" si="143"/>
        <v>INDIRON</v>
      </c>
      <c r="M345" s="108" t="str">
        <f>M297</f>
        <v>FH2_3</v>
      </c>
      <c r="N345" s="108">
        <f>N297</f>
        <v>2.1029674486330027E-2</v>
      </c>
      <c r="O345" s="108" t="s">
        <v>30</v>
      </c>
      <c r="P345" s="109" t="s">
        <v>84</v>
      </c>
      <c r="T345" s="108" t="s">
        <v>134</v>
      </c>
      <c r="U345" s="109" t="str">
        <f t="shared" si="144"/>
        <v>INDIRON</v>
      </c>
      <c r="V345" s="108" t="str">
        <f t="shared" si="145"/>
        <v>FH2_3</v>
      </c>
      <c r="W345" s="108">
        <f>W297</f>
        <v>1.6657232708453359E-2</v>
      </c>
      <c r="X345" s="108" t="s">
        <v>30</v>
      </c>
      <c r="Y345" s="109" t="s">
        <v>79</v>
      </c>
      <c r="AC345" s="108" t="s">
        <v>134</v>
      </c>
      <c r="AD345" s="109" t="str">
        <f t="shared" si="132"/>
        <v>INDIRON</v>
      </c>
      <c r="AE345" s="108" t="str">
        <f t="shared" si="133"/>
        <v>FH2_3</v>
      </c>
      <c r="AF345" s="108">
        <f>AF297</f>
        <v>2.2471121655479022E-2</v>
      </c>
      <c r="AG345" s="108" t="s">
        <v>30</v>
      </c>
      <c r="AH345" s="109" t="s">
        <v>85</v>
      </c>
      <c r="AL345" s="108" t="s">
        <v>134</v>
      </c>
      <c r="AM345" s="109" t="str">
        <f t="shared" si="134"/>
        <v>INDIRON</v>
      </c>
      <c r="AN345" s="108" t="str">
        <f t="shared" si="135"/>
        <v>FH2_3</v>
      </c>
      <c r="AO345" s="108">
        <f>AO297</f>
        <v>1.9692259466378176E-2</v>
      </c>
      <c r="AP345" s="108" t="s">
        <v>30</v>
      </c>
      <c r="AQ345" s="109" t="s">
        <v>82</v>
      </c>
      <c r="AU345" s="108" t="s">
        <v>134</v>
      </c>
      <c r="AV345" s="109" t="str">
        <f t="shared" si="136"/>
        <v>INDIRON</v>
      </c>
      <c r="AW345" s="108" t="str">
        <f t="shared" si="137"/>
        <v>FH2_3</v>
      </c>
      <c r="AX345" s="108">
        <f>AX297</f>
        <v>2.0067201648247365E-2</v>
      </c>
      <c r="AY345" s="108" t="s">
        <v>30</v>
      </c>
      <c r="AZ345" s="109" t="s">
        <v>81</v>
      </c>
      <c r="BD345" s="108" t="s">
        <v>134</v>
      </c>
      <c r="BE345" s="109" t="str">
        <f t="shared" si="138"/>
        <v>INDIRON</v>
      </c>
      <c r="BF345" s="108" t="str">
        <f t="shared" si="139"/>
        <v>FH2_3</v>
      </c>
      <c r="BG345" s="108">
        <f t="shared" si="146"/>
        <v>1.9692259466378176E-2</v>
      </c>
      <c r="BH345" s="108" t="s">
        <v>30</v>
      </c>
      <c r="BI345" s="109" t="s">
        <v>83</v>
      </c>
      <c r="BM345" s="108" t="s">
        <v>134</v>
      </c>
      <c r="BN345" s="109" t="str">
        <f t="shared" si="140"/>
        <v>INDIRON</v>
      </c>
      <c r="BO345" s="108" t="str">
        <f t="shared" si="141"/>
        <v>FH2_3</v>
      </c>
      <c r="BP345" s="108">
        <f t="shared" si="142"/>
        <v>2.0067201648247365E-2</v>
      </c>
      <c r="BQ345" s="108" t="s">
        <v>30</v>
      </c>
      <c r="BR345" s="109" t="s">
        <v>80</v>
      </c>
    </row>
    <row r="346" spans="11:70">
      <c r="K346" s="108" t="s">
        <v>134</v>
      </c>
      <c r="L346" s="109" t="str">
        <f t="shared" si="143"/>
        <v>INDIRON</v>
      </c>
      <c r="M346" s="108" t="str">
        <f>M298</f>
        <v>FH4_5</v>
      </c>
      <c r="N346" s="108">
        <f>N298</f>
        <v>2.0111670111358421E-2</v>
      </c>
      <c r="O346" s="108" t="s">
        <v>30</v>
      </c>
      <c r="P346" s="109" t="s">
        <v>84</v>
      </c>
      <c r="T346" s="108" t="s">
        <v>134</v>
      </c>
      <c r="U346" s="109" t="str">
        <f t="shared" si="144"/>
        <v>INDIRON</v>
      </c>
      <c r="V346" s="108" t="str">
        <f t="shared" si="145"/>
        <v>FH4_5</v>
      </c>
      <c r="W346" s="108">
        <f>W298</f>
        <v>1.5829045235448858E-2</v>
      </c>
      <c r="X346" s="108" t="s">
        <v>30</v>
      </c>
      <c r="Y346" s="109" t="s">
        <v>79</v>
      </c>
      <c r="AC346" s="108" t="s">
        <v>134</v>
      </c>
      <c r="AD346" s="109" t="str">
        <f t="shared" si="132"/>
        <v>INDIRON</v>
      </c>
      <c r="AE346" s="108" t="str">
        <f t="shared" si="133"/>
        <v>FH4_5</v>
      </c>
      <c r="AF346" s="108">
        <f>AF298</f>
        <v>2.0924688349934103E-2</v>
      </c>
      <c r="AG346" s="108" t="s">
        <v>30</v>
      </c>
      <c r="AH346" s="109" t="s">
        <v>85</v>
      </c>
      <c r="AL346" s="108" t="s">
        <v>134</v>
      </c>
      <c r="AM346" s="109" t="str">
        <f t="shared" si="134"/>
        <v>INDIRON</v>
      </c>
      <c r="AN346" s="108" t="str">
        <f t="shared" si="135"/>
        <v>FH4_5</v>
      </c>
      <c r="AO346" s="108">
        <f>AO298</f>
        <v>1.8540401370121914E-2</v>
      </c>
      <c r="AP346" s="108" t="s">
        <v>30</v>
      </c>
      <c r="AQ346" s="109" t="s">
        <v>82</v>
      </c>
      <c r="AU346" s="108" t="s">
        <v>134</v>
      </c>
      <c r="AV346" s="109" t="str">
        <f t="shared" si="136"/>
        <v>INDIRON</v>
      </c>
      <c r="AW346" s="108" t="str">
        <f t="shared" si="137"/>
        <v>FH4_5</v>
      </c>
      <c r="AX346" s="108">
        <f>AX298</f>
        <v>1.7787724329452501E-2</v>
      </c>
      <c r="AY346" s="108" t="s">
        <v>30</v>
      </c>
      <c r="AZ346" s="109" t="s">
        <v>81</v>
      </c>
      <c r="BD346" s="108" t="s">
        <v>134</v>
      </c>
      <c r="BE346" s="109" t="str">
        <f t="shared" si="138"/>
        <v>INDIRON</v>
      </c>
      <c r="BF346" s="108" t="str">
        <f t="shared" si="139"/>
        <v>FH4_5</v>
      </c>
      <c r="BG346" s="108">
        <f t="shared" si="146"/>
        <v>1.8540401370121914E-2</v>
      </c>
      <c r="BH346" s="108" t="s">
        <v>30</v>
      </c>
      <c r="BI346" s="109" t="s">
        <v>83</v>
      </c>
      <c r="BM346" s="108" t="s">
        <v>134</v>
      </c>
      <c r="BN346" s="109" t="str">
        <f t="shared" si="140"/>
        <v>INDIRON</v>
      </c>
      <c r="BO346" s="108" t="str">
        <f t="shared" si="141"/>
        <v>FH4_5</v>
      </c>
      <c r="BP346" s="108">
        <f t="shared" si="142"/>
        <v>1.7787724329452501E-2</v>
      </c>
      <c r="BQ346" s="108" t="s">
        <v>30</v>
      </c>
      <c r="BR346" s="109" t="s">
        <v>80</v>
      </c>
    </row>
    <row r="347" spans="11:70">
      <c r="K347" s="110" t="s">
        <v>134</v>
      </c>
      <c r="L347" s="109" t="str">
        <f t="shared" si="143"/>
        <v>INDIRON</v>
      </c>
      <c r="M347" s="108" t="str">
        <f>M299</f>
        <v>FH6_7</v>
      </c>
      <c r="N347" s="108">
        <f>N299</f>
        <v>1.9209922204757826E-2</v>
      </c>
      <c r="O347" s="108" t="s">
        <v>30</v>
      </c>
      <c r="P347" s="109" t="s">
        <v>84</v>
      </c>
      <c r="T347" s="108" t="s">
        <v>134</v>
      </c>
      <c r="U347" s="109" t="str">
        <f t="shared" si="144"/>
        <v>INDIRON</v>
      </c>
      <c r="V347" s="108" t="str">
        <f t="shared" si="145"/>
        <v>FH6_7</v>
      </c>
      <c r="W347" s="108">
        <f>W299</f>
        <v>1.590246212487445E-2</v>
      </c>
      <c r="X347" s="108" t="s">
        <v>30</v>
      </c>
      <c r="Y347" s="109" t="s">
        <v>79</v>
      </c>
      <c r="AC347" s="108" t="s">
        <v>134</v>
      </c>
      <c r="AD347" s="109" t="str">
        <f t="shared" si="132"/>
        <v>INDIRON</v>
      </c>
      <c r="AE347" s="108" t="str">
        <f t="shared" si="133"/>
        <v>FH6_7</v>
      </c>
      <c r="AF347" s="108">
        <f>AF299</f>
        <v>1.8408075869719209E-2</v>
      </c>
      <c r="AG347" s="108" t="s">
        <v>30</v>
      </c>
      <c r="AH347" s="109" t="s">
        <v>85</v>
      </c>
      <c r="AL347" s="108" t="s">
        <v>134</v>
      </c>
      <c r="AM347" s="109" t="str">
        <f t="shared" si="134"/>
        <v>INDIRON</v>
      </c>
      <c r="AN347" s="108" t="str">
        <f t="shared" si="135"/>
        <v>FH6_7</v>
      </c>
      <c r="AO347" s="108">
        <f>AO299</f>
        <v>1.7590353092763786E-2</v>
      </c>
      <c r="AP347" s="108" t="s">
        <v>30</v>
      </c>
      <c r="AQ347" s="109" t="s">
        <v>82</v>
      </c>
      <c r="AU347" s="108" t="s">
        <v>134</v>
      </c>
      <c r="AV347" s="109" t="str">
        <f t="shared" si="136"/>
        <v>INDIRON</v>
      </c>
      <c r="AW347" s="108" t="str">
        <f t="shared" si="137"/>
        <v>FH6_7</v>
      </c>
      <c r="AX347" s="108">
        <f>AX299</f>
        <v>1.6594507840248664E-2</v>
      </c>
      <c r="AY347" s="108" t="s">
        <v>30</v>
      </c>
      <c r="AZ347" s="109" t="s">
        <v>81</v>
      </c>
      <c r="BD347" s="108" t="s">
        <v>134</v>
      </c>
      <c r="BE347" s="109" t="str">
        <f t="shared" si="138"/>
        <v>INDIRON</v>
      </c>
      <c r="BF347" s="108" t="str">
        <f t="shared" si="139"/>
        <v>FH6_7</v>
      </c>
      <c r="BG347" s="108">
        <f t="shared" si="146"/>
        <v>1.7590353092763786E-2</v>
      </c>
      <c r="BH347" s="108" t="s">
        <v>30</v>
      </c>
      <c r="BI347" s="109" t="s">
        <v>83</v>
      </c>
      <c r="BM347" s="108" t="s">
        <v>134</v>
      </c>
      <c r="BN347" s="109" t="str">
        <f t="shared" si="140"/>
        <v>INDIRON</v>
      </c>
      <c r="BO347" s="108" t="str">
        <f t="shared" si="141"/>
        <v>FH6_7</v>
      </c>
      <c r="BP347" s="108">
        <f t="shared" si="142"/>
        <v>1.6594507840248664E-2</v>
      </c>
      <c r="BQ347" s="108" t="s">
        <v>30</v>
      </c>
      <c r="BR347" s="109" t="s">
        <v>80</v>
      </c>
    </row>
    <row r="348" spans="11:70">
      <c r="K348" s="108" t="s">
        <v>134</v>
      </c>
      <c r="L348" s="109" t="str">
        <f t="shared" si="143"/>
        <v>INDIRON</v>
      </c>
      <c r="M348" s="108" t="str">
        <f>M300</f>
        <v>FH8_9</v>
      </c>
      <c r="N348" s="108">
        <f>N300</f>
        <v>1.8841834190357041E-2</v>
      </c>
      <c r="O348" s="108" t="s">
        <v>30</v>
      </c>
      <c r="P348" s="109" t="s">
        <v>84</v>
      </c>
      <c r="T348" s="108" t="s">
        <v>134</v>
      </c>
      <c r="U348" s="109" t="str">
        <f t="shared" si="144"/>
        <v>INDIRON</v>
      </c>
      <c r="V348" s="108" t="str">
        <f t="shared" si="145"/>
        <v>FH8_9</v>
      </c>
      <c r="W348" s="108">
        <f>W300</f>
        <v>1.7105236665912595E-2</v>
      </c>
      <c r="X348" s="108" t="s">
        <v>30</v>
      </c>
      <c r="Y348" s="109" t="s">
        <v>79</v>
      </c>
      <c r="AC348" s="108" t="s">
        <v>134</v>
      </c>
      <c r="AD348" s="109" t="str">
        <f t="shared" si="132"/>
        <v>INDIRON</v>
      </c>
      <c r="AE348" s="108" t="str">
        <f t="shared" si="133"/>
        <v>FH8_9</v>
      </c>
      <c r="AF348" s="108">
        <f>AF300</f>
        <v>1.6970320419525779E-2</v>
      </c>
      <c r="AG348" s="108" t="s">
        <v>30</v>
      </c>
      <c r="AH348" s="109" t="s">
        <v>85</v>
      </c>
      <c r="AL348" s="108" t="s">
        <v>134</v>
      </c>
      <c r="AM348" s="109" t="str">
        <f t="shared" si="134"/>
        <v>INDIRON</v>
      </c>
      <c r="AN348" s="108" t="str">
        <f t="shared" si="135"/>
        <v>FH8_9</v>
      </c>
      <c r="AO348" s="108">
        <f>AO300</f>
        <v>1.7469867163884722E-2</v>
      </c>
      <c r="AP348" s="108" t="s">
        <v>30</v>
      </c>
      <c r="AQ348" s="109" t="s">
        <v>82</v>
      </c>
      <c r="AU348" s="108" t="s">
        <v>134</v>
      </c>
      <c r="AV348" s="109" t="str">
        <f t="shared" si="136"/>
        <v>INDIRON</v>
      </c>
      <c r="AW348" s="108" t="str">
        <f t="shared" si="137"/>
        <v>FH8_9</v>
      </c>
      <c r="AX348" s="108">
        <f>AX300</f>
        <v>1.6512257912117322E-2</v>
      </c>
      <c r="AY348" s="108" t="s">
        <v>30</v>
      </c>
      <c r="AZ348" s="109" t="s">
        <v>81</v>
      </c>
      <c r="BD348" s="108" t="s">
        <v>134</v>
      </c>
      <c r="BE348" s="109" t="str">
        <f t="shared" si="138"/>
        <v>INDIRON</v>
      </c>
      <c r="BF348" s="108" t="str">
        <f t="shared" si="139"/>
        <v>FH8_9</v>
      </c>
      <c r="BG348" s="108">
        <f t="shared" si="146"/>
        <v>1.7469867163884722E-2</v>
      </c>
      <c r="BH348" s="108" t="s">
        <v>30</v>
      </c>
      <c r="BI348" s="109" t="s">
        <v>83</v>
      </c>
      <c r="BM348" s="108" t="s">
        <v>134</v>
      </c>
      <c r="BN348" s="109" t="str">
        <f t="shared" si="140"/>
        <v>INDIRON</v>
      </c>
      <c r="BO348" s="108" t="str">
        <f t="shared" si="141"/>
        <v>FH8_9</v>
      </c>
      <c r="BP348" s="108">
        <f t="shared" si="142"/>
        <v>1.6512257912117322E-2</v>
      </c>
      <c r="BQ348" s="108" t="s">
        <v>30</v>
      </c>
      <c r="BR348" s="109" t="s">
        <v>80</v>
      </c>
    </row>
    <row r="349" spans="11:70">
      <c r="K349" s="108" t="s">
        <v>134</v>
      </c>
      <c r="L349" s="109" t="str">
        <f t="shared" si="143"/>
        <v>INDIRON</v>
      </c>
      <c r="M349" s="108" t="str">
        <f>M301</f>
        <v>FH10_11</v>
      </c>
      <c r="N349" s="108">
        <f>N301</f>
        <v>1.8935669933152932E-2</v>
      </c>
      <c r="O349" s="108" t="s">
        <v>30</v>
      </c>
      <c r="P349" s="109" t="s">
        <v>84</v>
      </c>
      <c r="T349" s="108" t="s">
        <v>134</v>
      </c>
      <c r="U349" s="109" t="str">
        <f t="shared" si="144"/>
        <v>INDIRON</v>
      </c>
      <c r="V349" s="108" t="str">
        <f t="shared" si="145"/>
        <v>FH10_11</v>
      </c>
      <c r="W349" s="108">
        <f>W301</f>
        <v>1.9822516118854855E-2</v>
      </c>
      <c r="X349" s="108" t="s">
        <v>30</v>
      </c>
      <c r="Y349" s="109" t="s">
        <v>79</v>
      </c>
      <c r="AC349" s="108" t="s">
        <v>134</v>
      </c>
      <c r="AD349" s="109" t="str">
        <f t="shared" si="132"/>
        <v>INDIRON</v>
      </c>
      <c r="AE349" s="108" t="str">
        <f t="shared" si="133"/>
        <v>FH10_11</v>
      </c>
      <c r="AF349" s="108">
        <f>AF301</f>
        <v>1.6672348011768142E-2</v>
      </c>
      <c r="AG349" s="108" t="s">
        <v>30</v>
      </c>
      <c r="AH349" s="109" t="s">
        <v>85</v>
      </c>
      <c r="AL349" s="108" t="s">
        <v>134</v>
      </c>
      <c r="AM349" s="109" t="str">
        <f t="shared" si="134"/>
        <v>INDIRON</v>
      </c>
      <c r="AN349" s="108" t="str">
        <f t="shared" si="135"/>
        <v>FH10_11</v>
      </c>
      <c r="AO349" s="108">
        <f>AO301</f>
        <v>1.8548115811417278E-2</v>
      </c>
      <c r="AP349" s="108" t="s">
        <v>30</v>
      </c>
      <c r="AQ349" s="109" t="s">
        <v>82</v>
      </c>
      <c r="AU349" s="108" t="s">
        <v>134</v>
      </c>
      <c r="AV349" s="109" t="str">
        <f t="shared" si="136"/>
        <v>INDIRON</v>
      </c>
      <c r="AW349" s="108" t="str">
        <f t="shared" si="137"/>
        <v>FH10_11</v>
      </c>
      <c r="AX349" s="108">
        <f>AX301</f>
        <v>1.8253662687717338E-2</v>
      </c>
      <c r="AY349" s="108" t="s">
        <v>30</v>
      </c>
      <c r="AZ349" s="109" t="s">
        <v>81</v>
      </c>
      <c r="BD349" s="108" t="s">
        <v>134</v>
      </c>
      <c r="BE349" s="109" t="str">
        <f t="shared" si="138"/>
        <v>INDIRON</v>
      </c>
      <c r="BF349" s="108" t="str">
        <f t="shared" si="139"/>
        <v>FH10_11</v>
      </c>
      <c r="BG349" s="108">
        <f t="shared" si="146"/>
        <v>1.8548115811417278E-2</v>
      </c>
      <c r="BH349" s="108" t="s">
        <v>30</v>
      </c>
      <c r="BI349" s="109" t="s">
        <v>83</v>
      </c>
      <c r="BM349" s="108" t="s">
        <v>134</v>
      </c>
      <c r="BN349" s="109" t="str">
        <f t="shared" si="140"/>
        <v>INDIRON</v>
      </c>
      <c r="BO349" s="108" t="str">
        <f t="shared" si="141"/>
        <v>FH10_11</v>
      </c>
      <c r="BP349" s="108">
        <f t="shared" si="142"/>
        <v>1.8253662687717338E-2</v>
      </c>
      <c r="BQ349" s="108" t="s">
        <v>30</v>
      </c>
      <c r="BR349" s="109" t="s">
        <v>80</v>
      </c>
    </row>
    <row r="350" spans="11:70">
      <c r="K350" s="108" t="s">
        <v>134</v>
      </c>
      <c r="L350" s="109" t="str">
        <f t="shared" si="143"/>
        <v>INDIRON</v>
      </c>
      <c r="M350" s="108" t="str">
        <f>M302</f>
        <v>FH12_13</v>
      </c>
      <c r="N350" s="108">
        <f>N302</f>
        <v>1.9884706900704735E-2</v>
      </c>
      <c r="O350" s="108" t="s">
        <v>30</v>
      </c>
      <c r="P350" s="109" t="s">
        <v>84</v>
      </c>
      <c r="T350" s="108" t="s">
        <v>134</v>
      </c>
      <c r="U350" s="109" t="str">
        <f t="shared" si="144"/>
        <v>INDIRON</v>
      </c>
      <c r="V350" s="108" t="str">
        <f t="shared" si="145"/>
        <v>FH12_13</v>
      </c>
      <c r="W350" s="108">
        <f>W302</f>
        <v>2.0576715213032504E-2</v>
      </c>
      <c r="X350" s="108" t="s">
        <v>30</v>
      </c>
      <c r="Y350" s="109" t="s">
        <v>79</v>
      </c>
      <c r="AC350" s="108" t="s">
        <v>134</v>
      </c>
      <c r="AD350" s="109" t="str">
        <f t="shared" si="132"/>
        <v>INDIRON</v>
      </c>
      <c r="AE350" s="108" t="str">
        <f t="shared" si="133"/>
        <v>FH12_13</v>
      </c>
      <c r="AF350" s="108">
        <f>AF302</f>
        <v>1.7899394766943112E-2</v>
      </c>
      <c r="AG350" s="108" t="s">
        <v>30</v>
      </c>
      <c r="AH350" s="109" t="s">
        <v>85</v>
      </c>
      <c r="AL350" s="108" t="s">
        <v>134</v>
      </c>
      <c r="AM350" s="109" t="str">
        <f t="shared" si="134"/>
        <v>INDIRON</v>
      </c>
      <c r="AN350" s="108" t="str">
        <f t="shared" si="135"/>
        <v>FH12_13</v>
      </c>
      <c r="AO350" s="108">
        <f>AO302</f>
        <v>1.9734637777557382E-2</v>
      </c>
      <c r="AP350" s="108" t="s">
        <v>30</v>
      </c>
      <c r="AQ350" s="109" t="s">
        <v>82</v>
      </c>
      <c r="AU350" s="108" t="s">
        <v>134</v>
      </c>
      <c r="AV350" s="109" t="str">
        <f t="shared" si="136"/>
        <v>INDIRON</v>
      </c>
      <c r="AW350" s="108" t="str">
        <f t="shared" si="137"/>
        <v>FH12_13</v>
      </c>
      <c r="AX350" s="108">
        <f>AX302</f>
        <v>2.0262699404647935E-2</v>
      </c>
      <c r="AY350" s="108" t="s">
        <v>30</v>
      </c>
      <c r="AZ350" s="109" t="s">
        <v>81</v>
      </c>
      <c r="BD350" s="108" t="s">
        <v>134</v>
      </c>
      <c r="BE350" s="109" t="str">
        <f t="shared" si="138"/>
        <v>INDIRON</v>
      </c>
      <c r="BF350" s="108" t="str">
        <f t="shared" si="139"/>
        <v>FH12_13</v>
      </c>
      <c r="BG350" s="108">
        <f t="shared" si="146"/>
        <v>1.9734637777557382E-2</v>
      </c>
      <c r="BH350" s="108" t="s">
        <v>30</v>
      </c>
      <c r="BI350" s="109" t="s">
        <v>83</v>
      </c>
      <c r="BM350" s="108" t="s">
        <v>134</v>
      </c>
      <c r="BN350" s="109" t="str">
        <f t="shared" si="140"/>
        <v>INDIRON</v>
      </c>
      <c r="BO350" s="108" t="str">
        <f t="shared" si="141"/>
        <v>FH12_13</v>
      </c>
      <c r="BP350" s="108">
        <f t="shared" si="142"/>
        <v>2.0262699404647935E-2</v>
      </c>
      <c r="BQ350" s="108" t="s">
        <v>30</v>
      </c>
      <c r="BR350" s="109" t="s">
        <v>80</v>
      </c>
    </row>
    <row r="351" spans="11:70">
      <c r="K351" s="110" t="s">
        <v>134</v>
      </c>
      <c r="L351" s="109" t="str">
        <f t="shared" si="143"/>
        <v>INDIRON</v>
      </c>
      <c r="M351" s="108" t="str">
        <f>M303</f>
        <v>FH14_15</v>
      </c>
      <c r="N351" s="108">
        <f>N303</f>
        <v>2.0838990619720756E-2</v>
      </c>
      <c r="O351" s="108" t="s">
        <v>30</v>
      </c>
      <c r="P351" s="109" t="s">
        <v>84</v>
      </c>
      <c r="T351" s="108" t="s">
        <v>134</v>
      </c>
      <c r="U351" s="109" t="str">
        <f t="shared" si="144"/>
        <v>INDIRON</v>
      </c>
      <c r="V351" s="108" t="str">
        <f t="shared" si="145"/>
        <v>FH14_15</v>
      </c>
      <c r="W351" s="108">
        <f>W303</f>
        <v>2.0134412075970921E-2</v>
      </c>
      <c r="X351" s="108" t="s">
        <v>30</v>
      </c>
      <c r="Y351" s="109" t="s">
        <v>79</v>
      </c>
      <c r="AC351" s="108" t="s">
        <v>134</v>
      </c>
      <c r="AD351" s="109" t="str">
        <f t="shared" si="132"/>
        <v>INDIRON</v>
      </c>
      <c r="AE351" s="108" t="str">
        <f t="shared" si="133"/>
        <v>FH14_15</v>
      </c>
      <c r="AF351" s="108">
        <f>AF303</f>
        <v>2.0753023425021548E-2</v>
      </c>
      <c r="AG351" s="108" t="s">
        <v>30</v>
      </c>
      <c r="AH351" s="109" t="s">
        <v>85</v>
      </c>
      <c r="AL351" s="108" t="s">
        <v>134</v>
      </c>
      <c r="AM351" s="109" t="str">
        <f t="shared" si="134"/>
        <v>INDIRON</v>
      </c>
      <c r="AN351" s="108" t="str">
        <f t="shared" si="135"/>
        <v>FH14_15</v>
      </c>
      <c r="AO351" s="108">
        <f>AO303</f>
        <v>2.062125446774131E-2</v>
      </c>
      <c r="AP351" s="108" t="s">
        <v>30</v>
      </c>
      <c r="AQ351" s="109" t="s">
        <v>82</v>
      </c>
      <c r="AU351" s="108" t="s">
        <v>134</v>
      </c>
      <c r="AV351" s="109" t="str">
        <f t="shared" si="136"/>
        <v>INDIRON</v>
      </c>
      <c r="AW351" s="108" t="str">
        <f t="shared" si="137"/>
        <v>FH14_15</v>
      </c>
      <c r="AX351" s="108">
        <f>AX303</f>
        <v>2.1172817979268704E-2</v>
      </c>
      <c r="AY351" s="108" t="s">
        <v>30</v>
      </c>
      <c r="AZ351" s="109" t="s">
        <v>81</v>
      </c>
      <c r="BD351" s="108" t="s">
        <v>134</v>
      </c>
      <c r="BE351" s="109" t="str">
        <f t="shared" si="138"/>
        <v>INDIRON</v>
      </c>
      <c r="BF351" s="108" t="str">
        <f t="shared" si="139"/>
        <v>FH14_15</v>
      </c>
      <c r="BG351" s="108">
        <f t="shared" si="146"/>
        <v>2.062125446774131E-2</v>
      </c>
      <c r="BH351" s="108" t="s">
        <v>30</v>
      </c>
      <c r="BI351" s="109" t="s">
        <v>83</v>
      </c>
      <c r="BM351" s="108" t="s">
        <v>134</v>
      </c>
      <c r="BN351" s="109" t="str">
        <f t="shared" si="140"/>
        <v>INDIRON</v>
      </c>
      <c r="BO351" s="108" t="str">
        <f t="shared" si="141"/>
        <v>FH14_15</v>
      </c>
      <c r="BP351" s="108">
        <f t="shared" si="142"/>
        <v>2.1172817979268704E-2</v>
      </c>
      <c r="BQ351" s="108" t="s">
        <v>30</v>
      </c>
      <c r="BR351" s="109" t="s">
        <v>80</v>
      </c>
    </row>
    <row r="352" spans="11:70">
      <c r="K352" s="108" t="s">
        <v>134</v>
      </c>
      <c r="L352" s="109" t="str">
        <f t="shared" si="143"/>
        <v>INDIRON</v>
      </c>
      <c r="M352" s="108" t="str">
        <f>M304</f>
        <v>FH16_17</v>
      </c>
      <c r="N352" s="108">
        <f>N304</f>
        <v>2.1159581881884614E-2</v>
      </c>
      <c r="O352" s="108" t="s">
        <v>30</v>
      </c>
      <c r="P352" s="109" t="s">
        <v>84</v>
      </c>
      <c r="T352" s="108" t="s">
        <v>134</v>
      </c>
      <c r="U352" s="109" t="str">
        <f t="shared" si="144"/>
        <v>INDIRON</v>
      </c>
      <c r="V352" s="108" t="str">
        <f t="shared" si="145"/>
        <v>FH16_17</v>
      </c>
      <c r="W352" s="108">
        <f>W304</f>
        <v>1.9900470527556027E-2</v>
      </c>
      <c r="X352" s="108" t="s">
        <v>30</v>
      </c>
      <c r="Y352" s="109" t="s">
        <v>79</v>
      </c>
      <c r="AC352" s="108" t="s">
        <v>134</v>
      </c>
      <c r="AD352" s="109" t="str">
        <f t="shared" si="132"/>
        <v>INDIRON</v>
      </c>
      <c r="AE352" s="108" t="str">
        <f t="shared" si="133"/>
        <v>FH16_17</v>
      </c>
      <c r="AF352" s="108">
        <f>AF304</f>
        <v>2.1834856434323043E-2</v>
      </c>
      <c r="AG352" s="108" t="s">
        <v>30</v>
      </c>
      <c r="AH352" s="109" t="s">
        <v>85</v>
      </c>
      <c r="AL352" s="108" t="s">
        <v>134</v>
      </c>
      <c r="AM352" s="109" t="str">
        <f t="shared" si="134"/>
        <v>INDIRON</v>
      </c>
      <c r="AN352" s="108" t="str">
        <f t="shared" si="135"/>
        <v>FH16_17</v>
      </c>
      <c r="AO352" s="108">
        <f>AO304</f>
        <v>2.0861762903381702E-2</v>
      </c>
      <c r="AP352" s="108" t="s">
        <v>30</v>
      </c>
      <c r="AQ352" s="109" t="s">
        <v>82</v>
      </c>
      <c r="AU352" s="108" t="s">
        <v>134</v>
      </c>
      <c r="AV352" s="109" t="str">
        <f t="shared" si="136"/>
        <v>INDIRON</v>
      </c>
      <c r="AW352" s="108" t="str">
        <f t="shared" si="137"/>
        <v>FH16_17</v>
      </c>
      <c r="AX352" s="108">
        <f>AX304</f>
        <v>2.13427940914599E-2</v>
      </c>
      <c r="AY352" s="108" t="s">
        <v>30</v>
      </c>
      <c r="AZ352" s="109" t="s">
        <v>81</v>
      </c>
      <c r="BD352" s="108" t="s">
        <v>134</v>
      </c>
      <c r="BE352" s="109" t="str">
        <f t="shared" si="138"/>
        <v>INDIRON</v>
      </c>
      <c r="BF352" s="108" t="str">
        <f t="shared" si="139"/>
        <v>FH16_17</v>
      </c>
      <c r="BG352" s="108">
        <f t="shared" si="146"/>
        <v>2.0861762903381702E-2</v>
      </c>
      <c r="BH352" s="108" t="s">
        <v>30</v>
      </c>
      <c r="BI352" s="109" t="s">
        <v>83</v>
      </c>
      <c r="BM352" s="108" t="s">
        <v>134</v>
      </c>
      <c r="BN352" s="109" t="str">
        <f t="shared" si="140"/>
        <v>INDIRON</v>
      </c>
      <c r="BO352" s="108" t="str">
        <f t="shared" si="141"/>
        <v>FH16_17</v>
      </c>
      <c r="BP352" s="108">
        <f t="shared" si="142"/>
        <v>2.13427940914599E-2</v>
      </c>
      <c r="BQ352" s="108" t="s">
        <v>30</v>
      </c>
      <c r="BR352" s="109" t="s">
        <v>80</v>
      </c>
    </row>
    <row r="353" spans="11:70">
      <c r="K353" s="108" t="s">
        <v>134</v>
      </c>
      <c r="L353" s="109" t="str">
        <f t="shared" si="143"/>
        <v>INDIRON</v>
      </c>
      <c r="M353" s="108" t="str">
        <f>M305</f>
        <v>FH18_19</v>
      </c>
      <c r="N353" s="108">
        <f>N305</f>
        <v>2.1224678540757162E-2</v>
      </c>
      <c r="O353" s="108" t="s">
        <v>30</v>
      </c>
      <c r="P353" s="109" t="s">
        <v>84</v>
      </c>
      <c r="T353" s="108" t="s">
        <v>134</v>
      </c>
      <c r="U353" s="109" t="str">
        <f t="shared" si="144"/>
        <v>INDIRON</v>
      </c>
      <c r="V353" s="108" t="str">
        <f t="shared" si="145"/>
        <v>FH18_19</v>
      </c>
      <c r="W353" s="108">
        <f>W305</f>
        <v>2.0107856361090009E-2</v>
      </c>
      <c r="X353" s="108" t="s">
        <v>30</v>
      </c>
      <c r="Y353" s="109" t="s">
        <v>79</v>
      </c>
      <c r="AC353" s="108" t="s">
        <v>134</v>
      </c>
      <c r="AD353" s="109" t="str">
        <f t="shared" si="132"/>
        <v>INDIRON</v>
      </c>
      <c r="AE353" s="108" t="str">
        <f t="shared" si="133"/>
        <v>FH18_19</v>
      </c>
      <c r="AF353" s="108">
        <f>AF305</f>
        <v>2.1851663341138666E-2</v>
      </c>
      <c r="AG353" s="108" t="s">
        <v>30</v>
      </c>
      <c r="AH353" s="109" t="s">
        <v>85</v>
      </c>
      <c r="AL353" s="108" t="s">
        <v>134</v>
      </c>
      <c r="AM353" s="109" t="str">
        <f t="shared" si="134"/>
        <v>INDIRON</v>
      </c>
      <c r="AN353" s="108" t="str">
        <f t="shared" si="135"/>
        <v>FH18_19</v>
      </c>
      <c r="AO353" s="108">
        <f>AO305</f>
        <v>2.0787222764254057E-2</v>
      </c>
      <c r="AP353" s="108" t="s">
        <v>30</v>
      </c>
      <c r="AQ353" s="109" t="s">
        <v>82</v>
      </c>
      <c r="AU353" s="108" t="s">
        <v>134</v>
      </c>
      <c r="AV353" s="109" t="str">
        <f t="shared" si="136"/>
        <v>INDIRON</v>
      </c>
      <c r="AW353" s="108" t="str">
        <f t="shared" si="137"/>
        <v>FH18_19</v>
      </c>
      <c r="AX353" s="108">
        <f>AX305</f>
        <v>2.1302546509601013E-2</v>
      </c>
      <c r="AY353" s="108" t="s">
        <v>30</v>
      </c>
      <c r="AZ353" s="109" t="s">
        <v>81</v>
      </c>
      <c r="BD353" s="108" t="s">
        <v>134</v>
      </c>
      <c r="BE353" s="109" t="str">
        <f t="shared" si="138"/>
        <v>INDIRON</v>
      </c>
      <c r="BF353" s="108" t="str">
        <f t="shared" si="139"/>
        <v>FH18_19</v>
      </c>
      <c r="BG353" s="108">
        <f t="shared" si="146"/>
        <v>2.0787222764254057E-2</v>
      </c>
      <c r="BH353" s="108" t="s">
        <v>30</v>
      </c>
      <c r="BI353" s="109" t="s">
        <v>83</v>
      </c>
      <c r="BM353" s="108" t="s">
        <v>134</v>
      </c>
      <c r="BN353" s="109" t="str">
        <f t="shared" si="140"/>
        <v>INDIRON</v>
      </c>
      <c r="BO353" s="108" t="str">
        <f t="shared" si="141"/>
        <v>FH18_19</v>
      </c>
      <c r="BP353" s="108">
        <f t="shared" si="142"/>
        <v>2.1302546509601013E-2</v>
      </c>
      <c r="BQ353" s="108" t="s">
        <v>30</v>
      </c>
      <c r="BR353" s="109" t="s">
        <v>80</v>
      </c>
    </row>
    <row r="354" spans="11:70">
      <c r="K354" s="108" t="s">
        <v>134</v>
      </c>
      <c r="L354" s="109" t="str">
        <f t="shared" si="143"/>
        <v>INDIRON</v>
      </c>
      <c r="M354" s="108" t="str">
        <f>M306</f>
        <v>FH20_21</v>
      </c>
      <c r="N354" s="108">
        <f>N306</f>
        <v>2.1196759693815032E-2</v>
      </c>
      <c r="O354" s="108" t="s">
        <v>30</v>
      </c>
      <c r="P354" s="109" t="s">
        <v>84</v>
      </c>
      <c r="T354" s="108" t="s">
        <v>134</v>
      </c>
      <c r="U354" s="109" t="str">
        <f t="shared" si="144"/>
        <v>INDIRON</v>
      </c>
      <c r="V354" s="108" t="str">
        <f t="shared" si="145"/>
        <v>FH20_21</v>
      </c>
      <c r="W354" s="108">
        <f>W306</f>
        <v>2.0969036728827523E-2</v>
      </c>
      <c r="X354" s="108" t="s">
        <v>30</v>
      </c>
      <c r="Y354" s="109" t="s">
        <v>79</v>
      </c>
      <c r="AC354" s="108" t="s">
        <v>134</v>
      </c>
      <c r="AD354" s="109" t="str">
        <f t="shared" si="132"/>
        <v>INDIRON</v>
      </c>
      <c r="AE354" s="108" t="str">
        <f t="shared" si="133"/>
        <v>FH20_21</v>
      </c>
      <c r="AF354" s="108">
        <f>AF306</f>
        <v>2.157042975296812E-2</v>
      </c>
      <c r="AG354" s="108" t="s">
        <v>30</v>
      </c>
      <c r="AH354" s="109" t="s">
        <v>85</v>
      </c>
      <c r="AL354" s="108" t="s">
        <v>134</v>
      </c>
      <c r="AM354" s="109" t="str">
        <f t="shared" si="134"/>
        <v>INDIRON</v>
      </c>
      <c r="AN354" s="108" t="str">
        <f t="shared" si="135"/>
        <v>FH20_21</v>
      </c>
      <c r="AO354" s="108">
        <f>AO306</f>
        <v>2.0999926566056218E-2</v>
      </c>
      <c r="AP354" s="108" t="s">
        <v>30</v>
      </c>
      <c r="AQ354" s="109" t="s">
        <v>82</v>
      </c>
      <c r="AU354" s="108" t="s">
        <v>134</v>
      </c>
      <c r="AV354" s="109" t="str">
        <f t="shared" si="136"/>
        <v>INDIRON</v>
      </c>
      <c r="AW354" s="108" t="str">
        <f t="shared" si="137"/>
        <v>FH20_21</v>
      </c>
      <c r="AX354" s="108">
        <f>AX306</f>
        <v>2.172914857240358E-2</v>
      </c>
      <c r="AY354" s="108" t="s">
        <v>30</v>
      </c>
      <c r="AZ354" s="109" t="s">
        <v>81</v>
      </c>
      <c r="BD354" s="108" t="s">
        <v>134</v>
      </c>
      <c r="BE354" s="109" t="str">
        <f t="shared" si="138"/>
        <v>INDIRON</v>
      </c>
      <c r="BF354" s="108" t="str">
        <f t="shared" si="139"/>
        <v>FH20_21</v>
      </c>
      <c r="BG354" s="108">
        <f t="shared" si="146"/>
        <v>2.0999926566056218E-2</v>
      </c>
      <c r="BH354" s="108" t="s">
        <v>30</v>
      </c>
      <c r="BI354" s="109" t="s">
        <v>83</v>
      </c>
      <c r="BM354" s="108" t="s">
        <v>134</v>
      </c>
      <c r="BN354" s="109" t="str">
        <f t="shared" si="140"/>
        <v>INDIRON</v>
      </c>
      <c r="BO354" s="108" t="str">
        <f t="shared" si="141"/>
        <v>FH20_21</v>
      </c>
      <c r="BP354" s="108">
        <f t="shared" si="142"/>
        <v>2.172914857240358E-2</v>
      </c>
      <c r="BQ354" s="108" t="s">
        <v>30</v>
      </c>
      <c r="BR354" s="109" t="s">
        <v>80</v>
      </c>
    </row>
    <row r="355" spans="11:70">
      <c r="K355" s="110" t="s">
        <v>134</v>
      </c>
      <c r="L355" s="109" t="str">
        <f t="shared" si="143"/>
        <v>INDIRON</v>
      </c>
      <c r="M355" s="108" t="str">
        <f>M307</f>
        <v>FH22_23</v>
      </c>
      <c r="N355" s="108">
        <f>N307</f>
        <v>2.1378603635991075E-2</v>
      </c>
      <c r="O355" s="108" t="s">
        <v>30</v>
      </c>
      <c r="P355" s="109" t="s">
        <v>84</v>
      </c>
      <c r="T355" s="108" t="s">
        <v>134</v>
      </c>
      <c r="U355" s="109" t="str">
        <f t="shared" si="144"/>
        <v>INDIRON</v>
      </c>
      <c r="V355" s="108" t="str">
        <f t="shared" si="145"/>
        <v>FH22_23</v>
      </c>
      <c r="W355" s="108">
        <f>W307</f>
        <v>2.0691198572281522E-2</v>
      </c>
      <c r="X355" s="108" t="s">
        <v>30</v>
      </c>
      <c r="Y355" s="109" t="s">
        <v>79</v>
      </c>
      <c r="AC355" s="108" t="s">
        <v>134</v>
      </c>
      <c r="AD355" s="109" t="str">
        <f t="shared" si="132"/>
        <v>INDIRON</v>
      </c>
      <c r="AE355" s="108" t="str">
        <f t="shared" si="133"/>
        <v>FH22_23</v>
      </c>
      <c r="AF355" s="108">
        <f>AF307</f>
        <v>2.1709141168517694E-2</v>
      </c>
      <c r="AG355" s="108" t="s">
        <v>30</v>
      </c>
      <c r="AH355" s="109" t="s">
        <v>85</v>
      </c>
      <c r="AL355" s="108" t="s">
        <v>134</v>
      </c>
      <c r="AM355" s="109" t="str">
        <f t="shared" si="134"/>
        <v>INDIRON</v>
      </c>
      <c r="AN355" s="108" t="str">
        <f t="shared" si="135"/>
        <v>FH22_23</v>
      </c>
      <c r="AO355" s="108">
        <f>AO307</f>
        <v>2.1207571541905425E-2</v>
      </c>
      <c r="AP355" s="108" t="s">
        <v>30</v>
      </c>
      <c r="AQ355" s="109" t="s">
        <v>82</v>
      </c>
      <c r="AU355" s="108" t="s">
        <v>134</v>
      </c>
      <c r="AV355" s="109" t="str">
        <f t="shared" si="136"/>
        <v>INDIRON</v>
      </c>
      <c r="AW355" s="108" t="str">
        <f t="shared" si="137"/>
        <v>FH22_23</v>
      </c>
      <c r="AX355" s="108">
        <f>AX307</f>
        <v>2.255459586083617E-2</v>
      </c>
      <c r="AY355" s="108" t="s">
        <v>30</v>
      </c>
      <c r="AZ355" s="109" t="s">
        <v>81</v>
      </c>
      <c r="BD355" s="108" t="s">
        <v>134</v>
      </c>
      <c r="BE355" s="109" t="str">
        <f t="shared" si="138"/>
        <v>INDIRON</v>
      </c>
      <c r="BF355" s="108" t="str">
        <f t="shared" si="139"/>
        <v>FH22_23</v>
      </c>
      <c r="BG355" s="108">
        <f t="shared" si="146"/>
        <v>2.1207571541905425E-2</v>
      </c>
      <c r="BH355" s="108" t="s">
        <v>30</v>
      </c>
      <c r="BI355" s="109" t="s">
        <v>83</v>
      </c>
      <c r="BM355" s="108" t="s">
        <v>134</v>
      </c>
      <c r="BN355" s="109" t="str">
        <f t="shared" si="140"/>
        <v>INDIRON</v>
      </c>
      <c r="BO355" s="108" t="str">
        <f t="shared" si="141"/>
        <v>FH22_23</v>
      </c>
      <c r="BP355" s="108">
        <f t="shared" si="142"/>
        <v>2.255459586083617E-2</v>
      </c>
      <c r="BQ355" s="108" t="s">
        <v>30</v>
      </c>
      <c r="BR355" s="109" t="s">
        <v>80</v>
      </c>
    </row>
    <row r="356" spans="11:70">
      <c r="K356" s="108" t="s">
        <v>134</v>
      </c>
      <c r="L356" s="109" t="str">
        <f t="shared" si="143"/>
        <v>INDIRON</v>
      </c>
      <c r="M356" s="108" t="str">
        <f>M308</f>
        <v>WH0_1</v>
      </c>
      <c r="N356" s="108">
        <f>N308</f>
        <v>2.3300094813820355E-2</v>
      </c>
      <c r="O356" s="108" t="s">
        <v>30</v>
      </c>
      <c r="P356" s="109" t="s">
        <v>84</v>
      </c>
      <c r="T356" s="108" t="s">
        <v>134</v>
      </c>
      <c r="U356" s="109" t="str">
        <f t="shared" si="144"/>
        <v>INDIRON</v>
      </c>
      <c r="V356" s="108" t="str">
        <f t="shared" si="145"/>
        <v>WH0_1</v>
      </c>
      <c r="W356" s="108">
        <f>W308</f>
        <v>2.7052832396289028E-2</v>
      </c>
      <c r="X356" s="108" t="s">
        <v>30</v>
      </c>
      <c r="Y356" s="109" t="s">
        <v>79</v>
      </c>
      <c r="AC356" s="108" t="s">
        <v>134</v>
      </c>
      <c r="AD356" s="109" t="str">
        <f t="shared" si="132"/>
        <v>INDIRON</v>
      </c>
      <c r="AE356" s="108" t="str">
        <f t="shared" si="133"/>
        <v>WH0_1</v>
      </c>
      <c r="AF356" s="108">
        <f>AF308</f>
        <v>2.6977531248366181E-2</v>
      </c>
      <c r="AG356" s="108" t="s">
        <v>30</v>
      </c>
      <c r="AH356" s="109" t="s">
        <v>85</v>
      </c>
      <c r="AL356" s="108" t="s">
        <v>134</v>
      </c>
      <c r="AM356" s="109" t="str">
        <f t="shared" si="134"/>
        <v>INDIRON</v>
      </c>
      <c r="AN356" s="108" t="str">
        <f t="shared" si="135"/>
        <v>WH0_1</v>
      </c>
      <c r="AO356" s="108">
        <f>AO308</f>
        <v>2.6007960145311419E-2</v>
      </c>
      <c r="AP356" s="108" t="s">
        <v>30</v>
      </c>
      <c r="AQ356" s="109" t="s">
        <v>82</v>
      </c>
      <c r="AU356" s="108" t="s">
        <v>134</v>
      </c>
      <c r="AV356" s="109" t="str">
        <f t="shared" si="136"/>
        <v>INDIRON</v>
      </c>
      <c r="AW356" s="108" t="str">
        <f t="shared" si="137"/>
        <v>WH0_1</v>
      </c>
      <c r="AX356" s="108">
        <f>AX308</f>
        <v>2.5192013319288074E-2</v>
      </c>
      <c r="AY356" s="108" t="s">
        <v>30</v>
      </c>
      <c r="AZ356" s="109" t="s">
        <v>81</v>
      </c>
      <c r="BD356" s="108" t="s">
        <v>134</v>
      </c>
      <c r="BE356" s="109" t="str">
        <f t="shared" si="138"/>
        <v>INDIRON</v>
      </c>
      <c r="BF356" s="108" t="str">
        <f t="shared" si="139"/>
        <v>WH0_1</v>
      </c>
      <c r="BG356" s="108">
        <f t="shared" si="146"/>
        <v>2.6007960145311419E-2</v>
      </c>
      <c r="BH356" s="108" t="s">
        <v>30</v>
      </c>
      <c r="BI356" s="109" t="s">
        <v>83</v>
      </c>
      <c r="BM356" s="108" t="s">
        <v>134</v>
      </c>
      <c r="BN356" s="109" t="str">
        <f t="shared" si="140"/>
        <v>INDIRON</v>
      </c>
      <c r="BO356" s="108" t="str">
        <f t="shared" si="141"/>
        <v>WH0_1</v>
      </c>
      <c r="BP356" s="108">
        <f t="shared" si="142"/>
        <v>2.5192013319288074E-2</v>
      </c>
      <c r="BQ356" s="108" t="s">
        <v>30</v>
      </c>
      <c r="BR356" s="109" t="s">
        <v>80</v>
      </c>
    </row>
    <row r="357" spans="11:70">
      <c r="K357" s="108" t="s">
        <v>134</v>
      </c>
      <c r="L357" s="109" t="str">
        <f t="shared" si="143"/>
        <v>INDIRON</v>
      </c>
      <c r="M357" s="108" t="str">
        <f>M309</f>
        <v>WH2_3</v>
      </c>
      <c r="N357" s="108">
        <f>N309</f>
        <v>2.2949279837092943E-2</v>
      </c>
      <c r="O357" s="108" t="s">
        <v>30</v>
      </c>
      <c r="P357" s="109" t="s">
        <v>84</v>
      </c>
      <c r="T357" s="108" t="s">
        <v>134</v>
      </c>
      <c r="U357" s="109" t="str">
        <f t="shared" si="144"/>
        <v>INDIRON</v>
      </c>
      <c r="V357" s="108" t="str">
        <f t="shared" si="145"/>
        <v>WH2_3</v>
      </c>
      <c r="W357" s="108">
        <f>W309</f>
        <v>2.5013577036882978E-2</v>
      </c>
      <c r="X357" s="108" t="s">
        <v>30</v>
      </c>
      <c r="Y357" s="109" t="s">
        <v>79</v>
      </c>
      <c r="AC357" s="108" t="s">
        <v>134</v>
      </c>
      <c r="AD357" s="109" t="str">
        <f t="shared" si="132"/>
        <v>INDIRON</v>
      </c>
      <c r="AE357" s="108" t="str">
        <f t="shared" si="133"/>
        <v>WH2_3</v>
      </c>
      <c r="AF357" s="108">
        <f>AF309</f>
        <v>2.6652958693425988E-2</v>
      </c>
      <c r="AG357" s="108" t="s">
        <v>30</v>
      </c>
      <c r="AH357" s="109" t="s">
        <v>85</v>
      </c>
      <c r="AL357" s="108" t="s">
        <v>134</v>
      </c>
      <c r="AM357" s="109" t="str">
        <f t="shared" si="134"/>
        <v>INDIRON</v>
      </c>
      <c r="AN357" s="108" t="str">
        <f t="shared" si="135"/>
        <v>WH2_3</v>
      </c>
      <c r="AO357" s="108">
        <f>AO309</f>
        <v>2.5282231921475835E-2</v>
      </c>
      <c r="AP357" s="108" t="s">
        <v>30</v>
      </c>
      <c r="AQ357" s="109" t="s">
        <v>82</v>
      </c>
      <c r="AU357" s="108" t="s">
        <v>134</v>
      </c>
      <c r="AV357" s="109" t="str">
        <f t="shared" si="136"/>
        <v>INDIRON</v>
      </c>
      <c r="AW357" s="108" t="str">
        <f t="shared" si="137"/>
        <v>WH2_3</v>
      </c>
      <c r="AX357" s="108">
        <f>AX309</f>
        <v>2.4011456297412508E-2</v>
      </c>
      <c r="AY357" s="108" t="s">
        <v>30</v>
      </c>
      <c r="AZ357" s="109" t="s">
        <v>81</v>
      </c>
      <c r="BD357" s="108" t="s">
        <v>134</v>
      </c>
      <c r="BE357" s="109" t="str">
        <f t="shared" si="138"/>
        <v>INDIRON</v>
      </c>
      <c r="BF357" s="108" t="str">
        <f t="shared" si="139"/>
        <v>WH2_3</v>
      </c>
      <c r="BG357" s="108">
        <f t="shared" si="146"/>
        <v>2.5282231921475835E-2</v>
      </c>
      <c r="BH357" s="108" t="s">
        <v>30</v>
      </c>
      <c r="BI357" s="109" t="s">
        <v>83</v>
      </c>
      <c r="BM357" s="108" t="s">
        <v>134</v>
      </c>
      <c r="BN357" s="109" t="str">
        <f t="shared" si="140"/>
        <v>INDIRON</v>
      </c>
      <c r="BO357" s="108" t="str">
        <f t="shared" si="141"/>
        <v>WH2_3</v>
      </c>
      <c r="BP357" s="108">
        <f t="shared" si="142"/>
        <v>2.4011456297412508E-2</v>
      </c>
      <c r="BQ357" s="108" t="s">
        <v>30</v>
      </c>
      <c r="BR357" s="109" t="s">
        <v>80</v>
      </c>
    </row>
    <row r="358" spans="11:70">
      <c r="K358" s="108" t="s">
        <v>134</v>
      </c>
      <c r="L358" s="109" t="str">
        <f t="shared" si="143"/>
        <v>INDIRON</v>
      </c>
      <c r="M358" s="108" t="str">
        <f>M310</f>
        <v>WH4_5</v>
      </c>
      <c r="N358" s="108">
        <f>N310</f>
        <v>2.2222380945545704E-2</v>
      </c>
      <c r="O358" s="108" t="s">
        <v>30</v>
      </c>
      <c r="P358" s="109" t="s">
        <v>84</v>
      </c>
      <c r="T358" s="108" t="s">
        <v>134</v>
      </c>
      <c r="U358" s="109" t="str">
        <f t="shared" si="144"/>
        <v>INDIRON</v>
      </c>
      <c r="V358" s="108" t="str">
        <f t="shared" si="145"/>
        <v>WH4_5</v>
      </c>
      <c r="W358" s="108">
        <f>W310</f>
        <v>2.3696203770169025E-2</v>
      </c>
      <c r="X358" s="108" t="s">
        <v>30</v>
      </c>
      <c r="Y358" s="109" t="s">
        <v>79</v>
      </c>
      <c r="AC358" s="108" t="s">
        <v>134</v>
      </c>
      <c r="AD358" s="109" t="str">
        <f t="shared" si="132"/>
        <v>INDIRON</v>
      </c>
      <c r="AE358" s="108" t="str">
        <f t="shared" si="133"/>
        <v>WH4_5</v>
      </c>
      <c r="AF358" s="108">
        <f>AF310</f>
        <v>2.4917071568632491E-2</v>
      </c>
      <c r="AG358" s="108" t="s">
        <v>30</v>
      </c>
      <c r="AH358" s="109" t="s">
        <v>85</v>
      </c>
      <c r="AL358" s="108" t="s">
        <v>134</v>
      </c>
      <c r="AM358" s="109" t="str">
        <f t="shared" si="134"/>
        <v>INDIRON</v>
      </c>
      <c r="AN358" s="108" t="str">
        <f t="shared" si="135"/>
        <v>WH4_5</v>
      </c>
      <c r="AO358" s="108">
        <f>AO310</f>
        <v>2.3916599319823553E-2</v>
      </c>
      <c r="AP358" s="108" t="s">
        <v>30</v>
      </c>
      <c r="AQ358" s="109" t="s">
        <v>82</v>
      </c>
      <c r="AU358" s="108" t="s">
        <v>134</v>
      </c>
      <c r="AV358" s="109" t="str">
        <f t="shared" si="136"/>
        <v>INDIRON</v>
      </c>
      <c r="AW358" s="108" t="str">
        <f t="shared" si="137"/>
        <v>WH4_5</v>
      </c>
      <c r="AX358" s="108">
        <f>AX310</f>
        <v>2.1583935635486006E-2</v>
      </c>
      <c r="AY358" s="108" t="s">
        <v>30</v>
      </c>
      <c r="AZ358" s="109" t="s">
        <v>81</v>
      </c>
      <c r="BD358" s="108" t="s">
        <v>134</v>
      </c>
      <c r="BE358" s="109" t="str">
        <f t="shared" si="138"/>
        <v>INDIRON</v>
      </c>
      <c r="BF358" s="108" t="str">
        <f t="shared" si="139"/>
        <v>WH4_5</v>
      </c>
      <c r="BG358" s="108">
        <f t="shared" si="146"/>
        <v>2.3916599319823553E-2</v>
      </c>
      <c r="BH358" s="108" t="s">
        <v>30</v>
      </c>
      <c r="BI358" s="109" t="s">
        <v>83</v>
      </c>
      <c r="BM358" s="108" t="s">
        <v>134</v>
      </c>
      <c r="BN358" s="109" t="str">
        <f t="shared" si="140"/>
        <v>INDIRON</v>
      </c>
      <c r="BO358" s="108" t="str">
        <f t="shared" si="141"/>
        <v>WH4_5</v>
      </c>
      <c r="BP358" s="108">
        <f t="shared" si="142"/>
        <v>2.1583935635486006E-2</v>
      </c>
      <c r="BQ358" s="108" t="s">
        <v>30</v>
      </c>
      <c r="BR358" s="109" t="s">
        <v>80</v>
      </c>
    </row>
    <row r="359" spans="11:70">
      <c r="K359" s="110" t="s">
        <v>134</v>
      </c>
      <c r="L359" s="109" t="str">
        <f t="shared" si="143"/>
        <v>INDIRON</v>
      </c>
      <c r="M359" s="108" t="str">
        <f>M311</f>
        <v>WH6_7</v>
      </c>
      <c r="N359" s="108">
        <f>N311</f>
        <v>2.1258522050921807E-2</v>
      </c>
      <c r="O359" s="108" t="s">
        <v>30</v>
      </c>
      <c r="P359" s="109" t="s">
        <v>84</v>
      </c>
      <c r="T359" s="108" t="s">
        <v>134</v>
      </c>
      <c r="U359" s="109" t="str">
        <f t="shared" si="144"/>
        <v>INDIRON</v>
      </c>
      <c r="V359" s="108" t="str">
        <f t="shared" si="145"/>
        <v>WH6_7</v>
      </c>
      <c r="W359" s="108">
        <f>W311</f>
        <v>2.3554467401049717E-2</v>
      </c>
      <c r="X359" s="108" t="s">
        <v>30</v>
      </c>
      <c r="Y359" s="109" t="s">
        <v>79</v>
      </c>
      <c r="AC359" s="108" t="s">
        <v>134</v>
      </c>
      <c r="AD359" s="109" t="str">
        <f t="shared" si="132"/>
        <v>INDIRON</v>
      </c>
      <c r="AE359" s="108" t="str">
        <f t="shared" si="133"/>
        <v>WH6_7</v>
      </c>
      <c r="AF359" s="108">
        <f>AF311</f>
        <v>2.2314948777941768E-2</v>
      </c>
      <c r="AG359" s="108" t="s">
        <v>30</v>
      </c>
      <c r="AH359" s="109" t="s">
        <v>85</v>
      </c>
      <c r="AL359" s="108" t="s">
        <v>134</v>
      </c>
      <c r="AM359" s="109" t="str">
        <f t="shared" si="134"/>
        <v>INDIRON</v>
      </c>
      <c r="AN359" s="108" t="str">
        <f t="shared" si="135"/>
        <v>WH6_7</v>
      </c>
      <c r="AO359" s="108">
        <f>AO311</f>
        <v>2.2630890443310306E-2</v>
      </c>
      <c r="AP359" s="108" t="s">
        <v>30</v>
      </c>
      <c r="AQ359" s="109" t="s">
        <v>82</v>
      </c>
      <c r="AU359" s="108" t="s">
        <v>134</v>
      </c>
      <c r="AV359" s="109" t="str">
        <f t="shared" si="136"/>
        <v>INDIRON</v>
      </c>
      <c r="AW359" s="108" t="str">
        <f t="shared" si="137"/>
        <v>WH6_7</v>
      </c>
      <c r="AX359" s="108">
        <f>AX311</f>
        <v>1.956645749960171E-2</v>
      </c>
      <c r="AY359" s="108" t="s">
        <v>30</v>
      </c>
      <c r="AZ359" s="109" t="s">
        <v>81</v>
      </c>
      <c r="BD359" s="108" t="s">
        <v>134</v>
      </c>
      <c r="BE359" s="109" t="str">
        <f t="shared" si="138"/>
        <v>INDIRON</v>
      </c>
      <c r="BF359" s="108" t="str">
        <f t="shared" si="139"/>
        <v>WH6_7</v>
      </c>
      <c r="BG359" s="108">
        <f t="shared" si="146"/>
        <v>2.2630890443310306E-2</v>
      </c>
      <c r="BH359" s="108" t="s">
        <v>30</v>
      </c>
      <c r="BI359" s="109" t="s">
        <v>83</v>
      </c>
      <c r="BM359" s="108" t="s">
        <v>134</v>
      </c>
      <c r="BN359" s="109" t="str">
        <f t="shared" si="140"/>
        <v>INDIRON</v>
      </c>
      <c r="BO359" s="108" t="str">
        <f t="shared" si="141"/>
        <v>WH6_7</v>
      </c>
      <c r="BP359" s="108">
        <f t="shared" si="142"/>
        <v>1.956645749960171E-2</v>
      </c>
      <c r="BQ359" s="108" t="s">
        <v>30</v>
      </c>
      <c r="BR359" s="109" t="s">
        <v>80</v>
      </c>
    </row>
    <row r="360" spans="11:70">
      <c r="K360" s="108" t="s">
        <v>134</v>
      </c>
      <c r="L360" s="109" t="str">
        <f t="shared" si="143"/>
        <v>INDIRON</v>
      </c>
      <c r="M360" s="108" t="str">
        <f>M312</f>
        <v>WH8_9</v>
      </c>
      <c r="N360" s="108">
        <f>N312</f>
        <v>2.0781130887542472E-2</v>
      </c>
      <c r="O360" s="108" t="s">
        <v>30</v>
      </c>
      <c r="P360" s="109" t="s">
        <v>84</v>
      </c>
      <c r="T360" s="108" t="s">
        <v>134</v>
      </c>
      <c r="U360" s="109" t="str">
        <f t="shared" si="144"/>
        <v>INDIRON</v>
      </c>
      <c r="V360" s="108" t="str">
        <f t="shared" si="145"/>
        <v>WH8_9</v>
      </c>
      <c r="W360" s="108">
        <f>W312</f>
        <v>2.4300205766701756E-2</v>
      </c>
      <c r="X360" s="108" t="s">
        <v>30</v>
      </c>
      <c r="Y360" s="109" t="s">
        <v>79</v>
      </c>
      <c r="AC360" s="108" t="s">
        <v>134</v>
      </c>
      <c r="AD360" s="109" t="str">
        <f t="shared" si="132"/>
        <v>INDIRON</v>
      </c>
      <c r="AE360" s="108" t="str">
        <f t="shared" si="133"/>
        <v>WH8_9</v>
      </c>
      <c r="AF360" s="108">
        <f>AF312</f>
        <v>2.0694579381969672E-2</v>
      </c>
      <c r="AG360" s="108" t="s">
        <v>30</v>
      </c>
      <c r="AH360" s="109" t="s">
        <v>85</v>
      </c>
      <c r="AL360" s="108" t="s">
        <v>134</v>
      </c>
      <c r="AM360" s="109" t="str">
        <f t="shared" si="134"/>
        <v>INDIRON</v>
      </c>
      <c r="AN360" s="108" t="str">
        <f t="shared" si="135"/>
        <v>WH8_9</v>
      </c>
      <c r="AO360" s="108">
        <f>AO312</f>
        <v>2.2198516505466385E-2</v>
      </c>
      <c r="AP360" s="108" t="s">
        <v>30</v>
      </c>
      <c r="AQ360" s="109" t="s">
        <v>82</v>
      </c>
      <c r="AU360" s="108" t="s">
        <v>134</v>
      </c>
      <c r="AV360" s="109" t="str">
        <f t="shared" si="136"/>
        <v>INDIRON</v>
      </c>
      <c r="AW360" s="108" t="str">
        <f t="shared" si="137"/>
        <v>WH8_9</v>
      </c>
      <c r="AX360" s="108">
        <f>AX312</f>
        <v>1.8926889835118442E-2</v>
      </c>
      <c r="AY360" s="108" t="s">
        <v>30</v>
      </c>
      <c r="AZ360" s="109" t="s">
        <v>81</v>
      </c>
      <c r="BD360" s="108" t="s">
        <v>134</v>
      </c>
      <c r="BE360" s="109" t="str">
        <f t="shared" si="138"/>
        <v>INDIRON</v>
      </c>
      <c r="BF360" s="108" t="str">
        <f t="shared" si="139"/>
        <v>WH8_9</v>
      </c>
      <c r="BG360" s="108">
        <f t="shared" si="146"/>
        <v>2.2198516505466385E-2</v>
      </c>
      <c r="BH360" s="108" t="s">
        <v>30</v>
      </c>
      <c r="BI360" s="109" t="s">
        <v>83</v>
      </c>
      <c r="BM360" s="108" t="s">
        <v>134</v>
      </c>
      <c r="BN360" s="109" t="str">
        <f t="shared" si="140"/>
        <v>INDIRON</v>
      </c>
      <c r="BO360" s="108" t="str">
        <f t="shared" si="141"/>
        <v>WH8_9</v>
      </c>
      <c r="BP360" s="108">
        <f t="shared" si="142"/>
        <v>1.8926889835118442E-2</v>
      </c>
      <c r="BQ360" s="108" t="s">
        <v>30</v>
      </c>
      <c r="BR360" s="109" t="s">
        <v>80</v>
      </c>
    </row>
    <row r="361" spans="11:70">
      <c r="K361" s="108" t="s">
        <v>134</v>
      </c>
      <c r="L361" s="109" t="str">
        <f t="shared" si="143"/>
        <v>INDIRON</v>
      </c>
      <c r="M361" s="108" t="str">
        <f>M313</f>
        <v>WH10_11</v>
      </c>
      <c r="N361" s="108">
        <f>N313</f>
        <v>2.0724743126449289E-2</v>
      </c>
      <c r="O361" s="108" t="s">
        <v>30</v>
      </c>
      <c r="P361" s="109" t="s">
        <v>84</v>
      </c>
      <c r="T361" s="108" t="s">
        <v>134</v>
      </c>
      <c r="U361" s="109" t="str">
        <f t="shared" si="144"/>
        <v>INDIRON</v>
      </c>
      <c r="V361" s="108" t="str">
        <f t="shared" si="145"/>
        <v>WH10_11</v>
      </c>
      <c r="W361" s="108">
        <f>W313</f>
        <v>2.6960606459662702E-2</v>
      </c>
      <c r="X361" s="108" t="s">
        <v>30</v>
      </c>
      <c r="Y361" s="109" t="s">
        <v>79</v>
      </c>
      <c r="AC361" s="108" t="s">
        <v>134</v>
      </c>
      <c r="AD361" s="109" t="str">
        <f t="shared" si="132"/>
        <v>INDIRON</v>
      </c>
      <c r="AE361" s="108" t="str">
        <f t="shared" si="133"/>
        <v>WH10_11</v>
      </c>
      <c r="AF361" s="108">
        <f>AF313</f>
        <v>2.0337356222063653E-2</v>
      </c>
      <c r="AG361" s="108" t="s">
        <v>30</v>
      </c>
      <c r="AH361" s="109" t="s">
        <v>85</v>
      </c>
      <c r="AL361" s="108" t="s">
        <v>134</v>
      </c>
      <c r="AM361" s="109" t="str">
        <f t="shared" si="134"/>
        <v>INDIRON</v>
      </c>
      <c r="AN361" s="108" t="str">
        <f t="shared" si="135"/>
        <v>WH10_11</v>
      </c>
      <c r="AO361" s="108">
        <f>AO313</f>
        <v>2.289443174741624E-2</v>
      </c>
      <c r="AP361" s="108" t="s">
        <v>30</v>
      </c>
      <c r="AQ361" s="109" t="s">
        <v>82</v>
      </c>
      <c r="AU361" s="108" t="s">
        <v>134</v>
      </c>
      <c r="AV361" s="109" t="str">
        <f t="shared" si="136"/>
        <v>INDIRON</v>
      </c>
      <c r="AW361" s="108" t="str">
        <f t="shared" si="137"/>
        <v>WH10_11</v>
      </c>
      <c r="AX361" s="108">
        <f>AX313</f>
        <v>1.9316772940714252E-2</v>
      </c>
      <c r="AY361" s="108" t="s">
        <v>30</v>
      </c>
      <c r="AZ361" s="109" t="s">
        <v>81</v>
      </c>
      <c r="BD361" s="108" t="s">
        <v>134</v>
      </c>
      <c r="BE361" s="109" t="str">
        <f t="shared" si="138"/>
        <v>INDIRON</v>
      </c>
      <c r="BF361" s="108" t="str">
        <f t="shared" si="139"/>
        <v>WH10_11</v>
      </c>
      <c r="BG361" s="108">
        <f t="shared" si="146"/>
        <v>2.289443174741624E-2</v>
      </c>
      <c r="BH361" s="108" t="s">
        <v>30</v>
      </c>
      <c r="BI361" s="109" t="s">
        <v>83</v>
      </c>
      <c r="BM361" s="108" t="s">
        <v>134</v>
      </c>
      <c r="BN361" s="109" t="str">
        <f t="shared" si="140"/>
        <v>INDIRON</v>
      </c>
      <c r="BO361" s="108" t="str">
        <f t="shared" si="141"/>
        <v>WH10_11</v>
      </c>
      <c r="BP361" s="108">
        <f t="shared" si="142"/>
        <v>1.9316772940714252E-2</v>
      </c>
      <c r="BQ361" s="108" t="s">
        <v>30</v>
      </c>
      <c r="BR361" s="109" t="s">
        <v>80</v>
      </c>
    </row>
    <row r="362" spans="11:70">
      <c r="K362" s="108" t="s">
        <v>134</v>
      </c>
      <c r="L362" s="109" t="str">
        <f t="shared" si="143"/>
        <v>INDIRON</v>
      </c>
      <c r="M362" s="108" t="str">
        <f>M314</f>
        <v>WH12_13</v>
      </c>
      <c r="N362" s="108">
        <f>N314</f>
        <v>2.1313426308615869E-2</v>
      </c>
      <c r="O362" s="108" t="s">
        <v>30</v>
      </c>
      <c r="P362" s="109" t="s">
        <v>84</v>
      </c>
      <c r="T362" s="108" t="s">
        <v>134</v>
      </c>
      <c r="U362" s="109" t="str">
        <f t="shared" si="144"/>
        <v>INDIRON</v>
      </c>
      <c r="V362" s="108" t="str">
        <f t="shared" si="145"/>
        <v>WH12_13</v>
      </c>
      <c r="W362" s="108">
        <f>W314</f>
        <v>2.8194153221252558E-2</v>
      </c>
      <c r="X362" s="108" t="s">
        <v>30</v>
      </c>
      <c r="Y362" s="109" t="s">
        <v>79</v>
      </c>
      <c r="AC362" s="108" t="s">
        <v>134</v>
      </c>
      <c r="AD362" s="109" t="str">
        <f t="shared" si="132"/>
        <v>INDIRON</v>
      </c>
      <c r="AE362" s="108" t="str">
        <f t="shared" si="133"/>
        <v>WH12_13</v>
      </c>
      <c r="AF362" s="108">
        <f>AF314</f>
        <v>2.1577923329904772E-2</v>
      </c>
      <c r="AG362" s="108" t="s">
        <v>30</v>
      </c>
      <c r="AH362" s="109" t="s">
        <v>85</v>
      </c>
      <c r="AL362" s="108" t="s">
        <v>134</v>
      </c>
      <c r="AM362" s="109" t="str">
        <f t="shared" si="134"/>
        <v>INDIRON</v>
      </c>
      <c r="AN362" s="108" t="str">
        <f t="shared" si="135"/>
        <v>WH12_13</v>
      </c>
      <c r="AO362" s="108">
        <f>AO314</f>
        <v>2.436992205662647E-2</v>
      </c>
      <c r="AP362" s="108" t="s">
        <v>30</v>
      </c>
      <c r="AQ362" s="109" t="s">
        <v>82</v>
      </c>
      <c r="AU362" s="108" t="s">
        <v>134</v>
      </c>
      <c r="AV362" s="109" t="str">
        <f t="shared" si="136"/>
        <v>INDIRON</v>
      </c>
      <c r="AW362" s="108" t="str">
        <f t="shared" si="137"/>
        <v>WH12_13</v>
      </c>
      <c r="AX362" s="108">
        <f>AX314</f>
        <v>2.1713679165996778E-2</v>
      </c>
      <c r="AY362" s="108" t="s">
        <v>30</v>
      </c>
      <c r="AZ362" s="109" t="s">
        <v>81</v>
      </c>
      <c r="BD362" s="108" t="s">
        <v>134</v>
      </c>
      <c r="BE362" s="109" t="str">
        <f t="shared" si="138"/>
        <v>INDIRON</v>
      </c>
      <c r="BF362" s="108" t="str">
        <f t="shared" si="139"/>
        <v>WH12_13</v>
      </c>
      <c r="BG362" s="108">
        <f t="shared" si="146"/>
        <v>2.436992205662647E-2</v>
      </c>
      <c r="BH362" s="108" t="s">
        <v>30</v>
      </c>
      <c r="BI362" s="109" t="s">
        <v>83</v>
      </c>
      <c r="BM362" s="108" t="s">
        <v>134</v>
      </c>
      <c r="BN362" s="109" t="str">
        <f t="shared" si="140"/>
        <v>INDIRON</v>
      </c>
      <c r="BO362" s="108" t="str">
        <f t="shared" si="141"/>
        <v>WH12_13</v>
      </c>
      <c r="BP362" s="108">
        <f t="shared" si="142"/>
        <v>2.1713679165996778E-2</v>
      </c>
      <c r="BQ362" s="108" t="s">
        <v>30</v>
      </c>
      <c r="BR362" s="109" t="s">
        <v>80</v>
      </c>
    </row>
    <row r="363" spans="11:70">
      <c r="K363" s="110" t="s">
        <v>134</v>
      </c>
      <c r="L363" s="109" t="str">
        <f t="shared" si="143"/>
        <v>INDIRON</v>
      </c>
      <c r="M363" s="108" t="str">
        <f>M315</f>
        <v>WH14_15</v>
      </c>
      <c r="N363" s="108">
        <f>N315</f>
        <v>2.2469105630351725E-2</v>
      </c>
      <c r="O363" s="108" t="s">
        <v>30</v>
      </c>
      <c r="P363" s="109" t="s">
        <v>84</v>
      </c>
      <c r="T363" s="108" t="s">
        <v>134</v>
      </c>
      <c r="U363" s="109" t="str">
        <f t="shared" si="144"/>
        <v>INDIRON</v>
      </c>
      <c r="V363" s="108" t="str">
        <f t="shared" si="145"/>
        <v>WH14_15</v>
      </c>
      <c r="W363" s="108">
        <f>W315</f>
        <v>2.7759107718327507E-2</v>
      </c>
      <c r="X363" s="108" t="s">
        <v>30</v>
      </c>
      <c r="Y363" s="109" t="s">
        <v>79</v>
      </c>
      <c r="AC363" s="108" t="s">
        <v>134</v>
      </c>
      <c r="AD363" s="109" t="str">
        <f t="shared" si="132"/>
        <v>INDIRON</v>
      </c>
      <c r="AE363" s="108" t="str">
        <f t="shared" si="133"/>
        <v>WH14_15</v>
      </c>
      <c r="AF363" s="108">
        <f>AF315</f>
        <v>2.443722308467574E-2</v>
      </c>
      <c r="AG363" s="108" t="s">
        <v>30</v>
      </c>
      <c r="AH363" s="109" t="s">
        <v>85</v>
      </c>
      <c r="AL363" s="108" t="s">
        <v>134</v>
      </c>
      <c r="AM363" s="109" t="str">
        <f t="shared" si="134"/>
        <v>INDIRON</v>
      </c>
      <c r="AN363" s="108" t="str">
        <f t="shared" si="135"/>
        <v>WH14_15</v>
      </c>
      <c r="AO363" s="108">
        <f>AO315</f>
        <v>2.5296656553616542E-2</v>
      </c>
      <c r="AP363" s="108" t="s">
        <v>30</v>
      </c>
      <c r="AQ363" s="109" t="s">
        <v>82</v>
      </c>
      <c r="AU363" s="108" t="s">
        <v>134</v>
      </c>
      <c r="AV363" s="109" t="str">
        <f t="shared" si="136"/>
        <v>INDIRON</v>
      </c>
      <c r="AW363" s="108" t="str">
        <f t="shared" si="137"/>
        <v>WH14_15</v>
      </c>
      <c r="AX363" s="108">
        <f>AX315</f>
        <v>2.3154616299008286E-2</v>
      </c>
      <c r="AY363" s="108" t="s">
        <v>30</v>
      </c>
      <c r="AZ363" s="109" t="s">
        <v>81</v>
      </c>
      <c r="BD363" s="108" t="s">
        <v>134</v>
      </c>
      <c r="BE363" s="109" t="str">
        <f t="shared" si="138"/>
        <v>INDIRON</v>
      </c>
      <c r="BF363" s="108" t="str">
        <f t="shared" si="139"/>
        <v>WH14_15</v>
      </c>
      <c r="BG363" s="108">
        <f t="shared" si="146"/>
        <v>2.5296656553616542E-2</v>
      </c>
      <c r="BH363" s="108" t="s">
        <v>30</v>
      </c>
      <c r="BI363" s="109" t="s">
        <v>83</v>
      </c>
      <c r="BM363" s="108" t="s">
        <v>134</v>
      </c>
      <c r="BN363" s="109" t="str">
        <f t="shared" si="140"/>
        <v>INDIRON</v>
      </c>
      <c r="BO363" s="108" t="str">
        <f t="shared" si="141"/>
        <v>WH14_15</v>
      </c>
      <c r="BP363" s="108">
        <f t="shared" si="142"/>
        <v>2.3154616299008286E-2</v>
      </c>
      <c r="BQ363" s="108" t="s">
        <v>30</v>
      </c>
      <c r="BR363" s="109" t="s">
        <v>80</v>
      </c>
    </row>
    <row r="364" spans="11:70">
      <c r="K364" s="108" t="s">
        <v>134</v>
      </c>
      <c r="L364" s="109" t="str">
        <f t="shared" si="143"/>
        <v>INDIRON</v>
      </c>
      <c r="M364" s="108" t="str">
        <f>M316</f>
        <v>WH16_17</v>
      </c>
      <c r="N364" s="108">
        <f>N316</f>
        <v>2.2805879354489168E-2</v>
      </c>
      <c r="O364" s="108" t="s">
        <v>30</v>
      </c>
      <c r="P364" s="109" t="s">
        <v>84</v>
      </c>
      <c r="T364" s="108" t="s">
        <v>134</v>
      </c>
      <c r="U364" s="109" t="str">
        <f t="shared" si="144"/>
        <v>INDIRON</v>
      </c>
      <c r="V364" s="108" t="str">
        <f t="shared" si="145"/>
        <v>WH16_17</v>
      </c>
      <c r="W364" s="108">
        <f>W316</f>
        <v>2.7022500142114415E-2</v>
      </c>
      <c r="X364" s="108" t="s">
        <v>30</v>
      </c>
      <c r="Y364" s="109" t="s">
        <v>79</v>
      </c>
      <c r="AC364" s="108" t="s">
        <v>134</v>
      </c>
      <c r="AD364" s="109" t="str">
        <f t="shared" si="132"/>
        <v>INDIRON</v>
      </c>
      <c r="AE364" s="108" t="str">
        <f t="shared" si="133"/>
        <v>WH16_17</v>
      </c>
      <c r="AF364" s="108">
        <f>AF316</f>
        <v>2.5705527690156708E-2</v>
      </c>
      <c r="AG364" s="108" t="s">
        <v>30</v>
      </c>
      <c r="AH364" s="109" t="s">
        <v>85</v>
      </c>
      <c r="AL364" s="108" t="s">
        <v>134</v>
      </c>
      <c r="AM364" s="109" t="str">
        <f t="shared" si="134"/>
        <v>INDIRON</v>
      </c>
      <c r="AN364" s="108" t="str">
        <f t="shared" si="135"/>
        <v>WH16_17</v>
      </c>
      <c r="AO364" s="108">
        <f>AO316</f>
        <v>2.5303534826348534E-2</v>
      </c>
      <c r="AP364" s="108" t="s">
        <v>30</v>
      </c>
      <c r="AQ364" s="109" t="s">
        <v>82</v>
      </c>
      <c r="AU364" s="108" t="s">
        <v>134</v>
      </c>
      <c r="AV364" s="109" t="str">
        <f t="shared" si="136"/>
        <v>INDIRON</v>
      </c>
      <c r="AW364" s="108" t="str">
        <f t="shared" si="137"/>
        <v>WH16_17</v>
      </c>
      <c r="AX364" s="108">
        <f>AX316</f>
        <v>2.335857026371211E-2</v>
      </c>
      <c r="AY364" s="108" t="s">
        <v>30</v>
      </c>
      <c r="AZ364" s="109" t="s">
        <v>81</v>
      </c>
      <c r="BD364" s="108" t="s">
        <v>134</v>
      </c>
      <c r="BE364" s="109" t="str">
        <f t="shared" si="138"/>
        <v>INDIRON</v>
      </c>
      <c r="BF364" s="108" t="str">
        <f t="shared" si="139"/>
        <v>WH16_17</v>
      </c>
      <c r="BG364" s="108">
        <f t="shared" si="146"/>
        <v>2.5303534826348534E-2</v>
      </c>
      <c r="BH364" s="108" t="s">
        <v>30</v>
      </c>
      <c r="BI364" s="109" t="s">
        <v>83</v>
      </c>
      <c r="BM364" s="108" t="s">
        <v>134</v>
      </c>
      <c r="BN364" s="109" t="str">
        <f t="shared" si="140"/>
        <v>INDIRON</v>
      </c>
      <c r="BO364" s="108" t="str">
        <f t="shared" si="141"/>
        <v>WH16_17</v>
      </c>
      <c r="BP364" s="108">
        <f t="shared" si="142"/>
        <v>2.335857026371211E-2</v>
      </c>
      <c r="BQ364" s="108" t="s">
        <v>30</v>
      </c>
      <c r="BR364" s="109" t="s">
        <v>80</v>
      </c>
    </row>
    <row r="365" spans="11:70">
      <c r="K365" s="108" t="s">
        <v>134</v>
      </c>
      <c r="L365" s="109" t="str">
        <f t="shared" si="143"/>
        <v>INDIRON</v>
      </c>
      <c r="M365" s="108" t="str">
        <f>M317</f>
        <v>WH18_19</v>
      </c>
      <c r="N365" s="108">
        <f>N317</f>
        <v>2.2833551053567526E-2</v>
      </c>
      <c r="O365" s="108" t="s">
        <v>30</v>
      </c>
      <c r="P365" s="109" t="s">
        <v>84</v>
      </c>
      <c r="T365" s="108" t="s">
        <v>134</v>
      </c>
      <c r="U365" s="109" t="str">
        <f t="shared" si="144"/>
        <v>INDIRON</v>
      </c>
      <c r="V365" s="108" t="str">
        <f t="shared" si="145"/>
        <v>WH18_19</v>
      </c>
      <c r="W365" s="108">
        <f>W317</f>
        <v>2.6751794466061383E-2</v>
      </c>
      <c r="X365" s="108" t="s">
        <v>30</v>
      </c>
      <c r="Y365" s="109" t="s">
        <v>79</v>
      </c>
      <c r="AC365" s="108" t="s">
        <v>134</v>
      </c>
      <c r="AD365" s="109" t="str">
        <f t="shared" si="132"/>
        <v>INDIRON</v>
      </c>
      <c r="AE365" s="108" t="str">
        <f t="shared" si="133"/>
        <v>WH18_19</v>
      </c>
      <c r="AF365" s="108">
        <f>AF317</f>
        <v>2.5592794365341641E-2</v>
      </c>
      <c r="AG365" s="108" t="s">
        <v>30</v>
      </c>
      <c r="AH365" s="109" t="s">
        <v>85</v>
      </c>
      <c r="AL365" s="108" t="s">
        <v>134</v>
      </c>
      <c r="AM365" s="109" t="str">
        <f t="shared" si="134"/>
        <v>INDIRON</v>
      </c>
      <c r="AN365" s="108" t="str">
        <f t="shared" si="135"/>
        <v>WH18_19</v>
      </c>
      <c r="AO365" s="108">
        <f>AO317</f>
        <v>2.4969586031286229E-2</v>
      </c>
      <c r="AP365" s="108" t="s">
        <v>30</v>
      </c>
      <c r="AQ365" s="109" t="s">
        <v>82</v>
      </c>
      <c r="AU365" s="108" t="s">
        <v>134</v>
      </c>
      <c r="AV365" s="109" t="str">
        <f t="shared" si="136"/>
        <v>INDIRON</v>
      </c>
      <c r="AW365" s="108" t="str">
        <f t="shared" si="137"/>
        <v>WH18_19</v>
      </c>
      <c r="AX365" s="108">
        <f>AX317</f>
        <v>2.3127630615324031E-2</v>
      </c>
      <c r="AY365" s="108" t="s">
        <v>30</v>
      </c>
      <c r="AZ365" s="109" t="s">
        <v>81</v>
      </c>
      <c r="BD365" s="108" t="s">
        <v>134</v>
      </c>
      <c r="BE365" s="109" t="str">
        <f t="shared" si="138"/>
        <v>INDIRON</v>
      </c>
      <c r="BF365" s="108" t="str">
        <f t="shared" si="139"/>
        <v>WH18_19</v>
      </c>
      <c r="BG365" s="108">
        <f t="shared" si="146"/>
        <v>2.4969586031286229E-2</v>
      </c>
      <c r="BH365" s="108" t="s">
        <v>30</v>
      </c>
      <c r="BI365" s="109" t="s">
        <v>83</v>
      </c>
      <c r="BM365" s="108" t="s">
        <v>134</v>
      </c>
      <c r="BN365" s="109" t="str">
        <f t="shared" si="140"/>
        <v>INDIRON</v>
      </c>
      <c r="BO365" s="108" t="str">
        <f t="shared" si="141"/>
        <v>WH18_19</v>
      </c>
      <c r="BP365" s="108">
        <f t="shared" si="142"/>
        <v>2.3127630615324031E-2</v>
      </c>
      <c r="BQ365" s="108" t="s">
        <v>30</v>
      </c>
      <c r="BR365" s="109" t="s">
        <v>80</v>
      </c>
    </row>
    <row r="366" spans="11:70">
      <c r="K366" s="108" t="s">
        <v>134</v>
      </c>
      <c r="L366" s="109" t="str">
        <f t="shared" si="143"/>
        <v>INDIRON</v>
      </c>
      <c r="M366" s="108" t="str">
        <f>M318</f>
        <v>WH20_21</v>
      </c>
      <c r="N366" s="108">
        <f>N318</f>
        <v>2.2715455782190419E-2</v>
      </c>
      <c r="O366" s="108" t="s">
        <v>30</v>
      </c>
      <c r="P366" s="109" t="s">
        <v>84</v>
      </c>
      <c r="T366" s="108" t="s">
        <v>134</v>
      </c>
      <c r="U366" s="109" t="str">
        <f t="shared" si="144"/>
        <v>INDIRON</v>
      </c>
      <c r="V366" s="108" t="str">
        <f t="shared" si="145"/>
        <v>WH20_21</v>
      </c>
      <c r="W366" s="108">
        <f>W318</f>
        <v>2.8393351379152599E-2</v>
      </c>
      <c r="X366" s="108" t="s">
        <v>30</v>
      </c>
      <c r="Y366" s="109" t="s">
        <v>79</v>
      </c>
      <c r="AC366" s="108" t="s">
        <v>134</v>
      </c>
      <c r="AD366" s="109" t="str">
        <f t="shared" si="132"/>
        <v>INDIRON</v>
      </c>
      <c r="AE366" s="108" t="str">
        <f t="shared" si="133"/>
        <v>WH20_21</v>
      </c>
      <c r="AF366" s="108">
        <f>AF318</f>
        <v>2.5128096357010504E-2</v>
      </c>
      <c r="AG366" s="108" t="s">
        <v>30</v>
      </c>
      <c r="AH366" s="109" t="s">
        <v>85</v>
      </c>
      <c r="AL366" s="108" t="s">
        <v>134</v>
      </c>
      <c r="AM366" s="109" t="str">
        <f t="shared" si="134"/>
        <v>INDIRON</v>
      </c>
      <c r="AN366" s="108" t="str">
        <f t="shared" si="135"/>
        <v>WH20_21</v>
      </c>
      <c r="AO366" s="108">
        <f>AO318</f>
        <v>2.5193666776947114E-2</v>
      </c>
      <c r="AP366" s="108" t="s">
        <v>30</v>
      </c>
      <c r="AQ366" s="109" t="s">
        <v>82</v>
      </c>
      <c r="AU366" s="108" t="s">
        <v>134</v>
      </c>
      <c r="AV366" s="109" t="str">
        <f t="shared" si="136"/>
        <v>INDIRON</v>
      </c>
      <c r="AW366" s="108" t="str">
        <f t="shared" si="137"/>
        <v>WH20_21</v>
      </c>
      <c r="AX366" s="108">
        <f>AX318</f>
        <v>2.3066922677741498E-2</v>
      </c>
      <c r="AY366" s="108" t="s">
        <v>30</v>
      </c>
      <c r="AZ366" s="109" t="s">
        <v>81</v>
      </c>
      <c r="BD366" s="108" t="s">
        <v>134</v>
      </c>
      <c r="BE366" s="109" t="str">
        <f t="shared" si="138"/>
        <v>INDIRON</v>
      </c>
      <c r="BF366" s="108" t="str">
        <f t="shared" si="139"/>
        <v>WH20_21</v>
      </c>
      <c r="BG366" s="108">
        <f t="shared" si="146"/>
        <v>2.5193666776947114E-2</v>
      </c>
      <c r="BH366" s="108" t="s">
        <v>30</v>
      </c>
      <c r="BI366" s="109" t="s">
        <v>83</v>
      </c>
      <c r="BM366" s="108" t="s">
        <v>134</v>
      </c>
      <c r="BN366" s="109" t="str">
        <f t="shared" si="140"/>
        <v>INDIRON</v>
      </c>
      <c r="BO366" s="108" t="str">
        <f t="shared" si="141"/>
        <v>WH20_21</v>
      </c>
      <c r="BP366" s="108">
        <f t="shared" si="142"/>
        <v>2.3066922677741498E-2</v>
      </c>
      <c r="BQ366" s="108" t="s">
        <v>30</v>
      </c>
      <c r="BR366" s="109" t="s">
        <v>80</v>
      </c>
    </row>
    <row r="367" spans="11:70">
      <c r="K367" s="110" t="s">
        <v>134</v>
      </c>
      <c r="L367" s="109" t="str">
        <f t="shared" si="143"/>
        <v>INDIRON</v>
      </c>
      <c r="M367" s="108" t="str">
        <f>M319</f>
        <v>WH22_23</v>
      </c>
      <c r="N367" s="108">
        <f>N319</f>
        <v>2.2889826289936879E-2</v>
      </c>
      <c r="O367" s="108" t="s">
        <v>30</v>
      </c>
      <c r="P367" s="109" t="s">
        <v>84</v>
      </c>
      <c r="T367" s="108" t="s">
        <v>134</v>
      </c>
      <c r="U367" s="109" t="str">
        <f t="shared" si="144"/>
        <v>INDIRON</v>
      </c>
      <c r="V367" s="108" t="str">
        <f t="shared" si="145"/>
        <v>WH22_23</v>
      </c>
      <c r="W367" s="108">
        <f>W319</f>
        <v>2.8309781661700797E-2</v>
      </c>
      <c r="X367" s="108" t="s">
        <v>30</v>
      </c>
      <c r="Y367" s="109" t="s">
        <v>79</v>
      </c>
      <c r="AC367" s="108" t="s">
        <v>134</v>
      </c>
      <c r="AD367" s="109" t="str">
        <f t="shared" si="132"/>
        <v>INDIRON</v>
      </c>
      <c r="AE367" s="108" t="str">
        <f t="shared" si="133"/>
        <v>WH22_23</v>
      </c>
      <c r="AF367" s="108">
        <f>AF319</f>
        <v>2.5492073877533841E-2</v>
      </c>
      <c r="AG367" s="108" t="s">
        <v>30</v>
      </c>
      <c r="AH367" s="109" t="s">
        <v>85</v>
      </c>
      <c r="AL367" s="108" t="s">
        <v>134</v>
      </c>
      <c r="AM367" s="109" t="str">
        <f t="shared" si="134"/>
        <v>INDIRON</v>
      </c>
      <c r="AN367" s="108" t="str">
        <f t="shared" si="135"/>
        <v>WH22_23</v>
      </c>
      <c r="AO367" s="108">
        <f>AO319</f>
        <v>2.5793097568826008E-2</v>
      </c>
      <c r="AP367" s="108" t="s">
        <v>30</v>
      </c>
      <c r="AQ367" s="109" t="s">
        <v>82</v>
      </c>
      <c r="AU367" s="108" t="s">
        <v>134</v>
      </c>
      <c r="AV367" s="109" t="str">
        <f t="shared" si="136"/>
        <v>INDIRON</v>
      </c>
      <c r="AW367" s="108" t="str">
        <f t="shared" si="137"/>
        <v>WH22_23</v>
      </c>
      <c r="AX367" s="108">
        <f>AX319</f>
        <v>2.4658149421792279E-2</v>
      </c>
      <c r="AY367" s="108" t="s">
        <v>30</v>
      </c>
      <c r="AZ367" s="109" t="s">
        <v>81</v>
      </c>
      <c r="BD367" s="108" t="s">
        <v>134</v>
      </c>
      <c r="BE367" s="109" t="str">
        <f t="shared" si="138"/>
        <v>INDIRON</v>
      </c>
      <c r="BF367" s="108" t="str">
        <f t="shared" si="139"/>
        <v>WH22_23</v>
      </c>
      <c r="BG367" s="108">
        <f t="shared" si="146"/>
        <v>2.5793097568826008E-2</v>
      </c>
      <c r="BH367" s="108" t="s">
        <v>30</v>
      </c>
      <c r="BI367" s="109" t="s">
        <v>83</v>
      </c>
      <c r="BM367" s="108" t="s">
        <v>134</v>
      </c>
      <c r="BN367" s="109" t="str">
        <f t="shared" si="140"/>
        <v>INDIRON</v>
      </c>
      <c r="BO367" s="108" t="str">
        <f t="shared" si="141"/>
        <v>WH22_23</v>
      </c>
      <c r="BP367" s="108">
        <f t="shared" si="142"/>
        <v>2.4658149421792279E-2</v>
      </c>
      <c r="BQ367" s="108" t="s">
        <v>30</v>
      </c>
      <c r="BR367" s="109" t="s">
        <v>80</v>
      </c>
    </row>
    <row r="368" spans="11:70">
      <c r="K368" s="108" t="s">
        <v>134</v>
      </c>
      <c r="L368" s="109" t="str">
        <f>C16</f>
        <v>INDOTH</v>
      </c>
      <c r="M368" s="108" t="str">
        <f>M320</f>
        <v>RH0_1</v>
      </c>
      <c r="N368" s="108">
        <f>N320</f>
        <v>2.0724659037165537E-2</v>
      </c>
      <c r="O368" s="108" t="s">
        <v>30</v>
      </c>
      <c r="P368" s="109" t="s">
        <v>84</v>
      </c>
      <c r="T368" s="108" t="s">
        <v>134</v>
      </c>
      <c r="U368" s="109" t="str">
        <f t="shared" ref="U368:U400" si="147">L368</f>
        <v>INDOTH</v>
      </c>
      <c r="V368" s="108" t="str">
        <f t="shared" ref="V368:V400" si="148">M368</f>
        <v>RH0_1</v>
      </c>
      <c r="W368" s="108">
        <f>W320</f>
        <v>2.1114941725154532E-2</v>
      </c>
      <c r="X368" s="108" t="s">
        <v>30</v>
      </c>
      <c r="Y368" s="109" t="s">
        <v>79</v>
      </c>
      <c r="AC368" s="108" t="s">
        <v>134</v>
      </c>
      <c r="AD368" s="109" t="str">
        <f t="shared" ref="AD368:AD399" si="149">U368</f>
        <v>INDOTH</v>
      </c>
      <c r="AE368" s="108" t="str">
        <f t="shared" ref="AE368:AE399" si="150">V368</f>
        <v>RH0_1</v>
      </c>
      <c r="AF368" s="108">
        <f>AF320</f>
        <v>2.1558860771218834E-2</v>
      </c>
      <c r="AG368" s="108" t="s">
        <v>30</v>
      </c>
      <c r="AH368" s="109" t="s">
        <v>85</v>
      </c>
      <c r="AL368" s="108" t="s">
        <v>134</v>
      </c>
      <c r="AM368" s="109" t="str">
        <f t="shared" ref="AM368:AM399" si="151">AD368</f>
        <v>INDOTH</v>
      </c>
      <c r="AN368" s="108" t="str">
        <f t="shared" ref="AN368:AN399" si="152">AE368</f>
        <v>RH0_1</v>
      </c>
      <c r="AO368" s="108">
        <f>AO320</f>
        <v>2.1100281615679766E-2</v>
      </c>
      <c r="AP368" s="108" t="s">
        <v>30</v>
      </c>
      <c r="AQ368" s="109" t="s">
        <v>82</v>
      </c>
      <c r="AU368" s="108" t="s">
        <v>134</v>
      </c>
      <c r="AV368" s="109" t="str">
        <f t="shared" ref="AV368:AV399" si="153">AM368</f>
        <v>INDOTH</v>
      </c>
      <c r="AW368" s="108" t="str">
        <f t="shared" ref="AW368:AW399" si="154">AN368</f>
        <v>RH0_1</v>
      </c>
      <c r="AX368" s="108">
        <f>AX320</f>
        <v>2.1655345397811724E-2</v>
      </c>
      <c r="AY368" s="108" t="s">
        <v>30</v>
      </c>
      <c r="AZ368" s="109" t="s">
        <v>81</v>
      </c>
      <c r="BD368" s="108" t="s">
        <v>134</v>
      </c>
      <c r="BE368" s="109" t="str">
        <f t="shared" ref="BE368:BE399" si="155">AV368</f>
        <v>INDOTH</v>
      </c>
      <c r="BF368" s="108" t="str">
        <f t="shared" ref="BF368:BF399" si="156">AW368</f>
        <v>RH0_1</v>
      </c>
      <c r="BG368" s="108">
        <f t="shared" ref="BG368:BG400" si="157">AO368</f>
        <v>2.1100281615679766E-2</v>
      </c>
      <c r="BH368" s="108" t="s">
        <v>30</v>
      </c>
      <c r="BI368" s="109" t="s">
        <v>83</v>
      </c>
      <c r="BM368" s="108" t="s">
        <v>134</v>
      </c>
      <c r="BN368" s="109" t="str">
        <f t="shared" ref="BN368:BN399" si="158">BE368</f>
        <v>INDOTH</v>
      </c>
      <c r="BO368" s="108" t="str">
        <f t="shared" ref="BO368:BO399" si="159">BF368</f>
        <v>RH0_1</v>
      </c>
      <c r="BP368" s="108">
        <f t="shared" ref="BP368:BP399" si="160">AX368</f>
        <v>2.1655345397811724E-2</v>
      </c>
      <c r="BQ368" s="108" t="s">
        <v>30</v>
      </c>
      <c r="BR368" s="109" t="s">
        <v>80</v>
      </c>
    </row>
    <row r="369" spans="11:70">
      <c r="K369" s="108" t="s">
        <v>134</v>
      </c>
      <c r="L369" s="109" t="str">
        <f t="shared" ref="L369:L415" si="161">L368</f>
        <v>INDOTH</v>
      </c>
      <c r="M369" s="108" t="str">
        <f>M321</f>
        <v>RH2_3</v>
      </c>
      <c r="N369" s="108">
        <f>N321</f>
        <v>2.0606913950845532E-2</v>
      </c>
      <c r="O369" s="108" t="s">
        <v>30</v>
      </c>
      <c r="P369" s="109" t="s">
        <v>84</v>
      </c>
      <c r="T369" s="108" t="s">
        <v>134</v>
      </c>
      <c r="U369" s="109" t="str">
        <f t="shared" si="147"/>
        <v>INDOTH</v>
      </c>
      <c r="V369" s="108" t="str">
        <f t="shared" si="148"/>
        <v>RH2_3</v>
      </c>
      <c r="W369" s="108">
        <f>W321</f>
        <v>1.9269377650938974E-2</v>
      </c>
      <c r="X369" s="108" t="s">
        <v>30</v>
      </c>
      <c r="Y369" s="109" t="s">
        <v>79</v>
      </c>
      <c r="AC369" s="108" t="s">
        <v>134</v>
      </c>
      <c r="AD369" s="109" t="str">
        <f t="shared" si="149"/>
        <v>INDOTH</v>
      </c>
      <c r="AE369" s="108" t="str">
        <f t="shared" si="150"/>
        <v>RH2_3</v>
      </c>
      <c r="AF369" s="108">
        <f>AF321</f>
        <v>2.1716461727874961E-2</v>
      </c>
      <c r="AG369" s="108" t="s">
        <v>30</v>
      </c>
      <c r="AH369" s="109" t="s">
        <v>85</v>
      </c>
      <c r="AL369" s="108" t="s">
        <v>134</v>
      </c>
      <c r="AM369" s="109" t="str">
        <f t="shared" si="151"/>
        <v>INDOTH</v>
      </c>
      <c r="AN369" s="108" t="str">
        <f t="shared" si="152"/>
        <v>RH2_3</v>
      </c>
      <c r="AO369" s="108">
        <f>AO321</f>
        <v>2.0204463474633838E-2</v>
      </c>
      <c r="AP369" s="108" t="s">
        <v>30</v>
      </c>
      <c r="AQ369" s="109" t="s">
        <v>82</v>
      </c>
      <c r="AU369" s="108" t="s">
        <v>134</v>
      </c>
      <c r="AV369" s="109" t="str">
        <f t="shared" si="153"/>
        <v>INDOTH</v>
      </c>
      <c r="AW369" s="108" t="str">
        <f t="shared" si="154"/>
        <v>RH2_3</v>
      </c>
      <c r="AX369" s="108">
        <f>AX321</f>
        <v>1.9761792817229871E-2</v>
      </c>
      <c r="AY369" s="108" t="s">
        <v>30</v>
      </c>
      <c r="AZ369" s="109" t="s">
        <v>81</v>
      </c>
      <c r="BD369" s="108" t="s">
        <v>134</v>
      </c>
      <c r="BE369" s="109" t="str">
        <f t="shared" si="155"/>
        <v>INDOTH</v>
      </c>
      <c r="BF369" s="108" t="str">
        <f t="shared" si="156"/>
        <v>RH2_3</v>
      </c>
      <c r="BG369" s="108">
        <f t="shared" si="157"/>
        <v>2.0204463474633838E-2</v>
      </c>
      <c r="BH369" s="108" t="s">
        <v>30</v>
      </c>
      <c r="BI369" s="109" t="s">
        <v>83</v>
      </c>
      <c r="BM369" s="108" t="s">
        <v>134</v>
      </c>
      <c r="BN369" s="109" t="str">
        <f t="shared" si="158"/>
        <v>INDOTH</v>
      </c>
      <c r="BO369" s="108" t="str">
        <f t="shared" si="159"/>
        <v>RH2_3</v>
      </c>
      <c r="BP369" s="108">
        <f t="shared" si="160"/>
        <v>1.9761792817229871E-2</v>
      </c>
      <c r="BQ369" s="108" t="s">
        <v>30</v>
      </c>
      <c r="BR369" s="109" t="s">
        <v>80</v>
      </c>
    </row>
    <row r="370" spans="11:70">
      <c r="K370" s="108" t="s">
        <v>134</v>
      </c>
      <c r="L370" s="109" t="str">
        <f t="shared" si="161"/>
        <v>INDOTH</v>
      </c>
      <c r="M370" s="108" t="str">
        <f>M322</f>
        <v>RH4_5</v>
      </c>
      <c r="N370" s="108">
        <f>N322</f>
        <v>1.9908743871061466E-2</v>
      </c>
      <c r="O370" s="108" t="s">
        <v>30</v>
      </c>
      <c r="P370" s="109" t="s">
        <v>84</v>
      </c>
      <c r="T370" s="108" t="s">
        <v>134</v>
      </c>
      <c r="U370" s="109" t="str">
        <f t="shared" si="147"/>
        <v>INDOTH</v>
      </c>
      <c r="V370" s="108" t="str">
        <f t="shared" si="148"/>
        <v>RH4_5</v>
      </c>
      <c r="W370" s="108">
        <f>W322</f>
        <v>1.8553891573515724E-2</v>
      </c>
      <c r="X370" s="108" t="s">
        <v>30</v>
      </c>
      <c r="Y370" s="109" t="s">
        <v>79</v>
      </c>
      <c r="AC370" s="108" t="s">
        <v>134</v>
      </c>
      <c r="AD370" s="109" t="str">
        <f t="shared" si="149"/>
        <v>INDOTH</v>
      </c>
      <c r="AE370" s="108" t="str">
        <f t="shared" si="150"/>
        <v>RH4_5</v>
      </c>
      <c r="AF370" s="108">
        <f>AF322</f>
        <v>2.1041033024000365E-2</v>
      </c>
      <c r="AG370" s="108" t="s">
        <v>30</v>
      </c>
      <c r="AH370" s="109" t="s">
        <v>85</v>
      </c>
      <c r="AL370" s="108" t="s">
        <v>134</v>
      </c>
      <c r="AM370" s="109" t="str">
        <f t="shared" si="151"/>
        <v>INDOTH</v>
      </c>
      <c r="AN370" s="108" t="str">
        <f t="shared" si="152"/>
        <v>RH4_5</v>
      </c>
      <c r="AO370" s="108">
        <f>AO322</f>
        <v>1.9159866676335777E-2</v>
      </c>
      <c r="AP370" s="108" t="s">
        <v>30</v>
      </c>
      <c r="AQ370" s="109" t="s">
        <v>82</v>
      </c>
      <c r="AU370" s="108" t="s">
        <v>134</v>
      </c>
      <c r="AV370" s="109" t="str">
        <f t="shared" si="153"/>
        <v>INDOTH</v>
      </c>
      <c r="AW370" s="108" t="str">
        <f t="shared" si="154"/>
        <v>RH4_5</v>
      </c>
      <c r="AX370" s="108">
        <f>AX322</f>
        <v>1.7601494690120366E-2</v>
      </c>
      <c r="AY370" s="108" t="s">
        <v>30</v>
      </c>
      <c r="AZ370" s="109" t="s">
        <v>81</v>
      </c>
      <c r="BD370" s="108" t="s">
        <v>134</v>
      </c>
      <c r="BE370" s="109" t="str">
        <f t="shared" si="155"/>
        <v>INDOTH</v>
      </c>
      <c r="BF370" s="108" t="str">
        <f t="shared" si="156"/>
        <v>RH4_5</v>
      </c>
      <c r="BG370" s="108">
        <f t="shared" si="157"/>
        <v>1.9159866676335777E-2</v>
      </c>
      <c r="BH370" s="108" t="s">
        <v>30</v>
      </c>
      <c r="BI370" s="109" t="s">
        <v>83</v>
      </c>
      <c r="BM370" s="108" t="s">
        <v>134</v>
      </c>
      <c r="BN370" s="109" t="str">
        <f t="shared" si="158"/>
        <v>INDOTH</v>
      </c>
      <c r="BO370" s="108" t="str">
        <f t="shared" si="159"/>
        <v>RH4_5</v>
      </c>
      <c r="BP370" s="108">
        <f t="shared" si="160"/>
        <v>1.7601494690120366E-2</v>
      </c>
      <c r="BQ370" s="108" t="s">
        <v>30</v>
      </c>
      <c r="BR370" s="109" t="s">
        <v>80</v>
      </c>
    </row>
    <row r="371" spans="11:70">
      <c r="K371" s="110" t="s">
        <v>134</v>
      </c>
      <c r="L371" s="109" t="str">
        <f t="shared" si="161"/>
        <v>INDOTH</v>
      </c>
      <c r="M371" s="108" t="str">
        <f>M323</f>
        <v>RH6_7</v>
      </c>
      <c r="N371" s="108">
        <f>N323</f>
        <v>1.9131142691048007E-2</v>
      </c>
      <c r="O371" s="108" t="s">
        <v>30</v>
      </c>
      <c r="P371" s="109" t="s">
        <v>84</v>
      </c>
      <c r="T371" s="108" t="s">
        <v>134</v>
      </c>
      <c r="U371" s="109" t="str">
        <f t="shared" si="147"/>
        <v>INDOTH</v>
      </c>
      <c r="V371" s="108" t="str">
        <f t="shared" si="148"/>
        <v>RH6_7</v>
      </c>
      <c r="W371" s="108">
        <f>W323</f>
        <v>1.8803352118699587E-2</v>
      </c>
      <c r="X371" s="108" t="s">
        <v>30</v>
      </c>
      <c r="Y371" s="109" t="s">
        <v>79</v>
      </c>
      <c r="AC371" s="108" t="s">
        <v>134</v>
      </c>
      <c r="AD371" s="109" t="str">
        <f t="shared" si="149"/>
        <v>INDOTH</v>
      </c>
      <c r="AE371" s="108" t="str">
        <f t="shared" si="150"/>
        <v>RH6_7</v>
      </c>
      <c r="AF371" s="108">
        <f>AF323</f>
        <v>1.8623642385664267E-2</v>
      </c>
      <c r="AG371" s="108" t="s">
        <v>30</v>
      </c>
      <c r="AH371" s="109" t="s">
        <v>85</v>
      </c>
      <c r="AL371" s="108" t="s">
        <v>134</v>
      </c>
      <c r="AM371" s="109" t="str">
        <f t="shared" si="151"/>
        <v>INDOTH</v>
      </c>
      <c r="AN371" s="108" t="str">
        <f t="shared" si="152"/>
        <v>RH6_7</v>
      </c>
      <c r="AO371" s="108">
        <f>AO323</f>
        <v>1.8319027581294868E-2</v>
      </c>
      <c r="AP371" s="108" t="s">
        <v>30</v>
      </c>
      <c r="AQ371" s="109" t="s">
        <v>82</v>
      </c>
      <c r="AU371" s="108" t="s">
        <v>134</v>
      </c>
      <c r="AV371" s="109" t="str">
        <f t="shared" si="153"/>
        <v>INDOTH</v>
      </c>
      <c r="AW371" s="108" t="str">
        <f t="shared" si="154"/>
        <v>RH6_7</v>
      </c>
      <c r="AX371" s="108">
        <f>AX323</f>
        <v>1.6744293447780733E-2</v>
      </c>
      <c r="AY371" s="108" t="s">
        <v>30</v>
      </c>
      <c r="AZ371" s="109" t="s">
        <v>81</v>
      </c>
      <c r="BD371" s="108" t="s">
        <v>134</v>
      </c>
      <c r="BE371" s="109" t="str">
        <f t="shared" si="155"/>
        <v>INDOTH</v>
      </c>
      <c r="BF371" s="108" t="str">
        <f t="shared" si="156"/>
        <v>RH6_7</v>
      </c>
      <c r="BG371" s="108">
        <f t="shared" si="157"/>
        <v>1.8319027581294868E-2</v>
      </c>
      <c r="BH371" s="108" t="s">
        <v>30</v>
      </c>
      <c r="BI371" s="109" t="s">
        <v>83</v>
      </c>
      <c r="BM371" s="108" t="s">
        <v>134</v>
      </c>
      <c r="BN371" s="109" t="str">
        <f t="shared" si="158"/>
        <v>INDOTH</v>
      </c>
      <c r="BO371" s="108" t="str">
        <f t="shared" si="159"/>
        <v>RH6_7</v>
      </c>
      <c r="BP371" s="108">
        <f t="shared" si="160"/>
        <v>1.6744293447780733E-2</v>
      </c>
      <c r="BQ371" s="108" t="s">
        <v>30</v>
      </c>
      <c r="BR371" s="109" t="s">
        <v>80</v>
      </c>
    </row>
    <row r="372" spans="11:70">
      <c r="K372" s="108" t="s">
        <v>134</v>
      </c>
      <c r="L372" s="109" t="str">
        <f t="shared" si="161"/>
        <v>INDOTH</v>
      </c>
      <c r="M372" s="108" t="str">
        <f>M324</f>
        <v>RH8_9</v>
      </c>
      <c r="N372" s="108">
        <f>N324</f>
        <v>1.8830899452683077E-2</v>
      </c>
      <c r="O372" s="108" t="s">
        <v>30</v>
      </c>
      <c r="P372" s="109" t="s">
        <v>84</v>
      </c>
      <c r="T372" s="108" t="s">
        <v>134</v>
      </c>
      <c r="U372" s="109" t="str">
        <f t="shared" si="147"/>
        <v>INDOTH</v>
      </c>
      <c r="V372" s="108" t="str">
        <f t="shared" si="148"/>
        <v>RH8_9</v>
      </c>
      <c r="W372" s="108">
        <f>W324</f>
        <v>2.0275784295644878E-2</v>
      </c>
      <c r="X372" s="108" t="s">
        <v>30</v>
      </c>
      <c r="Y372" s="109" t="s">
        <v>79</v>
      </c>
      <c r="AC372" s="108" t="s">
        <v>134</v>
      </c>
      <c r="AD372" s="109" t="str">
        <f t="shared" si="149"/>
        <v>INDOTH</v>
      </c>
      <c r="AE372" s="108" t="str">
        <f t="shared" si="150"/>
        <v>RH8_9</v>
      </c>
      <c r="AF372" s="108">
        <f>AF324</f>
        <v>1.7156934758240105E-2</v>
      </c>
      <c r="AG372" s="108" t="s">
        <v>30</v>
      </c>
      <c r="AH372" s="109" t="s">
        <v>85</v>
      </c>
      <c r="AL372" s="108" t="s">
        <v>134</v>
      </c>
      <c r="AM372" s="109" t="str">
        <f t="shared" si="151"/>
        <v>INDOTH</v>
      </c>
      <c r="AN372" s="108" t="str">
        <f t="shared" si="152"/>
        <v>RH8_9</v>
      </c>
      <c r="AO372" s="108">
        <f>AO324</f>
        <v>1.8367232972075154E-2</v>
      </c>
      <c r="AP372" s="108" t="s">
        <v>30</v>
      </c>
      <c r="AQ372" s="109" t="s">
        <v>82</v>
      </c>
      <c r="AU372" s="108" t="s">
        <v>134</v>
      </c>
      <c r="AV372" s="109" t="str">
        <f t="shared" si="153"/>
        <v>INDOTH</v>
      </c>
      <c r="AW372" s="108" t="str">
        <f t="shared" si="154"/>
        <v>RH8_9</v>
      </c>
      <c r="AX372" s="108">
        <f>AX324</f>
        <v>1.6887841722384569E-2</v>
      </c>
      <c r="AY372" s="108" t="s">
        <v>30</v>
      </c>
      <c r="AZ372" s="109" t="s">
        <v>81</v>
      </c>
      <c r="BD372" s="108" t="s">
        <v>134</v>
      </c>
      <c r="BE372" s="109" t="str">
        <f t="shared" si="155"/>
        <v>INDOTH</v>
      </c>
      <c r="BF372" s="108" t="str">
        <f t="shared" si="156"/>
        <v>RH8_9</v>
      </c>
      <c r="BG372" s="108">
        <f t="shared" si="157"/>
        <v>1.8367232972075154E-2</v>
      </c>
      <c r="BH372" s="108" t="s">
        <v>30</v>
      </c>
      <c r="BI372" s="109" t="s">
        <v>83</v>
      </c>
      <c r="BM372" s="108" t="s">
        <v>134</v>
      </c>
      <c r="BN372" s="109" t="str">
        <f t="shared" si="158"/>
        <v>INDOTH</v>
      </c>
      <c r="BO372" s="108" t="str">
        <f t="shared" si="159"/>
        <v>RH8_9</v>
      </c>
      <c r="BP372" s="108">
        <f t="shared" si="160"/>
        <v>1.6887841722384569E-2</v>
      </c>
      <c r="BQ372" s="108" t="s">
        <v>30</v>
      </c>
      <c r="BR372" s="109" t="s">
        <v>80</v>
      </c>
    </row>
    <row r="373" spans="11:70">
      <c r="K373" s="108" t="s">
        <v>134</v>
      </c>
      <c r="L373" s="109" t="str">
        <f t="shared" si="161"/>
        <v>INDOTH</v>
      </c>
      <c r="M373" s="108" t="str">
        <f>M325</f>
        <v>RH10_11</v>
      </c>
      <c r="N373" s="108">
        <f>N325</f>
        <v>1.8892209620715375E-2</v>
      </c>
      <c r="O373" s="108" t="s">
        <v>30</v>
      </c>
      <c r="P373" s="109" t="s">
        <v>84</v>
      </c>
      <c r="T373" s="108" t="s">
        <v>134</v>
      </c>
      <c r="U373" s="109" t="str">
        <f t="shared" si="147"/>
        <v>INDOTH</v>
      </c>
      <c r="V373" s="108" t="str">
        <f t="shared" si="148"/>
        <v>RH10_11</v>
      </c>
      <c r="W373" s="108">
        <f>W325</f>
        <v>2.2672709406807174E-2</v>
      </c>
      <c r="X373" s="108" t="s">
        <v>30</v>
      </c>
      <c r="Y373" s="109" t="s">
        <v>79</v>
      </c>
      <c r="AC373" s="108" t="s">
        <v>134</v>
      </c>
      <c r="AD373" s="109" t="str">
        <f t="shared" si="149"/>
        <v>INDOTH</v>
      </c>
      <c r="AE373" s="108" t="str">
        <f t="shared" si="150"/>
        <v>RH10_11</v>
      </c>
      <c r="AF373" s="108">
        <f>AF325</f>
        <v>1.6996069788382029E-2</v>
      </c>
      <c r="AG373" s="108" t="s">
        <v>30</v>
      </c>
      <c r="AH373" s="109" t="s">
        <v>85</v>
      </c>
      <c r="AL373" s="108" t="s">
        <v>134</v>
      </c>
      <c r="AM373" s="109" t="str">
        <f t="shared" si="151"/>
        <v>INDOTH</v>
      </c>
      <c r="AN373" s="108" t="str">
        <f t="shared" si="152"/>
        <v>RH10_11</v>
      </c>
      <c r="AO373" s="108">
        <f>AO325</f>
        <v>1.9516123374229442E-2</v>
      </c>
      <c r="AP373" s="108" t="s">
        <v>30</v>
      </c>
      <c r="AQ373" s="109" t="s">
        <v>82</v>
      </c>
      <c r="AU373" s="108" t="s">
        <v>134</v>
      </c>
      <c r="AV373" s="109" t="str">
        <f t="shared" si="153"/>
        <v>INDOTH</v>
      </c>
      <c r="AW373" s="108" t="str">
        <f t="shared" si="154"/>
        <v>RH10_11</v>
      </c>
      <c r="AX373" s="108">
        <f>AX325</f>
        <v>1.8742267418083269E-2</v>
      </c>
      <c r="AY373" s="108" t="s">
        <v>30</v>
      </c>
      <c r="AZ373" s="109" t="s">
        <v>81</v>
      </c>
      <c r="BD373" s="108" t="s">
        <v>134</v>
      </c>
      <c r="BE373" s="109" t="str">
        <f t="shared" si="155"/>
        <v>INDOTH</v>
      </c>
      <c r="BF373" s="108" t="str">
        <f t="shared" si="156"/>
        <v>RH10_11</v>
      </c>
      <c r="BG373" s="108">
        <f t="shared" si="157"/>
        <v>1.9516123374229442E-2</v>
      </c>
      <c r="BH373" s="108" t="s">
        <v>30</v>
      </c>
      <c r="BI373" s="109" t="s">
        <v>83</v>
      </c>
      <c r="BM373" s="108" t="s">
        <v>134</v>
      </c>
      <c r="BN373" s="109" t="str">
        <f t="shared" si="158"/>
        <v>INDOTH</v>
      </c>
      <c r="BO373" s="108" t="str">
        <f t="shared" si="159"/>
        <v>RH10_11</v>
      </c>
      <c r="BP373" s="108">
        <f t="shared" si="160"/>
        <v>1.8742267418083269E-2</v>
      </c>
      <c r="BQ373" s="108" t="s">
        <v>30</v>
      </c>
      <c r="BR373" s="109" t="s">
        <v>80</v>
      </c>
    </row>
    <row r="374" spans="11:70">
      <c r="K374" s="108" t="s">
        <v>134</v>
      </c>
      <c r="L374" s="109" t="str">
        <f t="shared" si="161"/>
        <v>INDOTH</v>
      </c>
      <c r="M374" s="108" t="str">
        <f>M326</f>
        <v>RH12_13</v>
      </c>
      <c r="N374" s="108">
        <f>N326</f>
        <v>1.9735672875253105E-2</v>
      </c>
      <c r="O374" s="108" t="s">
        <v>30</v>
      </c>
      <c r="P374" s="109" t="s">
        <v>84</v>
      </c>
      <c r="T374" s="108" t="s">
        <v>134</v>
      </c>
      <c r="U374" s="109" t="str">
        <f t="shared" si="147"/>
        <v>INDOTH</v>
      </c>
      <c r="V374" s="108" t="str">
        <f t="shared" si="148"/>
        <v>RH12_13</v>
      </c>
      <c r="W374" s="108">
        <f>W326</f>
        <v>2.2708461324058286E-2</v>
      </c>
      <c r="X374" s="108" t="s">
        <v>30</v>
      </c>
      <c r="Y374" s="109" t="s">
        <v>79</v>
      </c>
      <c r="AC374" s="108" t="s">
        <v>134</v>
      </c>
      <c r="AD374" s="109" t="str">
        <f t="shared" si="149"/>
        <v>INDOTH</v>
      </c>
      <c r="AE374" s="108" t="str">
        <f t="shared" si="150"/>
        <v>RH12_13</v>
      </c>
      <c r="AF374" s="108">
        <f>AF326</f>
        <v>1.819002194214913E-2</v>
      </c>
      <c r="AG374" s="108" t="s">
        <v>30</v>
      </c>
      <c r="AH374" s="109" t="s">
        <v>85</v>
      </c>
      <c r="AL374" s="108" t="s">
        <v>134</v>
      </c>
      <c r="AM374" s="109" t="str">
        <f t="shared" si="151"/>
        <v>INDOTH</v>
      </c>
      <c r="AN374" s="108" t="str">
        <f t="shared" si="152"/>
        <v>RH12_13</v>
      </c>
      <c r="AO374" s="108">
        <f>AO326</f>
        <v>2.0392977411634552E-2</v>
      </c>
      <c r="AP374" s="108" t="s">
        <v>30</v>
      </c>
      <c r="AQ374" s="109" t="s">
        <v>82</v>
      </c>
      <c r="AU374" s="108" t="s">
        <v>134</v>
      </c>
      <c r="AV374" s="109" t="str">
        <f t="shared" si="153"/>
        <v>INDOTH</v>
      </c>
      <c r="AW374" s="108" t="str">
        <f t="shared" si="154"/>
        <v>RH12_13</v>
      </c>
      <c r="AX374" s="108">
        <f>AX326</f>
        <v>2.0376651224340393E-2</v>
      </c>
      <c r="AY374" s="108" t="s">
        <v>30</v>
      </c>
      <c r="AZ374" s="109" t="s">
        <v>81</v>
      </c>
      <c r="BD374" s="108" t="s">
        <v>134</v>
      </c>
      <c r="BE374" s="109" t="str">
        <f t="shared" si="155"/>
        <v>INDOTH</v>
      </c>
      <c r="BF374" s="108" t="str">
        <f t="shared" si="156"/>
        <v>RH12_13</v>
      </c>
      <c r="BG374" s="108">
        <f t="shared" si="157"/>
        <v>2.0392977411634552E-2</v>
      </c>
      <c r="BH374" s="108" t="s">
        <v>30</v>
      </c>
      <c r="BI374" s="109" t="s">
        <v>83</v>
      </c>
      <c r="BM374" s="108" t="s">
        <v>134</v>
      </c>
      <c r="BN374" s="109" t="str">
        <f t="shared" si="158"/>
        <v>INDOTH</v>
      </c>
      <c r="BO374" s="108" t="str">
        <f t="shared" si="159"/>
        <v>RH12_13</v>
      </c>
      <c r="BP374" s="108">
        <f t="shared" si="160"/>
        <v>2.0376651224340393E-2</v>
      </c>
      <c r="BQ374" s="108" t="s">
        <v>30</v>
      </c>
      <c r="BR374" s="109" t="s">
        <v>80</v>
      </c>
    </row>
    <row r="375" spans="11:70">
      <c r="K375" s="110" t="s">
        <v>134</v>
      </c>
      <c r="L375" s="109" t="str">
        <f t="shared" si="161"/>
        <v>INDOTH</v>
      </c>
      <c r="M375" s="108" t="str">
        <f>M327</f>
        <v>RH14_15</v>
      </c>
      <c r="N375" s="108">
        <f>N327</f>
        <v>2.0535190266484385E-2</v>
      </c>
      <c r="O375" s="108" t="s">
        <v>30</v>
      </c>
      <c r="P375" s="109" t="s">
        <v>84</v>
      </c>
      <c r="T375" s="108" t="s">
        <v>134</v>
      </c>
      <c r="U375" s="109" t="str">
        <f t="shared" si="147"/>
        <v>INDOTH</v>
      </c>
      <c r="V375" s="108" t="str">
        <f t="shared" si="148"/>
        <v>RH14_15</v>
      </c>
      <c r="W375" s="108">
        <f>W327</f>
        <v>2.2052829918983639E-2</v>
      </c>
      <c r="X375" s="108" t="s">
        <v>30</v>
      </c>
      <c r="Y375" s="109" t="s">
        <v>79</v>
      </c>
      <c r="AC375" s="108" t="s">
        <v>134</v>
      </c>
      <c r="AD375" s="109" t="str">
        <f t="shared" si="149"/>
        <v>INDOTH</v>
      </c>
      <c r="AE375" s="108" t="str">
        <f t="shared" si="150"/>
        <v>RH14_15</v>
      </c>
      <c r="AF375" s="108">
        <f>AF327</f>
        <v>2.0967491974570172E-2</v>
      </c>
      <c r="AG375" s="108" t="s">
        <v>30</v>
      </c>
      <c r="AH375" s="109" t="s">
        <v>85</v>
      </c>
      <c r="AL375" s="108" t="s">
        <v>134</v>
      </c>
      <c r="AM375" s="109" t="str">
        <f t="shared" si="151"/>
        <v>INDOTH</v>
      </c>
      <c r="AN375" s="108" t="str">
        <f t="shared" si="152"/>
        <v>RH14_15</v>
      </c>
      <c r="AO375" s="108">
        <f>AO327</f>
        <v>2.1041702332658754E-2</v>
      </c>
      <c r="AP375" s="108" t="s">
        <v>30</v>
      </c>
      <c r="AQ375" s="109" t="s">
        <v>82</v>
      </c>
      <c r="AU375" s="108" t="s">
        <v>134</v>
      </c>
      <c r="AV375" s="109" t="str">
        <f t="shared" si="153"/>
        <v>INDOTH</v>
      </c>
      <c r="AW375" s="108" t="str">
        <f t="shared" si="154"/>
        <v>RH14_15</v>
      </c>
      <c r="AX375" s="108">
        <f>AX327</f>
        <v>2.0778238730769082E-2</v>
      </c>
      <c r="AY375" s="108" t="s">
        <v>30</v>
      </c>
      <c r="AZ375" s="109" t="s">
        <v>81</v>
      </c>
      <c r="BD375" s="108" t="s">
        <v>134</v>
      </c>
      <c r="BE375" s="109" t="str">
        <f t="shared" si="155"/>
        <v>INDOTH</v>
      </c>
      <c r="BF375" s="108" t="str">
        <f t="shared" si="156"/>
        <v>RH14_15</v>
      </c>
      <c r="BG375" s="108">
        <f t="shared" si="157"/>
        <v>2.1041702332658754E-2</v>
      </c>
      <c r="BH375" s="108" t="s">
        <v>30</v>
      </c>
      <c r="BI375" s="109" t="s">
        <v>83</v>
      </c>
      <c r="BM375" s="108" t="s">
        <v>134</v>
      </c>
      <c r="BN375" s="109" t="str">
        <f t="shared" si="158"/>
        <v>INDOTH</v>
      </c>
      <c r="BO375" s="108" t="str">
        <f t="shared" si="159"/>
        <v>RH14_15</v>
      </c>
      <c r="BP375" s="108">
        <f t="shared" si="160"/>
        <v>2.0778238730769082E-2</v>
      </c>
      <c r="BQ375" s="108" t="s">
        <v>30</v>
      </c>
      <c r="BR375" s="109" t="s">
        <v>80</v>
      </c>
    </row>
    <row r="376" spans="11:70">
      <c r="K376" s="108" t="s">
        <v>134</v>
      </c>
      <c r="L376" s="109" t="str">
        <f t="shared" si="161"/>
        <v>INDOTH</v>
      </c>
      <c r="M376" s="108" t="str">
        <f>M328</f>
        <v>RH16_17</v>
      </c>
      <c r="N376" s="108">
        <f>N328</f>
        <v>2.0896719862378399E-2</v>
      </c>
      <c r="O376" s="108" t="s">
        <v>30</v>
      </c>
      <c r="P376" s="109" t="s">
        <v>84</v>
      </c>
      <c r="T376" s="108" t="s">
        <v>134</v>
      </c>
      <c r="U376" s="109" t="str">
        <f t="shared" si="147"/>
        <v>INDOTH</v>
      </c>
      <c r="V376" s="108" t="str">
        <f t="shared" si="148"/>
        <v>RH16_17</v>
      </c>
      <c r="W376" s="108">
        <f>W328</f>
        <v>2.1192518819202082E-2</v>
      </c>
      <c r="X376" s="108" t="s">
        <v>30</v>
      </c>
      <c r="Y376" s="109" t="s">
        <v>79</v>
      </c>
      <c r="AC376" s="108" t="s">
        <v>134</v>
      </c>
      <c r="AD376" s="109" t="str">
        <f t="shared" si="149"/>
        <v>INDOTH</v>
      </c>
      <c r="AE376" s="108" t="str">
        <f t="shared" si="150"/>
        <v>RH16_17</v>
      </c>
      <c r="AF376" s="108">
        <f>AF328</f>
        <v>2.1896382103851374E-2</v>
      </c>
      <c r="AG376" s="108" t="s">
        <v>30</v>
      </c>
      <c r="AH376" s="109" t="s">
        <v>85</v>
      </c>
      <c r="AL376" s="108" t="s">
        <v>134</v>
      </c>
      <c r="AM376" s="109" t="str">
        <f t="shared" si="151"/>
        <v>INDOTH</v>
      </c>
      <c r="AN376" s="108" t="str">
        <f t="shared" si="152"/>
        <v>RH16_17</v>
      </c>
      <c r="AO376" s="108">
        <f>AO328</f>
        <v>2.1031470252881344E-2</v>
      </c>
      <c r="AP376" s="108" t="s">
        <v>30</v>
      </c>
      <c r="AQ376" s="109" t="s">
        <v>82</v>
      </c>
      <c r="AU376" s="108" t="s">
        <v>134</v>
      </c>
      <c r="AV376" s="109" t="str">
        <f t="shared" si="153"/>
        <v>INDOTH</v>
      </c>
      <c r="AW376" s="108" t="str">
        <f t="shared" si="154"/>
        <v>RH16_17</v>
      </c>
      <c r="AX376" s="108">
        <f>AX328</f>
        <v>2.069190075933651E-2</v>
      </c>
      <c r="AY376" s="108" t="s">
        <v>30</v>
      </c>
      <c r="AZ376" s="109" t="s">
        <v>81</v>
      </c>
      <c r="BD376" s="108" t="s">
        <v>134</v>
      </c>
      <c r="BE376" s="109" t="str">
        <f t="shared" si="155"/>
        <v>INDOTH</v>
      </c>
      <c r="BF376" s="108" t="str">
        <f t="shared" si="156"/>
        <v>RH16_17</v>
      </c>
      <c r="BG376" s="108">
        <f t="shared" si="157"/>
        <v>2.1031470252881344E-2</v>
      </c>
      <c r="BH376" s="108" t="s">
        <v>30</v>
      </c>
      <c r="BI376" s="109" t="s">
        <v>83</v>
      </c>
      <c r="BM376" s="108" t="s">
        <v>134</v>
      </c>
      <c r="BN376" s="109" t="str">
        <f t="shared" si="158"/>
        <v>INDOTH</v>
      </c>
      <c r="BO376" s="108" t="str">
        <f t="shared" si="159"/>
        <v>RH16_17</v>
      </c>
      <c r="BP376" s="108">
        <f t="shared" si="160"/>
        <v>2.069190075933651E-2</v>
      </c>
      <c r="BQ376" s="108" t="s">
        <v>30</v>
      </c>
      <c r="BR376" s="109" t="s">
        <v>80</v>
      </c>
    </row>
    <row r="377" spans="11:70">
      <c r="K377" s="108" t="s">
        <v>134</v>
      </c>
      <c r="L377" s="109" t="str">
        <f t="shared" si="161"/>
        <v>INDOTH</v>
      </c>
      <c r="M377" s="108" t="str">
        <f>M329</f>
        <v>RH18_19</v>
      </c>
      <c r="N377" s="108">
        <f>N329</f>
        <v>2.0865770170115663E-2</v>
      </c>
      <c r="O377" s="108" t="s">
        <v>30</v>
      </c>
      <c r="P377" s="109" t="s">
        <v>84</v>
      </c>
      <c r="T377" s="108" t="s">
        <v>134</v>
      </c>
      <c r="U377" s="109" t="str">
        <f t="shared" si="147"/>
        <v>INDOTH</v>
      </c>
      <c r="V377" s="108" t="str">
        <f t="shared" si="148"/>
        <v>RH18_19</v>
      </c>
      <c r="W377" s="108">
        <f>W329</f>
        <v>2.113446835673238E-2</v>
      </c>
      <c r="X377" s="108" t="s">
        <v>30</v>
      </c>
      <c r="Y377" s="109" t="s">
        <v>79</v>
      </c>
      <c r="AC377" s="108" t="s">
        <v>134</v>
      </c>
      <c r="AD377" s="109" t="str">
        <f t="shared" si="149"/>
        <v>INDOTH</v>
      </c>
      <c r="AE377" s="108" t="str">
        <f t="shared" si="150"/>
        <v>RH18_19</v>
      </c>
      <c r="AF377" s="108">
        <f>AF329</f>
        <v>2.17155355129377E-2</v>
      </c>
      <c r="AG377" s="108" t="s">
        <v>30</v>
      </c>
      <c r="AH377" s="109" t="s">
        <v>85</v>
      </c>
      <c r="AL377" s="108" t="s">
        <v>134</v>
      </c>
      <c r="AM377" s="109" t="str">
        <f t="shared" si="151"/>
        <v>INDOTH</v>
      </c>
      <c r="AN377" s="108" t="str">
        <f t="shared" si="152"/>
        <v>RH18_19</v>
      </c>
      <c r="AO377" s="108">
        <f>AO329</f>
        <v>2.0772466684862177E-2</v>
      </c>
      <c r="AP377" s="108" t="s">
        <v>30</v>
      </c>
      <c r="AQ377" s="109" t="s">
        <v>82</v>
      </c>
      <c r="AU377" s="108" t="s">
        <v>134</v>
      </c>
      <c r="AV377" s="109" t="str">
        <f t="shared" si="153"/>
        <v>INDOTH</v>
      </c>
      <c r="AW377" s="108" t="str">
        <f t="shared" si="154"/>
        <v>RH18_19</v>
      </c>
      <c r="AX377" s="108">
        <f>AX329</f>
        <v>2.0434688956400562E-2</v>
      </c>
      <c r="AY377" s="108" t="s">
        <v>30</v>
      </c>
      <c r="AZ377" s="109" t="s">
        <v>81</v>
      </c>
      <c r="BD377" s="108" t="s">
        <v>134</v>
      </c>
      <c r="BE377" s="109" t="str">
        <f t="shared" si="155"/>
        <v>INDOTH</v>
      </c>
      <c r="BF377" s="108" t="str">
        <f t="shared" si="156"/>
        <v>RH18_19</v>
      </c>
      <c r="BG377" s="108">
        <f t="shared" si="157"/>
        <v>2.0772466684862177E-2</v>
      </c>
      <c r="BH377" s="108" t="s">
        <v>30</v>
      </c>
      <c r="BI377" s="109" t="s">
        <v>83</v>
      </c>
      <c r="BM377" s="108" t="s">
        <v>134</v>
      </c>
      <c r="BN377" s="109" t="str">
        <f t="shared" si="158"/>
        <v>INDOTH</v>
      </c>
      <c r="BO377" s="108" t="str">
        <f t="shared" si="159"/>
        <v>RH18_19</v>
      </c>
      <c r="BP377" s="108">
        <f t="shared" si="160"/>
        <v>2.0434688956400562E-2</v>
      </c>
      <c r="BQ377" s="108" t="s">
        <v>30</v>
      </c>
      <c r="BR377" s="109" t="s">
        <v>80</v>
      </c>
    </row>
    <row r="378" spans="11:70">
      <c r="K378" s="108" t="s">
        <v>134</v>
      </c>
      <c r="L378" s="109" t="str">
        <f t="shared" si="161"/>
        <v>INDOTH</v>
      </c>
      <c r="M378" s="108" t="str">
        <f>M330</f>
        <v>RH20_21</v>
      </c>
      <c r="N378" s="108">
        <f>N330</f>
        <v>2.0818280069585193E-2</v>
      </c>
      <c r="O378" s="108" t="s">
        <v>30</v>
      </c>
      <c r="P378" s="109" t="s">
        <v>84</v>
      </c>
      <c r="T378" s="108" t="s">
        <v>134</v>
      </c>
      <c r="U378" s="109" t="str">
        <f t="shared" si="147"/>
        <v>INDOTH</v>
      </c>
      <c r="V378" s="108" t="str">
        <f t="shared" si="148"/>
        <v>RH20_21</v>
      </c>
      <c r="W378" s="108">
        <f>W330</f>
        <v>2.1601590955728663E-2</v>
      </c>
      <c r="X378" s="108" t="s">
        <v>30</v>
      </c>
      <c r="Y378" s="109" t="s">
        <v>79</v>
      </c>
      <c r="AC378" s="108" t="s">
        <v>134</v>
      </c>
      <c r="AD378" s="109" t="str">
        <f t="shared" si="149"/>
        <v>INDOTH</v>
      </c>
      <c r="AE378" s="108" t="str">
        <f t="shared" si="150"/>
        <v>RH20_21</v>
      </c>
      <c r="AF378" s="108">
        <f>AF330</f>
        <v>2.125351672873059E-2</v>
      </c>
      <c r="AG378" s="108" t="s">
        <v>30</v>
      </c>
      <c r="AH378" s="109" t="s">
        <v>85</v>
      </c>
      <c r="AL378" s="108" t="s">
        <v>134</v>
      </c>
      <c r="AM378" s="109" t="str">
        <f t="shared" si="151"/>
        <v>INDOTH</v>
      </c>
      <c r="AN378" s="108" t="str">
        <f t="shared" si="152"/>
        <v>RH20_21</v>
      </c>
      <c r="AO378" s="108">
        <f>AO330</f>
        <v>2.0871709048996441E-2</v>
      </c>
      <c r="AP378" s="108" t="s">
        <v>30</v>
      </c>
      <c r="AQ378" s="109" t="s">
        <v>82</v>
      </c>
      <c r="AU378" s="108" t="s">
        <v>134</v>
      </c>
      <c r="AV378" s="109" t="str">
        <f t="shared" si="153"/>
        <v>INDOTH</v>
      </c>
      <c r="AW378" s="108" t="str">
        <f t="shared" si="154"/>
        <v>RH20_21</v>
      </c>
      <c r="AX378" s="108">
        <f>AX330</f>
        <v>2.0802231271115697E-2</v>
      </c>
      <c r="AY378" s="108" t="s">
        <v>30</v>
      </c>
      <c r="AZ378" s="109" t="s">
        <v>81</v>
      </c>
      <c r="BD378" s="108" t="s">
        <v>134</v>
      </c>
      <c r="BE378" s="109" t="str">
        <f t="shared" si="155"/>
        <v>INDOTH</v>
      </c>
      <c r="BF378" s="108" t="str">
        <f t="shared" si="156"/>
        <v>RH20_21</v>
      </c>
      <c r="BG378" s="108">
        <f t="shared" si="157"/>
        <v>2.0871709048996441E-2</v>
      </c>
      <c r="BH378" s="108" t="s">
        <v>30</v>
      </c>
      <c r="BI378" s="109" t="s">
        <v>83</v>
      </c>
      <c r="BM378" s="108" t="s">
        <v>134</v>
      </c>
      <c r="BN378" s="109" t="str">
        <f t="shared" si="158"/>
        <v>INDOTH</v>
      </c>
      <c r="BO378" s="108" t="str">
        <f t="shared" si="159"/>
        <v>RH20_21</v>
      </c>
      <c r="BP378" s="108">
        <f t="shared" si="160"/>
        <v>2.0802231271115697E-2</v>
      </c>
      <c r="BQ378" s="108" t="s">
        <v>30</v>
      </c>
      <c r="BR378" s="109" t="s">
        <v>80</v>
      </c>
    </row>
    <row r="379" spans="11:70">
      <c r="K379" s="110" t="s">
        <v>134</v>
      </c>
      <c r="L379" s="109" t="str">
        <f t="shared" si="161"/>
        <v>INDOTH</v>
      </c>
      <c r="M379" s="108" t="str">
        <f>M331</f>
        <v>RH22_23</v>
      </c>
      <c r="N379" s="108">
        <f>N331</f>
        <v>2.0930934511467787E-2</v>
      </c>
      <c r="O379" s="108" t="s">
        <v>30</v>
      </c>
      <c r="P379" s="109" t="s">
        <v>84</v>
      </c>
      <c r="T379" s="108" t="s">
        <v>134</v>
      </c>
      <c r="U379" s="109" t="str">
        <f t="shared" si="147"/>
        <v>INDOTH</v>
      </c>
      <c r="V379" s="108" t="str">
        <f t="shared" si="148"/>
        <v>RH22_23</v>
      </c>
      <c r="W379" s="108">
        <f>W331</f>
        <v>2.1772678636596807E-2</v>
      </c>
      <c r="X379" s="108" t="s">
        <v>30</v>
      </c>
      <c r="Y379" s="109" t="s">
        <v>79</v>
      </c>
      <c r="AC379" s="108" t="s">
        <v>134</v>
      </c>
      <c r="AD379" s="109" t="str">
        <f t="shared" si="149"/>
        <v>INDOTH</v>
      </c>
      <c r="AE379" s="108" t="str">
        <f t="shared" si="150"/>
        <v>RH22_23</v>
      </c>
      <c r="AF379" s="108">
        <f>AF331</f>
        <v>2.1019278776313481E-2</v>
      </c>
      <c r="AG379" s="108" t="s">
        <v>30</v>
      </c>
      <c r="AH379" s="109" t="s">
        <v>85</v>
      </c>
      <c r="AL379" s="108" t="s">
        <v>134</v>
      </c>
      <c r="AM379" s="109" t="str">
        <f t="shared" si="151"/>
        <v>INDOTH</v>
      </c>
      <c r="AN379" s="108" t="str">
        <f t="shared" si="152"/>
        <v>RH22_23</v>
      </c>
      <c r="AO379" s="108">
        <f>AO331</f>
        <v>2.1048829860768167E-2</v>
      </c>
      <c r="AP379" s="108" t="s">
        <v>30</v>
      </c>
      <c r="AQ379" s="109" t="s">
        <v>82</v>
      </c>
      <c r="AU379" s="108" t="s">
        <v>134</v>
      </c>
      <c r="AV379" s="109" t="str">
        <f t="shared" si="153"/>
        <v>INDOTH</v>
      </c>
      <c r="AW379" s="108" t="str">
        <f t="shared" si="154"/>
        <v>RH22_23</v>
      </c>
      <c r="AX379" s="108">
        <f>AX331</f>
        <v>2.1165643317772861E-2</v>
      </c>
      <c r="AY379" s="108" t="s">
        <v>30</v>
      </c>
      <c r="AZ379" s="109" t="s">
        <v>81</v>
      </c>
      <c r="BD379" s="108" t="s">
        <v>134</v>
      </c>
      <c r="BE379" s="109" t="str">
        <f t="shared" si="155"/>
        <v>INDOTH</v>
      </c>
      <c r="BF379" s="108" t="str">
        <f t="shared" si="156"/>
        <v>RH22_23</v>
      </c>
      <c r="BG379" s="108">
        <f t="shared" si="157"/>
        <v>2.1048829860768167E-2</v>
      </c>
      <c r="BH379" s="108" t="s">
        <v>30</v>
      </c>
      <c r="BI379" s="109" t="s">
        <v>83</v>
      </c>
      <c r="BM379" s="108" t="s">
        <v>134</v>
      </c>
      <c r="BN379" s="109" t="str">
        <f t="shared" si="158"/>
        <v>INDOTH</v>
      </c>
      <c r="BO379" s="108" t="str">
        <f t="shared" si="159"/>
        <v>RH22_23</v>
      </c>
      <c r="BP379" s="108">
        <f t="shared" si="160"/>
        <v>2.1165643317772861E-2</v>
      </c>
      <c r="BQ379" s="108" t="s">
        <v>30</v>
      </c>
      <c r="BR379" s="109" t="s">
        <v>80</v>
      </c>
    </row>
    <row r="380" spans="11:70">
      <c r="K380" s="108" t="s">
        <v>134</v>
      </c>
      <c r="L380" s="109" t="str">
        <f t="shared" si="161"/>
        <v>INDOTH</v>
      </c>
      <c r="M380" s="108" t="str">
        <f>M332</f>
        <v>SH0_1</v>
      </c>
      <c r="N380" s="108">
        <f>N332</f>
        <v>2.1693465806133724E-2</v>
      </c>
      <c r="O380" s="108" t="s">
        <v>30</v>
      </c>
      <c r="P380" s="109" t="s">
        <v>84</v>
      </c>
      <c r="T380" s="108" t="s">
        <v>134</v>
      </c>
      <c r="U380" s="109" t="str">
        <f t="shared" si="147"/>
        <v>INDOTH</v>
      </c>
      <c r="V380" s="108" t="str">
        <f t="shared" si="148"/>
        <v>SH0_1</v>
      </c>
      <c r="W380" s="108">
        <f>W332</f>
        <v>1.7447761885412263E-2</v>
      </c>
      <c r="X380" s="108" t="s">
        <v>30</v>
      </c>
      <c r="Y380" s="109" t="s">
        <v>79</v>
      </c>
      <c r="AC380" s="108" t="s">
        <v>134</v>
      </c>
      <c r="AD380" s="109" t="str">
        <f t="shared" si="149"/>
        <v>INDOTH</v>
      </c>
      <c r="AE380" s="108" t="str">
        <f t="shared" si="150"/>
        <v>SH0_1</v>
      </c>
      <c r="AF380" s="108">
        <f>AF332</f>
        <v>2.0811553801596969E-2</v>
      </c>
      <c r="AG380" s="108" t="s">
        <v>30</v>
      </c>
      <c r="AH380" s="109" t="s">
        <v>85</v>
      </c>
      <c r="AL380" s="108" t="s">
        <v>134</v>
      </c>
      <c r="AM380" s="109" t="str">
        <f t="shared" si="151"/>
        <v>INDOTH</v>
      </c>
      <c r="AN380" s="108" t="str">
        <f t="shared" si="152"/>
        <v>SH0_1</v>
      </c>
      <c r="AO380" s="108">
        <f>AO332</f>
        <v>2.0289589930703667E-2</v>
      </c>
      <c r="AP380" s="108" t="s">
        <v>30</v>
      </c>
      <c r="AQ380" s="109" t="s">
        <v>82</v>
      </c>
      <c r="AU380" s="108" t="s">
        <v>134</v>
      </c>
      <c r="AV380" s="109" t="str">
        <f t="shared" si="153"/>
        <v>INDOTH</v>
      </c>
      <c r="AW380" s="108" t="str">
        <f t="shared" si="154"/>
        <v>SH0_1</v>
      </c>
      <c r="AX380" s="108">
        <f>AX332</f>
        <v>2.3539997538016236E-2</v>
      </c>
      <c r="AY380" s="108" t="s">
        <v>30</v>
      </c>
      <c r="AZ380" s="109" t="s">
        <v>81</v>
      </c>
      <c r="BD380" s="108" t="s">
        <v>134</v>
      </c>
      <c r="BE380" s="109" t="str">
        <f t="shared" si="155"/>
        <v>INDOTH</v>
      </c>
      <c r="BF380" s="108" t="str">
        <f t="shared" si="156"/>
        <v>SH0_1</v>
      </c>
      <c r="BG380" s="108">
        <f t="shared" si="157"/>
        <v>2.0289589930703667E-2</v>
      </c>
      <c r="BH380" s="108" t="s">
        <v>30</v>
      </c>
      <c r="BI380" s="109" t="s">
        <v>83</v>
      </c>
      <c r="BM380" s="108" t="s">
        <v>134</v>
      </c>
      <c r="BN380" s="109" t="str">
        <f t="shared" si="158"/>
        <v>INDOTH</v>
      </c>
      <c r="BO380" s="108" t="str">
        <f t="shared" si="159"/>
        <v>SH0_1</v>
      </c>
      <c r="BP380" s="108">
        <f t="shared" si="160"/>
        <v>2.3539997538016236E-2</v>
      </c>
      <c r="BQ380" s="108" t="s">
        <v>30</v>
      </c>
      <c r="BR380" s="109" t="s">
        <v>80</v>
      </c>
    </row>
    <row r="381" spans="11:70">
      <c r="K381" s="108" t="s">
        <v>134</v>
      </c>
      <c r="L381" s="109" t="str">
        <f t="shared" si="161"/>
        <v>INDOTH</v>
      </c>
      <c r="M381" s="108" t="str">
        <f>M333</f>
        <v>SH2_3</v>
      </c>
      <c r="N381" s="108">
        <f>N333</f>
        <v>2.1091629448540879E-2</v>
      </c>
      <c r="O381" s="108" t="s">
        <v>30</v>
      </c>
      <c r="P381" s="109" t="s">
        <v>84</v>
      </c>
      <c r="T381" s="108" t="s">
        <v>134</v>
      </c>
      <c r="U381" s="109" t="str">
        <f t="shared" si="147"/>
        <v>INDOTH</v>
      </c>
      <c r="V381" s="108" t="str">
        <f t="shared" si="148"/>
        <v>SH2_3</v>
      </c>
      <c r="W381" s="108">
        <f>W333</f>
        <v>1.5245791875989748E-2</v>
      </c>
      <c r="X381" s="108" t="s">
        <v>30</v>
      </c>
      <c r="Y381" s="109" t="s">
        <v>79</v>
      </c>
      <c r="AC381" s="108" t="s">
        <v>134</v>
      </c>
      <c r="AD381" s="109" t="str">
        <f t="shared" si="149"/>
        <v>INDOTH</v>
      </c>
      <c r="AE381" s="108" t="str">
        <f t="shared" si="150"/>
        <v>SH2_3</v>
      </c>
      <c r="AF381" s="108">
        <f>AF333</f>
        <v>2.0179629923972452E-2</v>
      </c>
      <c r="AG381" s="108" t="s">
        <v>30</v>
      </c>
      <c r="AH381" s="109" t="s">
        <v>85</v>
      </c>
      <c r="AL381" s="108" t="s">
        <v>134</v>
      </c>
      <c r="AM381" s="109" t="str">
        <f t="shared" si="151"/>
        <v>INDOTH</v>
      </c>
      <c r="AN381" s="108" t="str">
        <f t="shared" si="152"/>
        <v>SH2_3</v>
      </c>
      <c r="AO381" s="108">
        <f>AO333</f>
        <v>1.8870656882657717E-2</v>
      </c>
      <c r="AP381" s="108" t="s">
        <v>30</v>
      </c>
      <c r="AQ381" s="109" t="s">
        <v>82</v>
      </c>
      <c r="AU381" s="108" t="s">
        <v>134</v>
      </c>
      <c r="AV381" s="109" t="str">
        <f t="shared" si="153"/>
        <v>INDOTH</v>
      </c>
      <c r="AW381" s="108" t="str">
        <f t="shared" si="154"/>
        <v>SH2_3</v>
      </c>
      <c r="AX381" s="108">
        <f>AX333</f>
        <v>2.1308543326801641E-2</v>
      </c>
      <c r="AY381" s="108" t="s">
        <v>30</v>
      </c>
      <c r="AZ381" s="109" t="s">
        <v>81</v>
      </c>
      <c r="BD381" s="108" t="s">
        <v>134</v>
      </c>
      <c r="BE381" s="109" t="str">
        <f t="shared" si="155"/>
        <v>INDOTH</v>
      </c>
      <c r="BF381" s="108" t="str">
        <f t="shared" si="156"/>
        <v>SH2_3</v>
      </c>
      <c r="BG381" s="108">
        <f t="shared" si="157"/>
        <v>1.8870656882657717E-2</v>
      </c>
      <c r="BH381" s="108" t="s">
        <v>30</v>
      </c>
      <c r="BI381" s="109" t="s">
        <v>83</v>
      </c>
      <c r="BM381" s="108" t="s">
        <v>134</v>
      </c>
      <c r="BN381" s="109" t="str">
        <f t="shared" si="158"/>
        <v>INDOTH</v>
      </c>
      <c r="BO381" s="108" t="str">
        <f t="shared" si="159"/>
        <v>SH2_3</v>
      </c>
      <c r="BP381" s="108">
        <f t="shared" si="160"/>
        <v>2.1308543326801641E-2</v>
      </c>
      <c r="BQ381" s="108" t="s">
        <v>30</v>
      </c>
      <c r="BR381" s="109" t="s">
        <v>80</v>
      </c>
    </row>
    <row r="382" spans="11:70">
      <c r="K382" s="108" t="s">
        <v>134</v>
      </c>
      <c r="L382" s="109" t="str">
        <f t="shared" si="161"/>
        <v>INDOTH</v>
      </c>
      <c r="M382" s="108" t="str">
        <f>M334</f>
        <v>SH4_5</v>
      </c>
      <c r="N382" s="108">
        <f>N334</f>
        <v>2.0288554911757406E-2</v>
      </c>
      <c r="O382" s="108" t="s">
        <v>30</v>
      </c>
      <c r="P382" s="109" t="s">
        <v>84</v>
      </c>
      <c r="T382" s="108" t="s">
        <v>134</v>
      </c>
      <c r="U382" s="109" t="str">
        <f t="shared" si="147"/>
        <v>INDOTH</v>
      </c>
      <c r="V382" s="108" t="str">
        <f t="shared" si="148"/>
        <v>SH4_5</v>
      </c>
      <c r="W382" s="108">
        <f>W334</f>
        <v>1.4014785059643245E-2</v>
      </c>
      <c r="X382" s="108" t="s">
        <v>30</v>
      </c>
      <c r="Y382" s="109" t="s">
        <v>79</v>
      </c>
      <c r="AC382" s="108" t="s">
        <v>134</v>
      </c>
      <c r="AD382" s="109" t="str">
        <f t="shared" si="149"/>
        <v>INDOTH</v>
      </c>
      <c r="AE382" s="108" t="str">
        <f t="shared" si="150"/>
        <v>SH4_5</v>
      </c>
      <c r="AF382" s="108">
        <f>AF334</f>
        <v>1.9614839522066274E-2</v>
      </c>
      <c r="AG382" s="108" t="s">
        <v>30</v>
      </c>
      <c r="AH382" s="109" t="s">
        <v>85</v>
      </c>
      <c r="AL382" s="108" t="s">
        <v>134</v>
      </c>
      <c r="AM382" s="109" t="str">
        <f t="shared" si="151"/>
        <v>INDOTH</v>
      </c>
      <c r="AN382" s="108" t="str">
        <f t="shared" si="152"/>
        <v>SH4_5</v>
      </c>
      <c r="AO382" s="108">
        <f>AO334</f>
        <v>1.7500502969475973E-2</v>
      </c>
      <c r="AP382" s="108" t="s">
        <v>30</v>
      </c>
      <c r="AQ382" s="109" t="s">
        <v>82</v>
      </c>
      <c r="AU382" s="108" t="s">
        <v>134</v>
      </c>
      <c r="AV382" s="109" t="str">
        <f t="shared" si="153"/>
        <v>INDOTH</v>
      </c>
      <c r="AW382" s="108" t="str">
        <f t="shared" si="154"/>
        <v>SH4_5</v>
      </c>
      <c r="AX382" s="108">
        <f>AX334</f>
        <v>1.8479363931276277E-2</v>
      </c>
      <c r="AY382" s="108" t="s">
        <v>30</v>
      </c>
      <c r="AZ382" s="109" t="s">
        <v>81</v>
      </c>
      <c r="BD382" s="108" t="s">
        <v>134</v>
      </c>
      <c r="BE382" s="109" t="str">
        <f t="shared" si="155"/>
        <v>INDOTH</v>
      </c>
      <c r="BF382" s="108" t="str">
        <f t="shared" si="156"/>
        <v>SH4_5</v>
      </c>
      <c r="BG382" s="108">
        <f t="shared" si="157"/>
        <v>1.7500502969475973E-2</v>
      </c>
      <c r="BH382" s="108" t="s">
        <v>30</v>
      </c>
      <c r="BI382" s="109" t="s">
        <v>83</v>
      </c>
      <c r="BM382" s="108" t="s">
        <v>134</v>
      </c>
      <c r="BN382" s="109" t="str">
        <f t="shared" si="158"/>
        <v>INDOTH</v>
      </c>
      <c r="BO382" s="108" t="str">
        <f t="shared" si="159"/>
        <v>SH4_5</v>
      </c>
      <c r="BP382" s="108">
        <f t="shared" si="160"/>
        <v>1.8479363931276277E-2</v>
      </c>
      <c r="BQ382" s="108" t="s">
        <v>30</v>
      </c>
      <c r="BR382" s="109" t="s">
        <v>80</v>
      </c>
    </row>
    <row r="383" spans="11:70">
      <c r="K383" s="110" t="s">
        <v>134</v>
      </c>
      <c r="L383" s="109" t="str">
        <f t="shared" si="161"/>
        <v>INDOTH</v>
      </c>
      <c r="M383" s="108" t="str">
        <f>M335</f>
        <v>SH6_7</v>
      </c>
      <c r="N383" s="108">
        <f>N335</f>
        <v>1.9232236416978313E-2</v>
      </c>
      <c r="O383" s="108" t="s">
        <v>30</v>
      </c>
      <c r="P383" s="109" t="s">
        <v>84</v>
      </c>
      <c r="T383" s="108" t="s">
        <v>134</v>
      </c>
      <c r="U383" s="109" t="str">
        <f t="shared" si="147"/>
        <v>INDOTH</v>
      </c>
      <c r="V383" s="108" t="str">
        <f t="shared" si="148"/>
        <v>SH6_7</v>
      </c>
      <c r="W383" s="108">
        <f>W335</f>
        <v>1.3860443209600209E-2</v>
      </c>
      <c r="X383" s="108" t="s">
        <v>30</v>
      </c>
      <c r="Y383" s="109" t="s">
        <v>79</v>
      </c>
      <c r="AC383" s="108" t="s">
        <v>134</v>
      </c>
      <c r="AD383" s="109" t="str">
        <f t="shared" si="149"/>
        <v>INDOTH</v>
      </c>
      <c r="AE383" s="108" t="str">
        <f t="shared" si="150"/>
        <v>SH6_7</v>
      </c>
      <c r="AF383" s="108">
        <f>AF335</f>
        <v>1.7278998108464394E-2</v>
      </c>
      <c r="AG383" s="108" t="s">
        <v>30</v>
      </c>
      <c r="AH383" s="109" t="s">
        <v>85</v>
      </c>
      <c r="AL383" s="108" t="s">
        <v>134</v>
      </c>
      <c r="AM383" s="109" t="str">
        <f t="shared" si="151"/>
        <v>INDOTH</v>
      </c>
      <c r="AN383" s="108" t="str">
        <f t="shared" si="152"/>
        <v>SH6_7</v>
      </c>
      <c r="AO383" s="108">
        <f>AO335</f>
        <v>1.6421193779789026E-2</v>
      </c>
      <c r="AP383" s="108" t="s">
        <v>30</v>
      </c>
      <c r="AQ383" s="109" t="s">
        <v>82</v>
      </c>
      <c r="AU383" s="108" t="s">
        <v>134</v>
      </c>
      <c r="AV383" s="109" t="str">
        <f t="shared" si="153"/>
        <v>INDOTH</v>
      </c>
      <c r="AW383" s="108" t="str">
        <f t="shared" si="154"/>
        <v>SH6_7</v>
      </c>
      <c r="AX383" s="108">
        <f>AX335</f>
        <v>1.7199621712887928E-2</v>
      </c>
      <c r="AY383" s="108" t="s">
        <v>30</v>
      </c>
      <c r="AZ383" s="109" t="s">
        <v>81</v>
      </c>
      <c r="BD383" s="108" t="s">
        <v>134</v>
      </c>
      <c r="BE383" s="109" t="str">
        <f t="shared" si="155"/>
        <v>INDOTH</v>
      </c>
      <c r="BF383" s="108" t="str">
        <f t="shared" si="156"/>
        <v>SH6_7</v>
      </c>
      <c r="BG383" s="108">
        <f t="shared" si="157"/>
        <v>1.6421193779789026E-2</v>
      </c>
      <c r="BH383" s="108" t="s">
        <v>30</v>
      </c>
      <c r="BI383" s="109" t="s">
        <v>83</v>
      </c>
      <c r="BM383" s="108" t="s">
        <v>134</v>
      </c>
      <c r="BN383" s="109" t="str">
        <f t="shared" si="158"/>
        <v>INDOTH</v>
      </c>
      <c r="BO383" s="108" t="str">
        <f t="shared" si="159"/>
        <v>SH6_7</v>
      </c>
      <c r="BP383" s="108">
        <f t="shared" si="160"/>
        <v>1.7199621712887928E-2</v>
      </c>
      <c r="BQ383" s="108" t="s">
        <v>30</v>
      </c>
      <c r="BR383" s="109" t="s">
        <v>80</v>
      </c>
    </row>
    <row r="384" spans="11:70">
      <c r="K384" s="108" t="s">
        <v>134</v>
      </c>
      <c r="L384" s="109" t="str">
        <f t="shared" si="161"/>
        <v>INDOTH</v>
      </c>
      <c r="M384" s="108" t="str">
        <f>M336</f>
        <v>SH8_9</v>
      </c>
      <c r="N384" s="108">
        <f>N336</f>
        <v>1.8748507011425081E-2</v>
      </c>
      <c r="O384" s="108" t="s">
        <v>30</v>
      </c>
      <c r="P384" s="109" t="s">
        <v>84</v>
      </c>
      <c r="T384" s="108" t="s">
        <v>134</v>
      </c>
      <c r="U384" s="109" t="str">
        <f t="shared" si="147"/>
        <v>INDOTH</v>
      </c>
      <c r="V384" s="108" t="str">
        <f t="shared" si="148"/>
        <v>SH8_9</v>
      </c>
      <c r="W384" s="108">
        <f>W336</f>
        <v>1.4755107179350496E-2</v>
      </c>
      <c r="X384" s="108" t="s">
        <v>30</v>
      </c>
      <c r="Y384" s="109" t="s">
        <v>79</v>
      </c>
      <c r="AC384" s="108" t="s">
        <v>134</v>
      </c>
      <c r="AD384" s="109" t="str">
        <f t="shared" si="149"/>
        <v>INDOTH</v>
      </c>
      <c r="AE384" s="108" t="str">
        <f t="shared" si="150"/>
        <v>SH8_9</v>
      </c>
      <c r="AF384" s="108">
        <f>AF336</f>
        <v>1.5588699261442313E-2</v>
      </c>
      <c r="AG384" s="108" t="s">
        <v>30</v>
      </c>
      <c r="AH384" s="109" t="s">
        <v>85</v>
      </c>
      <c r="AL384" s="108" t="s">
        <v>134</v>
      </c>
      <c r="AM384" s="109" t="str">
        <f t="shared" si="151"/>
        <v>INDOTH</v>
      </c>
      <c r="AN384" s="108" t="str">
        <f t="shared" si="152"/>
        <v>SH8_9</v>
      </c>
      <c r="AO384" s="108">
        <f>AO336</f>
        <v>1.6139842957734477E-2</v>
      </c>
      <c r="AP384" s="108" t="s">
        <v>30</v>
      </c>
      <c r="AQ384" s="109" t="s">
        <v>82</v>
      </c>
      <c r="AU384" s="108" t="s">
        <v>134</v>
      </c>
      <c r="AV384" s="109" t="str">
        <f t="shared" si="153"/>
        <v>INDOTH</v>
      </c>
      <c r="AW384" s="108" t="str">
        <f t="shared" si="154"/>
        <v>SH8_9</v>
      </c>
      <c r="AX384" s="108">
        <f>AX336</f>
        <v>1.7030245273226989E-2</v>
      </c>
      <c r="AY384" s="108" t="s">
        <v>30</v>
      </c>
      <c r="AZ384" s="109" t="s">
        <v>81</v>
      </c>
      <c r="BD384" s="108" t="s">
        <v>134</v>
      </c>
      <c r="BE384" s="109" t="str">
        <f t="shared" si="155"/>
        <v>INDOTH</v>
      </c>
      <c r="BF384" s="108" t="str">
        <f t="shared" si="156"/>
        <v>SH8_9</v>
      </c>
      <c r="BG384" s="108">
        <f t="shared" si="157"/>
        <v>1.6139842957734477E-2</v>
      </c>
      <c r="BH384" s="108" t="s">
        <v>30</v>
      </c>
      <c r="BI384" s="109" t="s">
        <v>83</v>
      </c>
      <c r="BM384" s="108" t="s">
        <v>134</v>
      </c>
      <c r="BN384" s="109" t="str">
        <f t="shared" si="158"/>
        <v>INDOTH</v>
      </c>
      <c r="BO384" s="108" t="str">
        <f t="shared" si="159"/>
        <v>SH8_9</v>
      </c>
      <c r="BP384" s="108">
        <f t="shared" si="160"/>
        <v>1.7030245273226989E-2</v>
      </c>
      <c r="BQ384" s="108" t="s">
        <v>30</v>
      </c>
      <c r="BR384" s="109" t="s">
        <v>80</v>
      </c>
    </row>
    <row r="385" spans="11:70">
      <c r="K385" s="108" t="s">
        <v>134</v>
      </c>
      <c r="L385" s="109" t="str">
        <f t="shared" si="161"/>
        <v>INDOTH</v>
      </c>
      <c r="M385" s="108" t="str">
        <f>M337</f>
        <v>SH10_11</v>
      </c>
      <c r="N385" s="108">
        <f>N337</f>
        <v>1.8678047240008381E-2</v>
      </c>
      <c r="O385" s="108" t="s">
        <v>30</v>
      </c>
      <c r="P385" s="109" t="s">
        <v>84</v>
      </c>
      <c r="T385" s="108" t="s">
        <v>134</v>
      </c>
      <c r="U385" s="109" t="str">
        <f t="shared" si="147"/>
        <v>INDOTH</v>
      </c>
      <c r="V385" s="108" t="str">
        <f t="shared" si="148"/>
        <v>SH10_11</v>
      </c>
      <c r="W385" s="108">
        <f>W337</f>
        <v>1.7186661643030239E-2</v>
      </c>
      <c r="X385" s="108" t="s">
        <v>30</v>
      </c>
      <c r="Y385" s="109" t="s">
        <v>79</v>
      </c>
      <c r="AC385" s="108" t="s">
        <v>134</v>
      </c>
      <c r="AD385" s="109" t="str">
        <f t="shared" si="149"/>
        <v>INDOTH</v>
      </c>
      <c r="AE385" s="108" t="str">
        <f t="shared" si="150"/>
        <v>SH10_11</v>
      </c>
      <c r="AF385" s="108">
        <f>AF337</f>
        <v>1.5097315695768238E-2</v>
      </c>
      <c r="AG385" s="108" t="s">
        <v>30</v>
      </c>
      <c r="AH385" s="109" t="s">
        <v>85</v>
      </c>
      <c r="AL385" s="108" t="s">
        <v>134</v>
      </c>
      <c r="AM385" s="109" t="str">
        <f t="shared" si="151"/>
        <v>INDOTH</v>
      </c>
      <c r="AN385" s="108" t="str">
        <f t="shared" si="152"/>
        <v>SH10_11</v>
      </c>
      <c r="AO385" s="108">
        <f>AO337</f>
        <v>1.7129545746942351E-2</v>
      </c>
      <c r="AP385" s="108" t="s">
        <v>30</v>
      </c>
      <c r="AQ385" s="109" t="s">
        <v>82</v>
      </c>
      <c r="AU385" s="108" t="s">
        <v>134</v>
      </c>
      <c r="AV385" s="109" t="str">
        <f t="shared" si="153"/>
        <v>INDOTH</v>
      </c>
      <c r="AW385" s="108" t="str">
        <f t="shared" si="154"/>
        <v>SH10_11</v>
      </c>
      <c r="AX385" s="108">
        <f>AX337</f>
        <v>1.8714885138756153E-2</v>
      </c>
      <c r="AY385" s="108" t="s">
        <v>30</v>
      </c>
      <c r="AZ385" s="109" t="s">
        <v>81</v>
      </c>
      <c r="BD385" s="108" t="s">
        <v>134</v>
      </c>
      <c r="BE385" s="109" t="str">
        <f t="shared" si="155"/>
        <v>INDOTH</v>
      </c>
      <c r="BF385" s="108" t="str">
        <f t="shared" si="156"/>
        <v>SH10_11</v>
      </c>
      <c r="BG385" s="108">
        <f t="shared" si="157"/>
        <v>1.7129545746942351E-2</v>
      </c>
      <c r="BH385" s="108" t="s">
        <v>30</v>
      </c>
      <c r="BI385" s="109" t="s">
        <v>83</v>
      </c>
      <c r="BM385" s="108" t="s">
        <v>134</v>
      </c>
      <c r="BN385" s="109" t="str">
        <f t="shared" si="158"/>
        <v>INDOTH</v>
      </c>
      <c r="BO385" s="108" t="str">
        <f t="shared" si="159"/>
        <v>SH10_11</v>
      </c>
      <c r="BP385" s="108">
        <f t="shared" si="160"/>
        <v>1.8714885138756153E-2</v>
      </c>
      <c r="BQ385" s="108" t="s">
        <v>30</v>
      </c>
      <c r="BR385" s="109" t="s">
        <v>80</v>
      </c>
    </row>
    <row r="386" spans="11:70">
      <c r="K386" s="108" t="s">
        <v>134</v>
      </c>
      <c r="L386" s="109" t="str">
        <f t="shared" si="161"/>
        <v>INDOTH</v>
      </c>
      <c r="M386" s="108" t="str">
        <f>M338</f>
        <v>SH12_13</v>
      </c>
      <c r="N386" s="108">
        <f>N338</f>
        <v>1.9354324184005747E-2</v>
      </c>
      <c r="O386" s="108" t="s">
        <v>30</v>
      </c>
      <c r="P386" s="109" t="s">
        <v>84</v>
      </c>
      <c r="T386" s="108" t="s">
        <v>134</v>
      </c>
      <c r="U386" s="109" t="str">
        <f t="shared" si="147"/>
        <v>INDOTH</v>
      </c>
      <c r="V386" s="108" t="str">
        <f t="shared" si="148"/>
        <v>SH12_13</v>
      </c>
      <c r="W386" s="108">
        <f>W338</f>
        <v>1.8532966353609626E-2</v>
      </c>
      <c r="X386" s="108" t="s">
        <v>30</v>
      </c>
      <c r="Y386" s="109" t="s">
        <v>79</v>
      </c>
      <c r="AC386" s="108" t="s">
        <v>134</v>
      </c>
      <c r="AD386" s="109" t="str">
        <f t="shared" si="149"/>
        <v>INDOTH</v>
      </c>
      <c r="AE386" s="108" t="str">
        <f t="shared" si="150"/>
        <v>SH12_13</v>
      </c>
      <c r="AF386" s="108">
        <f>AF338</f>
        <v>1.571627190629124E-2</v>
      </c>
      <c r="AG386" s="108" t="s">
        <v>30</v>
      </c>
      <c r="AH386" s="109" t="s">
        <v>85</v>
      </c>
      <c r="AL386" s="108" t="s">
        <v>134</v>
      </c>
      <c r="AM386" s="109" t="str">
        <f t="shared" si="151"/>
        <v>INDOTH</v>
      </c>
      <c r="AN386" s="108" t="str">
        <f t="shared" si="152"/>
        <v>SH12_13</v>
      </c>
      <c r="AO386" s="108">
        <f>AO338</f>
        <v>1.8490958581669839E-2</v>
      </c>
      <c r="AP386" s="108" t="s">
        <v>30</v>
      </c>
      <c r="AQ386" s="109" t="s">
        <v>82</v>
      </c>
      <c r="AU386" s="108" t="s">
        <v>134</v>
      </c>
      <c r="AV386" s="109" t="str">
        <f t="shared" si="153"/>
        <v>INDOTH</v>
      </c>
      <c r="AW386" s="108" t="str">
        <f t="shared" si="154"/>
        <v>SH12_13</v>
      </c>
      <c r="AX386" s="108">
        <f>AX338</f>
        <v>2.1343557408040538E-2</v>
      </c>
      <c r="AY386" s="108" t="s">
        <v>30</v>
      </c>
      <c r="AZ386" s="109" t="s">
        <v>81</v>
      </c>
      <c r="BD386" s="108" t="s">
        <v>134</v>
      </c>
      <c r="BE386" s="109" t="str">
        <f t="shared" si="155"/>
        <v>INDOTH</v>
      </c>
      <c r="BF386" s="108" t="str">
        <f t="shared" si="156"/>
        <v>SH12_13</v>
      </c>
      <c r="BG386" s="108">
        <f t="shared" si="157"/>
        <v>1.8490958581669839E-2</v>
      </c>
      <c r="BH386" s="108" t="s">
        <v>30</v>
      </c>
      <c r="BI386" s="109" t="s">
        <v>83</v>
      </c>
      <c r="BM386" s="108" t="s">
        <v>134</v>
      </c>
      <c r="BN386" s="109" t="str">
        <f t="shared" si="158"/>
        <v>INDOTH</v>
      </c>
      <c r="BO386" s="108" t="str">
        <f t="shared" si="159"/>
        <v>SH12_13</v>
      </c>
      <c r="BP386" s="108">
        <f t="shared" si="160"/>
        <v>2.1343557408040538E-2</v>
      </c>
      <c r="BQ386" s="108" t="s">
        <v>30</v>
      </c>
      <c r="BR386" s="109" t="s">
        <v>80</v>
      </c>
    </row>
    <row r="387" spans="11:70">
      <c r="K387" s="110" t="s">
        <v>134</v>
      </c>
      <c r="L387" s="109" t="str">
        <f t="shared" si="161"/>
        <v>INDOTH</v>
      </c>
      <c r="M387" s="108" t="str">
        <f>M339</f>
        <v>SH14_15</v>
      </c>
      <c r="N387" s="108">
        <f>N339</f>
        <v>2.04723701496402E-2</v>
      </c>
      <c r="O387" s="108" t="s">
        <v>30</v>
      </c>
      <c r="P387" s="109" t="s">
        <v>84</v>
      </c>
      <c r="T387" s="108" t="s">
        <v>134</v>
      </c>
      <c r="U387" s="109" t="str">
        <f t="shared" si="147"/>
        <v>INDOTH</v>
      </c>
      <c r="V387" s="108" t="str">
        <f t="shared" si="148"/>
        <v>SH14_15</v>
      </c>
      <c r="W387" s="108">
        <f>W339</f>
        <v>1.8944606533826285E-2</v>
      </c>
      <c r="X387" s="108" t="s">
        <v>30</v>
      </c>
      <c r="Y387" s="109" t="s">
        <v>79</v>
      </c>
      <c r="AC387" s="108" t="s">
        <v>134</v>
      </c>
      <c r="AD387" s="109" t="str">
        <f t="shared" si="149"/>
        <v>INDOTH</v>
      </c>
      <c r="AE387" s="108" t="str">
        <f t="shared" si="150"/>
        <v>SH14_15</v>
      </c>
      <c r="AF387" s="108">
        <f>AF339</f>
        <v>1.8169486482091383E-2</v>
      </c>
      <c r="AG387" s="108" t="s">
        <v>30</v>
      </c>
      <c r="AH387" s="109" t="s">
        <v>85</v>
      </c>
      <c r="AL387" s="108" t="s">
        <v>134</v>
      </c>
      <c r="AM387" s="109" t="str">
        <f t="shared" si="151"/>
        <v>INDOTH</v>
      </c>
      <c r="AN387" s="108" t="str">
        <f t="shared" si="152"/>
        <v>SH14_15</v>
      </c>
      <c r="AO387" s="108">
        <f>AO339</f>
        <v>1.9740368004096027E-2</v>
      </c>
      <c r="AP387" s="108" t="s">
        <v>30</v>
      </c>
      <c r="AQ387" s="109" t="s">
        <v>82</v>
      </c>
      <c r="AU387" s="108" t="s">
        <v>134</v>
      </c>
      <c r="AV387" s="109" t="str">
        <f t="shared" si="153"/>
        <v>INDOTH</v>
      </c>
      <c r="AW387" s="108" t="str">
        <f t="shared" si="154"/>
        <v>SH14_15</v>
      </c>
      <c r="AX387" s="108">
        <f>AX339</f>
        <v>2.2952067498314008E-2</v>
      </c>
      <c r="AY387" s="108" t="s">
        <v>30</v>
      </c>
      <c r="AZ387" s="109" t="s">
        <v>81</v>
      </c>
      <c r="BD387" s="108" t="s">
        <v>134</v>
      </c>
      <c r="BE387" s="109" t="str">
        <f t="shared" si="155"/>
        <v>INDOTH</v>
      </c>
      <c r="BF387" s="108" t="str">
        <f t="shared" si="156"/>
        <v>SH14_15</v>
      </c>
      <c r="BG387" s="108">
        <f t="shared" si="157"/>
        <v>1.9740368004096027E-2</v>
      </c>
      <c r="BH387" s="108" t="s">
        <v>30</v>
      </c>
      <c r="BI387" s="109" t="s">
        <v>83</v>
      </c>
      <c r="BM387" s="108" t="s">
        <v>134</v>
      </c>
      <c r="BN387" s="109" t="str">
        <f t="shared" si="158"/>
        <v>INDOTH</v>
      </c>
      <c r="BO387" s="108" t="str">
        <f t="shared" si="159"/>
        <v>SH14_15</v>
      </c>
      <c r="BP387" s="108">
        <f t="shared" si="160"/>
        <v>2.2952067498314008E-2</v>
      </c>
      <c r="BQ387" s="108" t="s">
        <v>30</v>
      </c>
      <c r="BR387" s="109" t="s">
        <v>80</v>
      </c>
    </row>
    <row r="388" spans="11:70">
      <c r="K388" s="108" t="s">
        <v>134</v>
      </c>
      <c r="L388" s="109" t="str">
        <f t="shared" si="161"/>
        <v>INDOTH</v>
      </c>
      <c r="M388" s="108" t="str">
        <f>M340</f>
        <v>SH16_17</v>
      </c>
      <c r="N388" s="108">
        <f>N340</f>
        <v>2.1278922422278038E-2</v>
      </c>
      <c r="O388" s="108" t="s">
        <v>30</v>
      </c>
      <c r="P388" s="109" t="s">
        <v>84</v>
      </c>
      <c r="T388" s="108" t="s">
        <v>134</v>
      </c>
      <c r="U388" s="109" t="str">
        <f t="shared" si="147"/>
        <v>INDOTH</v>
      </c>
      <c r="V388" s="108" t="str">
        <f t="shared" si="148"/>
        <v>SH16_17</v>
      </c>
      <c r="W388" s="108">
        <f>W340</f>
        <v>1.8793864020136643E-2</v>
      </c>
      <c r="X388" s="108" t="s">
        <v>30</v>
      </c>
      <c r="Y388" s="109" t="s">
        <v>79</v>
      </c>
      <c r="AC388" s="108" t="s">
        <v>134</v>
      </c>
      <c r="AD388" s="109" t="str">
        <f t="shared" si="149"/>
        <v>INDOTH</v>
      </c>
      <c r="AE388" s="108" t="str">
        <f t="shared" si="150"/>
        <v>SH16_17</v>
      </c>
      <c r="AF388" s="108">
        <f>AF340</f>
        <v>1.9938803009038802E-2</v>
      </c>
      <c r="AG388" s="108" t="s">
        <v>30</v>
      </c>
      <c r="AH388" s="109" t="s">
        <v>85</v>
      </c>
      <c r="AL388" s="108" t="s">
        <v>134</v>
      </c>
      <c r="AM388" s="109" t="str">
        <f t="shared" si="151"/>
        <v>INDOTH</v>
      </c>
      <c r="AN388" s="108" t="str">
        <f t="shared" si="152"/>
        <v>SH16_17</v>
      </c>
      <c r="AO388" s="108">
        <f>AO340</f>
        <v>2.0420539746597716E-2</v>
      </c>
      <c r="AP388" s="108" t="s">
        <v>30</v>
      </c>
      <c r="AQ388" s="109" t="s">
        <v>82</v>
      </c>
      <c r="AU388" s="108" t="s">
        <v>134</v>
      </c>
      <c r="AV388" s="109" t="str">
        <f t="shared" si="153"/>
        <v>INDOTH</v>
      </c>
      <c r="AW388" s="108" t="str">
        <f t="shared" si="154"/>
        <v>SH16_17</v>
      </c>
      <c r="AX388" s="108">
        <f>AX340</f>
        <v>2.3710445910745781E-2</v>
      </c>
      <c r="AY388" s="108" t="s">
        <v>30</v>
      </c>
      <c r="AZ388" s="109" t="s">
        <v>81</v>
      </c>
      <c r="BD388" s="108" t="s">
        <v>134</v>
      </c>
      <c r="BE388" s="109" t="str">
        <f t="shared" si="155"/>
        <v>INDOTH</v>
      </c>
      <c r="BF388" s="108" t="str">
        <f t="shared" si="156"/>
        <v>SH16_17</v>
      </c>
      <c r="BG388" s="108">
        <f t="shared" si="157"/>
        <v>2.0420539746597716E-2</v>
      </c>
      <c r="BH388" s="108" t="s">
        <v>30</v>
      </c>
      <c r="BI388" s="109" t="s">
        <v>83</v>
      </c>
      <c r="BM388" s="108" t="s">
        <v>134</v>
      </c>
      <c r="BN388" s="109" t="str">
        <f t="shared" si="158"/>
        <v>INDOTH</v>
      </c>
      <c r="BO388" s="108" t="str">
        <f t="shared" si="159"/>
        <v>SH16_17</v>
      </c>
      <c r="BP388" s="108">
        <f t="shared" si="160"/>
        <v>2.3710445910745781E-2</v>
      </c>
      <c r="BQ388" s="108" t="s">
        <v>30</v>
      </c>
      <c r="BR388" s="109" t="s">
        <v>80</v>
      </c>
    </row>
    <row r="389" spans="11:70">
      <c r="K389" s="108" t="s">
        <v>134</v>
      </c>
      <c r="L389" s="109" t="str">
        <f t="shared" si="161"/>
        <v>INDOTH</v>
      </c>
      <c r="M389" s="108" t="str">
        <f>M341</f>
        <v>SH18_19</v>
      </c>
      <c r="N389" s="108">
        <f>N341</f>
        <v>2.1738834728832659E-2</v>
      </c>
      <c r="O389" s="108" t="s">
        <v>30</v>
      </c>
      <c r="P389" s="109" t="s">
        <v>84</v>
      </c>
      <c r="T389" s="108" t="s">
        <v>134</v>
      </c>
      <c r="U389" s="109" t="str">
        <f t="shared" si="147"/>
        <v>INDOTH</v>
      </c>
      <c r="V389" s="108" t="str">
        <f t="shared" si="148"/>
        <v>SH18_19</v>
      </c>
      <c r="W389" s="108">
        <f>W341</f>
        <v>1.8929321241404354E-2</v>
      </c>
      <c r="X389" s="108" t="s">
        <v>30</v>
      </c>
      <c r="Y389" s="109" t="s">
        <v>79</v>
      </c>
      <c r="AC389" s="108" t="s">
        <v>134</v>
      </c>
      <c r="AD389" s="109" t="str">
        <f t="shared" si="149"/>
        <v>INDOTH</v>
      </c>
      <c r="AE389" s="108" t="str">
        <f t="shared" si="150"/>
        <v>SH18_19</v>
      </c>
      <c r="AF389" s="108">
        <f>AF341</f>
        <v>2.0595183179265363E-2</v>
      </c>
      <c r="AG389" s="108" t="s">
        <v>30</v>
      </c>
      <c r="AH389" s="109" t="s">
        <v>85</v>
      </c>
      <c r="AL389" s="108" t="s">
        <v>134</v>
      </c>
      <c r="AM389" s="109" t="str">
        <f t="shared" si="151"/>
        <v>INDOTH</v>
      </c>
      <c r="AN389" s="108" t="str">
        <f t="shared" si="152"/>
        <v>SH18_19</v>
      </c>
      <c r="AO389" s="108">
        <f>AO341</f>
        <v>2.0691065361099072E-2</v>
      </c>
      <c r="AP389" s="108" t="s">
        <v>30</v>
      </c>
      <c r="AQ389" s="109" t="s">
        <v>82</v>
      </c>
      <c r="AU389" s="108" t="s">
        <v>134</v>
      </c>
      <c r="AV389" s="109" t="str">
        <f t="shared" si="153"/>
        <v>INDOTH</v>
      </c>
      <c r="AW389" s="108" t="str">
        <f t="shared" si="154"/>
        <v>SH18_19</v>
      </c>
      <c r="AX389" s="108">
        <f>AX341</f>
        <v>2.3993761170789621E-2</v>
      </c>
      <c r="AY389" s="108" t="s">
        <v>30</v>
      </c>
      <c r="AZ389" s="109" t="s">
        <v>81</v>
      </c>
      <c r="BD389" s="108" t="s">
        <v>134</v>
      </c>
      <c r="BE389" s="109" t="str">
        <f t="shared" si="155"/>
        <v>INDOTH</v>
      </c>
      <c r="BF389" s="108" t="str">
        <f t="shared" si="156"/>
        <v>SH18_19</v>
      </c>
      <c r="BG389" s="108">
        <f t="shared" si="157"/>
        <v>2.0691065361099072E-2</v>
      </c>
      <c r="BH389" s="108" t="s">
        <v>30</v>
      </c>
      <c r="BI389" s="109" t="s">
        <v>83</v>
      </c>
      <c r="BM389" s="108" t="s">
        <v>134</v>
      </c>
      <c r="BN389" s="109" t="str">
        <f t="shared" si="158"/>
        <v>INDOTH</v>
      </c>
      <c r="BO389" s="108" t="str">
        <f t="shared" si="159"/>
        <v>SH18_19</v>
      </c>
      <c r="BP389" s="108">
        <f t="shared" si="160"/>
        <v>2.3993761170789621E-2</v>
      </c>
      <c r="BQ389" s="108" t="s">
        <v>30</v>
      </c>
      <c r="BR389" s="109" t="s">
        <v>80</v>
      </c>
    </row>
    <row r="390" spans="11:70">
      <c r="K390" s="108" t="s">
        <v>134</v>
      </c>
      <c r="L390" s="109" t="str">
        <f t="shared" si="161"/>
        <v>INDOTH</v>
      </c>
      <c r="M390" s="108" t="str">
        <f>M342</f>
        <v>SH20_21</v>
      </c>
      <c r="N390" s="108">
        <f>N342</f>
        <v>2.1955425621837409E-2</v>
      </c>
      <c r="O390" s="108" t="s">
        <v>30</v>
      </c>
      <c r="P390" s="109" t="s">
        <v>84</v>
      </c>
      <c r="T390" s="108" t="s">
        <v>134</v>
      </c>
      <c r="U390" s="109" t="str">
        <f t="shared" si="147"/>
        <v>INDOTH</v>
      </c>
      <c r="V390" s="108" t="str">
        <f t="shared" si="148"/>
        <v>SH20_21</v>
      </c>
      <c r="W390" s="108">
        <f>W342</f>
        <v>1.9094689273807391E-2</v>
      </c>
      <c r="X390" s="108" t="s">
        <v>30</v>
      </c>
      <c r="Y390" s="109" t="s">
        <v>79</v>
      </c>
      <c r="AC390" s="108" t="s">
        <v>134</v>
      </c>
      <c r="AD390" s="109" t="str">
        <f t="shared" si="149"/>
        <v>INDOTH</v>
      </c>
      <c r="AE390" s="108" t="str">
        <f t="shared" si="150"/>
        <v>SH20_21</v>
      </c>
      <c r="AF390" s="108">
        <f>AF342</f>
        <v>2.072737788773538E-2</v>
      </c>
      <c r="AG390" s="108" t="s">
        <v>30</v>
      </c>
      <c r="AH390" s="109" t="s">
        <v>85</v>
      </c>
      <c r="AL390" s="108" t="s">
        <v>134</v>
      </c>
      <c r="AM390" s="109" t="str">
        <f t="shared" si="151"/>
        <v>INDOTH</v>
      </c>
      <c r="AN390" s="108" t="str">
        <f t="shared" si="152"/>
        <v>SH20_21</v>
      </c>
      <c r="AO390" s="108">
        <f>AO342</f>
        <v>2.0963163706567377E-2</v>
      </c>
      <c r="AP390" s="108" t="s">
        <v>30</v>
      </c>
      <c r="AQ390" s="109" t="s">
        <v>82</v>
      </c>
      <c r="AU390" s="108" t="s">
        <v>134</v>
      </c>
      <c r="AV390" s="109" t="str">
        <f t="shared" si="153"/>
        <v>INDOTH</v>
      </c>
      <c r="AW390" s="108" t="str">
        <f t="shared" si="154"/>
        <v>SH20_21</v>
      </c>
      <c r="AX390" s="108">
        <f>AX342</f>
        <v>2.4474825275343066E-2</v>
      </c>
      <c r="AY390" s="108" t="s">
        <v>30</v>
      </c>
      <c r="AZ390" s="109" t="s">
        <v>81</v>
      </c>
      <c r="BD390" s="108" t="s">
        <v>134</v>
      </c>
      <c r="BE390" s="109" t="str">
        <f t="shared" si="155"/>
        <v>INDOTH</v>
      </c>
      <c r="BF390" s="108" t="str">
        <f t="shared" si="156"/>
        <v>SH20_21</v>
      </c>
      <c r="BG390" s="108">
        <f t="shared" si="157"/>
        <v>2.0963163706567377E-2</v>
      </c>
      <c r="BH390" s="108" t="s">
        <v>30</v>
      </c>
      <c r="BI390" s="109" t="s">
        <v>83</v>
      </c>
      <c r="BM390" s="108" t="s">
        <v>134</v>
      </c>
      <c r="BN390" s="109" t="str">
        <f t="shared" si="158"/>
        <v>INDOTH</v>
      </c>
      <c r="BO390" s="108" t="str">
        <f t="shared" si="159"/>
        <v>SH20_21</v>
      </c>
      <c r="BP390" s="108">
        <f t="shared" si="160"/>
        <v>2.4474825275343066E-2</v>
      </c>
      <c r="BQ390" s="108" t="s">
        <v>30</v>
      </c>
      <c r="BR390" s="109" t="s">
        <v>80</v>
      </c>
    </row>
    <row r="391" spans="11:70">
      <c r="K391" s="110" t="s">
        <v>134</v>
      </c>
      <c r="L391" s="109" t="str">
        <f t="shared" si="161"/>
        <v>INDOTH</v>
      </c>
      <c r="M391" s="108" t="str">
        <f>M343</f>
        <v>SH22_23</v>
      </c>
      <c r="N391" s="108">
        <f>N343</f>
        <v>2.2121564224819278E-2</v>
      </c>
      <c r="O391" s="108" t="s">
        <v>30</v>
      </c>
      <c r="P391" s="109" t="s">
        <v>84</v>
      </c>
      <c r="T391" s="108" t="s">
        <v>134</v>
      </c>
      <c r="U391" s="109" t="str">
        <f t="shared" si="147"/>
        <v>INDOTH</v>
      </c>
      <c r="V391" s="108" t="str">
        <f t="shared" si="148"/>
        <v>SH22_23</v>
      </c>
      <c r="W391" s="108">
        <f>W343</f>
        <v>1.8346618081740273E-2</v>
      </c>
      <c r="X391" s="108" t="s">
        <v>30</v>
      </c>
      <c r="Y391" s="109" t="s">
        <v>79</v>
      </c>
      <c r="AC391" s="108" t="s">
        <v>134</v>
      </c>
      <c r="AD391" s="109" t="str">
        <f t="shared" si="149"/>
        <v>INDOTH</v>
      </c>
      <c r="AE391" s="108" t="str">
        <f t="shared" si="150"/>
        <v>SH22_23</v>
      </c>
      <c r="AF391" s="108">
        <f>AF343</f>
        <v>2.0715755098724264E-2</v>
      </c>
      <c r="AG391" s="108" t="s">
        <v>30</v>
      </c>
      <c r="AH391" s="109" t="s">
        <v>85</v>
      </c>
      <c r="AL391" s="108" t="s">
        <v>134</v>
      </c>
      <c r="AM391" s="109" t="str">
        <f t="shared" si="151"/>
        <v>INDOTH</v>
      </c>
      <c r="AN391" s="108" t="str">
        <f t="shared" si="152"/>
        <v>SH22_23</v>
      </c>
      <c r="AO391" s="108">
        <f>AO343</f>
        <v>2.0777824886439967E-2</v>
      </c>
      <c r="AP391" s="108" t="s">
        <v>30</v>
      </c>
      <c r="AQ391" s="109" t="s">
        <v>82</v>
      </c>
      <c r="AU391" s="108" t="s">
        <v>134</v>
      </c>
      <c r="AV391" s="109" t="str">
        <f t="shared" si="153"/>
        <v>INDOTH</v>
      </c>
      <c r="AW391" s="108" t="str">
        <f t="shared" si="154"/>
        <v>SH22_23</v>
      </c>
      <c r="AX391" s="108">
        <f>AX343</f>
        <v>2.4137396684056157E-2</v>
      </c>
      <c r="AY391" s="108" t="s">
        <v>30</v>
      </c>
      <c r="AZ391" s="109" t="s">
        <v>81</v>
      </c>
      <c r="BD391" s="108" t="s">
        <v>134</v>
      </c>
      <c r="BE391" s="109" t="str">
        <f t="shared" si="155"/>
        <v>INDOTH</v>
      </c>
      <c r="BF391" s="108" t="str">
        <f t="shared" si="156"/>
        <v>SH22_23</v>
      </c>
      <c r="BG391" s="108">
        <f t="shared" si="157"/>
        <v>2.0777824886439967E-2</v>
      </c>
      <c r="BH391" s="108" t="s">
        <v>30</v>
      </c>
      <c r="BI391" s="109" t="s">
        <v>83</v>
      </c>
      <c r="BM391" s="108" t="s">
        <v>134</v>
      </c>
      <c r="BN391" s="109" t="str">
        <f t="shared" si="158"/>
        <v>INDOTH</v>
      </c>
      <c r="BO391" s="108" t="str">
        <f t="shared" si="159"/>
        <v>SH22_23</v>
      </c>
      <c r="BP391" s="108">
        <f t="shared" si="160"/>
        <v>2.4137396684056157E-2</v>
      </c>
      <c r="BQ391" s="108" t="s">
        <v>30</v>
      </c>
      <c r="BR391" s="109" t="s">
        <v>80</v>
      </c>
    </row>
    <row r="392" spans="11:70">
      <c r="K392" s="108" t="s">
        <v>134</v>
      </c>
      <c r="L392" s="109" t="str">
        <f t="shared" si="161"/>
        <v>INDOTH</v>
      </c>
      <c r="M392" s="108" t="str">
        <f>M344</f>
        <v>FH0_1</v>
      </c>
      <c r="N392" s="108">
        <f>N344</f>
        <v>2.1393493175585778E-2</v>
      </c>
      <c r="O392" s="108" t="s">
        <v>30</v>
      </c>
      <c r="P392" s="109" t="s">
        <v>84</v>
      </c>
      <c r="T392" s="108" t="s">
        <v>134</v>
      </c>
      <c r="U392" s="109" t="str">
        <f t="shared" si="147"/>
        <v>INDOTH</v>
      </c>
      <c r="V392" s="108" t="str">
        <f t="shared" si="148"/>
        <v>FH0_1</v>
      </c>
      <c r="W392" s="108">
        <f>W344</f>
        <v>1.8990015108719439E-2</v>
      </c>
      <c r="X392" s="108" t="s">
        <v>30</v>
      </c>
      <c r="Y392" s="109" t="s">
        <v>79</v>
      </c>
      <c r="AC392" s="108" t="s">
        <v>134</v>
      </c>
      <c r="AD392" s="109" t="str">
        <f t="shared" si="149"/>
        <v>INDOTH</v>
      </c>
      <c r="AE392" s="108" t="str">
        <f t="shared" si="150"/>
        <v>FH0_1</v>
      </c>
      <c r="AF392" s="108">
        <f>AF344</f>
        <v>2.2537708837248212E-2</v>
      </c>
      <c r="AG392" s="108" t="s">
        <v>30</v>
      </c>
      <c r="AH392" s="109" t="s">
        <v>85</v>
      </c>
      <c r="AL392" s="108" t="s">
        <v>134</v>
      </c>
      <c r="AM392" s="109" t="str">
        <f t="shared" si="151"/>
        <v>INDOTH</v>
      </c>
      <c r="AN392" s="108" t="str">
        <f t="shared" si="152"/>
        <v>FH0_1</v>
      </c>
      <c r="AO392" s="108">
        <f>AO344</f>
        <v>2.0828129338260011E-2</v>
      </c>
      <c r="AP392" s="108" t="s">
        <v>30</v>
      </c>
      <c r="AQ392" s="109" t="s">
        <v>82</v>
      </c>
      <c r="AU392" s="108" t="s">
        <v>134</v>
      </c>
      <c r="AV392" s="109" t="str">
        <f t="shared" si="153"/>
        <v>INDOTH</v>
      </c>
      <c r="AW392" s="108" t="str">
        <f t="shared" si="154"/>
        <v>FH0_1</v>
      </c>
      <c r="AX392" s="108">
        <f>AX344</f>
        <v>2.2215848571404177E-2</v>
      </c>
      <c r="AY392" s="108" t="s">
        <v>30</v>
      </c>
      <c r="AZ392" s="109" t="s">
        <v>81</v>
      </c>
      <c r="BD392" s="108" t="s">
        <v>134</v>
      </c>
      <c r="BE392" s="109" t="str">
        <f t="shared" si="155"/>
        <v>INDOTH</v>
      </c>
      <c r="BF392" s="108" t="str">
        <f t="shared" si="156"/>
        <v>FH0_1</v>
      </c>
      <c r="BG392" s="108">
        <f t="shared" si="157"/>
        <v>2.0828129338260011E-2</v>
      </c>
      <c r="BH392" s="108" t="s">
        <v>30</v>
      </c>
      <c r="BI392" s="109" t="s">
        <v>83</v>
      </c>
      <c r="BM392" s="108" t="s">
        <v>134</v>
      </c>
      <c r="BN392" s="109" t="str">
        <f t="shared" si="158"/>
        <v>INDOTH</v>
      </c>
      <c r="BO392" s="108" t="str">
        <f t="shared" si="159"/>
        <v>FH0_1</v>
      </c>
      <c r="BP392" s="108">
        <f t="shared" si="160"/>
        <v>2.2215848571404177E-2</v>
      </c>
      <c r="BQ392" s="108" t="s">
        <v>30</v>
      </c>
      <c r="BR392" s="109" t="s">
        <v>80</v>
      </c>
    </row>
    <row r="393" spans="11:70">
      <c r="K393" s="108" t="s">
        <v>134</v>
      </c>
      <c r="L393" s="109" t="str">
        <f t="shared" si="161"/>
        <v>INDOTH</v>
      </c>
      <c r="M393" s="108" t="str">
        <f>M345</f>
        <v>FH2_3</v>
      </c>
      <c r="N393" s="108">
        <f>N345</f>
        <v>2.1029674486330027E-2</v>
      </c>
      <c r="O393" s="108" t="s">
        <v>30</v>
      </c>
      <c r="P393" s="109" t="s">
        <v>84</v>
      </c>
      <c r="T393" s="108" t="s">
        <v>134</v>
      </c>
      <c r="U393" s="109" t="str">
        <f t="shared" si="147"/>
        <v>INDOTH</v>
      </c>
      <c r="V393" s="108" t="str">
        <f t="shared" si="148"/>
        <v>FH2_3</v>
      </c>
      <c r="W393" s="108">
        <f>W345</f>
        <v>1.6657232708453359E-2</v>
      </c>
      <c r="X393" s="108" t="s">
        <v>30</v>
      </c>
      <c r="Y393" s="109" t="s">
        <v>79</v>
      </c>
      <c r="AC393" s="108" t="s">
        <v>134</v>
      </c>
      <c r="AD393" s="109" t="str">
        <f t="shared" si="149"/>
        <v>INDOTH</v>
      </c>
      <c r="AE393" s="108" t="str">
        <f t="shared" si="150"/>
        <v>FH2_3</v>
      </c>
      <c r="AF393" s="108">
        <f>AF345</f>
        <v>2.2471121655479022E-2</v>
      </c>
      <c r="AG393" s="108" t="s">
        <v>30</v>
      </c>
      <c r="AH393" s="109" t="s">
        <v>85</v>
      </c>
      <c r="AL393" s="108" t="s">
        <v>134</v>
      </c>
      <c r="AM393" s="109" t="str">
        <f t="shared" si="151"/>
        <v>INDOTH</v>
      </c>
      <c r="AN393" s="108" t="str">
        <f t="shared" si="152"/>
        <v>FH2_3</v>
      </c>
      <c r="AO393" s="108">
        <f>AO345</f>
        <v>1.9692259466378176E-2</v>
      </c>
      <c r="AP393" s="108" t="s">
        <v>30</v>
      </c>
      <c r="AQ393" s="109" t="s">
        <v>82</v>
      </c>
      <c r="AU393" s="108" t="s">
        <v>134</v>
      </c>
      <c r="AV393" s="109" t="str">
        <f t="shared" si="153"/>
        <v>INDOTH</v>
      </c>
      <c r="AW393" s="108" t="str">
        <f t="shared" si="154"/>
        <v>FH2_3</v>
      </c>
      <c r="AX393" s="108">
        <f>AX345</f>
        <v>2.0067201648247365E-2</v>
      </c>
      <c r="AY393" s="108" t="s">
        <v>30</v>
      </c>
      <c r="AZ393" s="109" t="s">
        <v>81</v>
      </c>
      <c r="BD393" s="108" t="s">
        <v>134</v>
      </c>
      <c r="BE393" s="109" t="str">
        <f t="shared" si="155"/>
        <v>INDOTH</v>
      </c>
      <c r="BF393" s="108" t="str">
        <f t="shared" si="156"/>
        <v>FH2_3</v>
      </c>
      <c r="BG393" s="108">
        <f t="shared" si="157"/>
        <v>1.9692259466378176E-2</v>
      </c>
      <c r="BH393" s="108" t="s">
        <v>30</v>
      </c>
      <c r="BI393" s="109" t="s">
        <v>83</v>
      </c>
      <c r="BM393" s="108" t="s">
        <v>134</v>
      </c>
      <c r="BN393" s="109" t="str">
        <f t="shared" si="158"/>
        <v>INDOTH</v>
      </c>
      <c r="BO393" s="108" t="str">
        <f t="shared" si="159"/>
        <v>FH2_3</v>
      </c>
      <c r="BP393" s="108">
        <f t="shared" si="160"/>
        <v>2.0067201648247365E-2</v>
      </c>
      <c r="BQ393" s="108" t="s">
        <v>30</v>
      </c>
      <c r="BR393" s="109" t="s">
        <v>80</v>
      </c>
    </row>
    <row r="394" spans="11:70">
      <c r="K394" s="108" t="s">
        <v>134</v>
      </c>
      <c r="L394" s="109" t="str">
        <f t="shared" si="161"/>
        <v>INDOTH</v>
      </c>
      <c r="M394" s="108" t="str">
        <f>M346</f>
        <v>FH4_5</v>
      </c>
      <c r="N394" s="108">
        <f>N346</f>
        <v>2.0111670111358421E-2</v>
      </c>
      <c r="O394" s="108" t="s">
        <v>30</v>
      </c>
      <c r="P394" s="109" t="s">
        <v>84</v>
      </c>
      <c r="T394" s="108" t="s">
        <v>134</v>
      </c>
      <c r="U394" s="109" t="str">
        <f t="shared" si="147"/>
        <v>INDOTH</v>
      </c>
      <c r="V394" s="108" t="str">
        <f t="shared" si="148"/>
        <v>FH4_5</v>
      </c>
      <c r="W394" s="108">
        <f>W346</f>
        <v>1.5829045235448858E-2</v>
      </c>
      <c r="X394" s="108" t="s">
        <v>30</v>
      </c>
      <c r="Y394" s="109" t="s">
        <v>79</v>
      </c>
      <c r="AC394" s="108" t="s">
        <v>134</v>
      </c>
      <c r="AD394" s="109" t="str">
        <f t="shared" si="149"/>
        <v>INDOTH</v>
      </c>
      <c r="AE394" s="108" t="str">
        <f t="shared" si="150"/>
        <v>FH4_5</v>
      </c>
      <c r="AF394" s="108">
        <f>AF346</f>
        <v>2.0924688349934103E-2</v>
      </c>
      <c r="AG394" s="108" t="s">
        <v>30</v>
      </c>
      <c r="AH394" s="109" t="s">
        <v>85</v>
      </c>
      <c r="AL394" s="108" t="s">
        <v>134</v>
      </c>
      <c r="AM394" s="109" t="str">
        <f t="shared" si="151"/>
        <v>INDOTH</v>
      </c>
      <c r="AN394" s="108" t="str">
        <f t="shared" si="152"/>
        <v>FH4_5</v>
      </c>
      <c r="AO394" s="108">
        <f>AO346</f>
        <v>1.8540401370121914E-2</v>
      </c>
      <c r="AP394" s="108" t="s">
        <v>30</v>
      </c>
      <c r="AQ394" s="109" t="s">
        <v>82</v>
      </c>
      <c r="AU394" s="108" t="s">
        <v>134</v>
      </c>
      <c r="AV394" s="109" t="str">
        <f t="shared" si="153"/>
        <v>INDOTH</v>
      </c>
      <c r="AW394" s="108" t="str">
        <f t="shared" si="154"/>
        <v>FH4_5</v>
      </c>
      <c r="AX394" s="108">
        <f>AX346</f>
        <v>1.7787724329452501E-2</v>
      </c>
      <c r="AY394" s="108" t="s">
        <v>30</v>
      </c>
      <c r="AZ394" s="109" t="s">
        <v>81</v>
      </c>
      <c r="BD394" s="108" t="s">
        <v>134</v>
      </c>
      <c r="BE394" s="109" t="str">
        <f t="shared" si="155"/>
        <v>INDOTH</v>
      </c>
      <c r="BF394" s="108" t="str">
        <f t="shared" si="156"/>
        <v>FH4_5</v>
      </c>
      <c r="BG394" s="108">
        <f t="shared" si="157"/>
        <v>1.8540401370121914E-2</v>
      </c>
      <c r="BH394" s="108" t="s">
        <v>30</v>
      </c>
      <c r="BI394" s="109" t="s">
        <v>83</v>
      </c>
      <c r="BM394" s="108" t="s">
        <v>134</v>
      </c>
      <c r="BN394" s="109" t="str">
        <f t="shared" si="158"/>
        <v>INDOTH</v>
      </c>
      <c r="BO394" s="108" t="str">
        <f t="shared" si="159"/>
        <v>FH4_5</v>
      </c>
      <c r="BP394" s="108">
        <f t="shared" si="160"/>
        <v>1.7787724329452501E-2</v>
      </c>
      <c r="BQ394" s="108" t="s">
        <v>30</v>
      </c>
      <c r="BR394" s="109" t="s">
        <v>80</v>
      </c>
    </row>
    <row r="395" spans="11:70">
      <c r="K395" s="110" t="s">
        <v>134</v>
      </c>
      <c r="L395" s="109" t="str">
        <f t="shared" si="161"/>
        <v>INDOTH</v>
      </c>
      <c r="M395" s="108" t="str">
        <f>M347</f>
        <v>FH6_7</v>
      </c>
      <c r="N395" s="108">
        <f>N347</f>
        <v>1.9209922204757826E-2</v>
      </c>
      <c r="O395" s="108" t="s">
        <v>30</v>
      </c>
      <c r="P395" s="109" t="s">
        <v>84</v>
      </c>
      <c r="T395" s="108" t="s">
        <v>134</v>
      </c>
      <c r="U395" s="109" t="str">
        <f t="shared" si="147"/>
        <v>INDOTH</v>
      </c>
      <c r="V395" s="108" t="str">
        <f t="shared" si="148"/>
        <v>FH6_7</v>
      </c>
      <c r="W395" s="108">
        <f>W347</f>
        <v>1.590246212487445E-2</v>
      </c>
      <c r="X395" s="108" t="s">
        <v>30</v>
      </c>
      <c r="Y395" s="109" t="s">
        <v>79</v>
      </c>
      <c r="AC395" s="108" t="s">
        <v>134</v>
      </c>
      <c r="AD395" s="109" t="str">
        <f t="shared" si="149"/>
        <v>INDOTH</v>
      </c>
      <c r="AE395" s="108" t="str">
        <f t="shared" si="150"/>
        <v>FH6_7</v>
      </c>
      <c r="AF395" s="108">
        <f>AF347</f>
        <v>1.8408075869719209E-2</v>
      </c>
      <c r="AG395" s="108" t="s">
        <v>30</v>
      </c>
      <c r="AH395" s="109" t="s">
        <v>85</v>
      </c>
      <c r="AL395" s="108" t="s">
        <v>134</v>
      </c>
      <c r="AM395" s="109" t="str">
        <f t="shared" si="151"/>
        <v>INDOTH</v>
      </c>
      <c r="AN395" s="108" t="str">
        <f t="shared" si="152"/>
        <v>FH6_7</v>
      </c>
      <c r="AO395" s="108">
        <f>AO347</f>
        <v>1.7590353092763786E-2</v>
      </c>
      <c r="AP395" s="108" t="s">
        <v>30</v>
      </c>
      <c r="AQ395" s="109" t="s">
        <v>82</v>
      </c>
      <c r="AU395" s="108" t="s">
        <v>134</v>
      </c>
      <c r="AV395" s="109" t="str">
        <f t="shared" si="153"/>
        <v>INDOTH</v>
      </c>
      <c r="AW395" s="108" t="str">
        <f t="shared" si="154"/>
        <v>FH6_7</v>
      </c>
      <c r="AX395" s="108">
        <f>AX347</f>
        <v>1.6594507840248664E-2</v>
      </c>
      <c r="AY395" s="108" t="s">
        <v>30</v>
      </c>
      <c r="AZ395" s="109" t="s">
        <v>81</v>
      </c>
      <c r="BD395" s="108" t="s">
        <v>134</v>
      </c>
      <c r="BE395" s="109" t="str">
        <f t="shared" si="155"/>
        <v>INDOTH</v>
      </c>
      <c r="BF395" s="108" t="str">
        <f t="shared" si="156"/>
        <v>FH6_7</v>
      </c>
      <c r="BG395" s="108">
        <f t="shared" si="157"/>
        <v>1.7590353092763786E-2</v>
      </c>
      <c r="BH395" s="108" t="s">
        <v>30</v>
      </c>
      <c r="BI395" s="109" t="s">
        <v>83</v>
      </c>
      <c r="BM395" s="108" t="s">
        <v>134</v>
      </c>
      <c r="BN395" s="109" t="str">
        <f t="shared" si="158"/>
        <v>INDOTH</v>
      </c>
      <c r="BO395" s="108" t="str">
        <f t="shared" si="159"/>
        <v>FH6_7</v>
      </c>
      <c r="BP395" s="108">
        <f t="shared" si="160"/>
        <v>1.6594507840248664E-2</v>
      </c>
      <c r="BQ395" s="108" t="s">
        <v>30</v>
      </c>
      <c r="BR395" s="109" t="s">
        <v>80</v>
      </c>
    </row>
    <row r="396" spans="11:70">
      <c r="K396" s="108" t="s">
        <v>134</v>
      </c>
      <c r="L396" s="109" t="str">
        <f t="shared" si="161"/>
        <v>INDOTH</v>
      </c>
      <c r="M396" s="108" t="str">
        <f>M348</f>
        <v>FH8_9</v>
      </c>
      <c r="N396" s="108">
        <f>N348</f>
        <v>1.8841834190357041E-2</v>
      </c>
      <c r="O396" s="108" t="s">
        <v>30</v>
      </c>
      <c r="P396" s="109" t="s">
        <v>84</v>
      </c>
      <c r="T396" s="108" t="s">
        <v>134</v>
      </c>
      <c r="U396" s="109" t="str">
        <f t="shared" si="147"/>
        <v>INDOTH</v>
      </c>
      <c r="V396" s="108" t="str">
        <f t="shared" si="148"/>
        <v>FH8_9</v>
      </c>
      <c r="W396" s="108">
        <f>W348</f>
        <v>1.7105236665912595E-2</v>
      </c>
      <c r="X396" s="108" t="s">
        <v>30</v>
      </c>
      <c r="Y396" s="109" t="s">
        <v>79</v>
      </c>
      <c r="AC396" s="108" t="s">
        <v>134</v>
      </c>
      <c r="AD396" s="109" t="str">
        <f t="shared" si="149"/>
        <v>INDOTH</v>
      </c>
      <c r="AE396" s="108" t="str">
        <f t="shared" si="150"/>
        <v>FH8_9</v>
      </c>
      <c r="AF396" s="108">
        <f>AF348</f>
        <v>1.6970320419525779E-2</v>
      </c>
      <c r="AG396" s="108" t="s">
        <v>30</v>
      </c>
      <c r="AH396" s="109" t="s">
        <v>85</v>
      </c>
      <c r="AL396" s="108" t="s">
        <v>134</v>
      </c>
      <c r="AM396" s="109" t="str">
        <f t="shared" si="151"/>
        <v>INDOTH</v>
      </c>
      <c r="AN396" s="108" t="str">
        <f t="shared" si="152"/>
        <v>FH8_9</v>
      </c>
      <c r="AO396" s="108">
        <f>AO348</f>
        <v>1.7469867163884722E-2</v>
      </c>
      <c r="AP396" s="108" t="s">
        <v>30</v>
      </c>
      <c r="AQ396" s="109" t="s">
        <v>82</v>
      </c>
      <c r="AU396" s="108" t="s">
        <v>134</v>
      </c>
      <c r="AV396" s="109" t="str">
        <f t="shared" si="153"/>
        <v>INDOTH</v>
      </c>
      <c r="AW396" s="108" t="str">
        <f t="shared" si="154"/>
        <v>FH8_9</v>
      </c>
      <c r="AX396" s="108">
        <f>AX348</f>
        <v>1.6512257912117322E-2</v>
      </c>
      <c r="AY396" s="108" t="s">
        <v>30</v>
      </c>
      <c r="AZ396" s="109" t="s">
        <v>81</v>
      </c>
      <c r="BD396" s="108" t="s">
        <v>134</v>
      </c>
      <c r="BE396" s="109" t="str">
        <f t="shared" si="155"/>
        <v>INDOTH</v>
      </c>
      <c r="BF396" s="108" t="str">
        <f t="shared" si="156"/>
        <v>FH8_9</v>
      </c>
      <c r="BG396" s="108">
        <f t="shared" si="157"/>
        <v>1.7469867163884722E-2</v>
      </c>
      <c r="BH396" s="108" t="s">
        <v>30</v>
      </c>
      <c r="BI396" s="109" t="s">
        <v>83</v>
      </c>
      <c r="BM396" s="108" t="s">
        <v>134</v>
      </c>
      <c r="BN396" s="109" t="str">
        <f t="shared" si="158"/>
        <v>INDOTH</v>
      </c>
      <c r="BO396" s="108" t="str">
        <f t="shared" si="159"/>
        <v>FH8_9</v>
      </c>
      <c r="BP396" s="108">
        <f t="shared" si="160"/>
        <v>1.6512257912117322E-2</v>
      </c>
      <c r="BQ396" s="108" t="s">
        <v>30</v>
      </c>
      <c r="BR396" s="109" t="s">
        <v>80</v>
      </c>
    </row>
    <row r="397" spans="11:70">
      <c r="K397" s="108" t="s">
        <v>134</v>
      </c>
      <c r="L397" s="109" t="str">
        <f t="shared" si="161"/>
        <v>INDOTH</v>
      </c>
      <c r="M397" s="108" t="str">
        <f>M349</f>
        <v>FH10_11</v>
      </c>
      <c r="N397" s="108">
        <f>N349</f>
        <v>1.8935669933152932E-2</v>
      </c>
      <c r="O397" s="108" t="s">
        <v>30</v>
      </c>
      <c r="P397" s="109" t="s">
        <v>84</v>
      </c>
      <c r="T397" s="108" t="s">
        <v>134</v>
      </c>
      <c r="U397" s="109" t="str">
        <f t="shared" si="147"/>
        <v>INDOTH</v>
      </c>
      <c r="V397" s="108" t="str">
        <f t="shared" si="148"/>
        <v>FH10_11</v>
      </c>
      <c r="W397" s="108">
        <f>W349</f>
        <v>1.9822516118854855E-2</v>
      </c>
      <c r="X397" s="108" t="s">
        <v>30</v>
      </c>
      <c r="Y397" s="109" t="s">
        <v>79</v>
      </c>
      <c r="AC397" s="108" t="s">
        <v>134</v>
      </c>
      <c r="AD397" s="109" t="str">
        <f t="shared" si="149"/>
        <v>INDOTH</v>
      </c>
      <c r="AE397" s="108" t="str">
        <f t="shared" si="150"/>
        <v>FH10_11</v>
      </c>
      <c r="AF397" s="108">
        <f>AF349</f>
        <v>1.6672348011768142E-2</v>
      </c>
      <c r="AG397" s="108" t="s">
        <v>30</v>
      </c>
      <c r="AH397" s="109" t="s">
        <v>85</v>
      </c>
      <c r="AL397" s="108" t="s">
        <v>134</v>
      </c>
      <c r="AM397" s="109" t="str">
        <f t="shared" si="151"/>
        <v>INDOTH</v>
      </c>
      <c r="AN397" s="108" t="str">
        <f t="shared" si="152"/>
        <v>FH10_11</v>
      </c>
      <c r="AO397" s="108">
        <f>AO349</f>
        <v>1.8548115811417278E-2</v>
      </c>
      <c r="AP397" s="108" t="s">
        <v>30</v>
      </c>
      <c r="AQ397" s="109" t="s">
        <v>82</v>
      </c>
      <c r="AU397" s="108" t="s">
        <v>134</v>
      </c>
      <c r="AV397" s="109" t="str">
        <f t="shared" si="153"/>
        <v>INDOTH</v>
      </c>
      <c r="AW397" s="108" t="str">
        <f t="shared" si="154"/>
        <v>FH10_11</v>
      </c>
      <c r="AX397" s="108">
        <f>AX349</f>
        <v>1.8253662687717338E-2</v>
      </c>
      <c r="AY397" s="108" t="s">
        <v>30</v>
      </c>
      <c r="AZ397" s="109" t="s">
        <v>81</v>
      </c>
      <c r="BD397" s="108" t="s">
        <v>134</v>
      </c>
      <c r="BE397" s="109" t="str">
        <f t="shared" si="155"/>
        <v>INDOTH</v>
      </c>
      <c r="BF397" s="108" t="str">
        <f t="shared" si="156"/>
        <v>FH10_11</v>
      </c>
      <c r="BG397" s="108">
        <f t="shared" si="157"/>
        <v>1.8548115811417278E-2</v>
      </c>
      <c r="BH397" s="108" t="s">
        <v>30</v>
      </c>
      <c r="BI397" s="109" t="s">
        <v>83</v>
      </c>
      <c r="BM397" s="108" t="s">
        <v>134</v>
      </c>
      <c r="BN397" s="109" t="str">
        <f t="shared" si="158"/>
        <v>INDOTH</v>
      </c>
      <c r="BO397" s="108" t="str">
        <f t="shared" si="159"/>
        <v>FH10_11</v>
      </c>
      <c r="BP397" s="108">
        <f t="shared" si="160"/>
        <v>1.8253662687717338E-2</v>
      </c>
      <c r="BQ397" s="108" t="s">
        <v>30</v>
      </c>
      <c r="BR397" s="109" t="s">
        <v>80</v>
      </c>
    </row>
    <row r="398" spans="11:70">
      <c r="K398" s="108" t="s">
        <v>134</v>
      </c>
      <c r="L398" s="109" t="str">
        <f t="shared" si="161"/>
        <v>INDOTH</v>
      </c>
      <c r="M398" s="108" t="str">
        <f>M350</f>
        <v>FH12_13</v>
      </c>
      <c r="N398" s="108">
        <f>N350</f>
        <v>1.9884706900704735E-2</v>
      </c>
      <c r="O398" s="108" t="s">
        <v>30</v>
      </c>
      <c r="P398" s="109" t="s">
        <v>84</v>
      </c>
      <c r="T398" s="108" t="s">
        <v>134</v>
      </c>
      <c r="U398" s="109" t="str">
        <f t="shared" si="147"/>
        <v>INDOTH</v>
      </c>
      <c r="V398" s="108" t="str">
        <f t="shared" si="148"/>
        <v>FH12_13</v>
      </c>
      <c r="W398" s="108">
        <f>W350</f>
        <v>2.0576715213032504E-2</v>
      </c>
      <c r="X398" s="108" t="s">
        <v>30</v>
      </c>
      <c r="Y398" s="109" t="s">
        <v>79</v>
      </c>
      <c r="AC398" s="108" t="s">
        <v>134</v>
      </c>
      <c r="AD398" s="109" t="str">
        <f t="shared" si="149"/>
        <v>INDOTH</v>
      </c>
      <c r="AE398" s="108" t="str">
        <f t="shared" si="150"/>
        <v>FH12_13</v>
      </c>
      <c r="AF398" s="108">
        <f>AF350</f>
        <v>1.7899394766943112E-2</v>
      </c>
      <c r="AG398" s="108" t="s">
        <v>30</v>
      </c>
      <c r="AH398" s="109" t="s">
        <v>85</v>
      </c>
      <c r="AL398" s="108" t="s">
        <v>134</v>
      </c>
      <c r="AM398" s="109" t="str">
        <f t="shared" si="151"/>
        <v>INDOTH</v>
      </c>
      <c r="AN398" s="108" t="str">
        <f t="shared" si="152"/>
        <v>FH12_13</v>
      </c>
      <c r="AO398" s="108">
        <f>AO350</f>
        <v>1.9734637777557382E-2</v>
      </c>
      <c r="AP398" s="108" t="s">
        <v>30</v>
      </c>
      <c r="AQ398" s="109" t="s">
        <v>82</v>
      </c>
      <c r="AU398" s="108" t="s">
        <v>134</v>
      </c>
      <c r="AV398" s="109" t="str">
        <f t="shared" si="153"/>
        <v>INDOTH</v>
      </c>
      <c r="AW398" s="108" t="str">
        <f t="shared" si="154"/>
        <v>FH12_13</v>
      </c>
      <c r="AX398" s="108">
        <f>AX350</f>
        <v>2.0262699404647935E-2</v>
      </c>
      <c r="AY398" s="108" t="s">
        <v>30</v>
      </c>
      <c r="AZ398" s="109" t="s">
        <v>81</v>
      </c>
      <c r="BD398" s="108" t="s">
        <v>134</v>
      </c>
      <c r="BE398" s="109" t="str">
        <f t="shared" si="155"/>
        <v>INDOTH</v>
      </c>
      <c r="BF398" s="108" t="str">
        <f t="shared" si="156"/>
        <v>FH12_13</v>
      </c>
      <c r="BG398" s="108">
        <f t="shared" si="157"/>
        <v>1.9734637777557382E-2</v>
      </c>
      <c r="BH398" s="108" t="s">
        <v>30</v>
      </c>
      <c r="BI398" s="109" t="s">
        <v>83</v>
      </c>
      <c r="BM398" s="108" t="s">
        <v>134</v>
      </c>
      <c r="BN398" s="109" t="str">
        <f t="shared" si="158"/>
        <v>INDOTH</v>
      </c>
      <c r="BO398" s="108" t="str">
        <f t="shared" si="159"/>
        <v>FH12_13</v>
      </c>
      <c r="BP398" s="108">
        <f t="shared" si="160"/>
        <v>2.0262699404647935E-2</v>
      </c>
      <c r="BQ398" s="108" t="s">
        <v>30</v>
      </c>
      <c r="BR398" s="109" t="s">
        <v>80</v>
      </c>
    </row>
    <row r="399" spans="11:70">
      <c r="K399" s="110" t="s">
        <v>134</v>
      </c>
      <c r="L399" s="109" t="str">
        <f t="shared" si="161"/>
        <v>INDOTH</v>
      </c>
      <c r="M399" s="108" t="str">
        <f>M351</f>
        <v>FH14_15</v>
      </c>
      <c r="N399" s="108">
        <f>N351</f>
        <v>2.0838990619720756E-2</v>
      </c>
      <c r="O399" s="108" t="s">
        <v>30</v>
      </c>
      <c r="P399" s="109" t="s">
        <v>84</v>
      </c>
      <c r="T399" s="108" t="s">
        <v>134</v>
      </c>
      <c r="U399" s="109" t="str">
        <f t="shared" si="147"/>
        <v>INDOTH</v>
      </c>
      <c r="V399" s="108" t="str">
        <f t="shared" si="148"/>
        <v>FH14_15</v>
      </c>
      <c r="W399" s="108">
        <f>W351</f>
        <v>2.0134412075970921E-2</v>
      </c>
      <c r="X399" s="108" t="s">
        <v>30</v>
      </c>
      <c r="Y399" s="109" t="s">
        <v>79</v>
      </c>
      <c r="AC399" s="108" t="s">
        <v>134</v>
      </c>
      <c r="AD399" s="109" t="str">
        <f t="shared" si="149"/>
        <v>INDOTH</v>
      </c>
      <c r="AE399" s="108" t="str">
        <f t="shared" si="150"/>
        <v>FH14_15</v>
      </c>
      <c r="AF399" s="108">
        <f>AF351</f>
        <v>2.0753023425021548E-2</v>
      </c>
      <c r="AG399" s="108" t="s">
        <v>30</v>
      </c>
      <c r="AH399" s="109" t="s">
        <v>85</v>
      </c>
      <c r="AL399" s="108" t="s">
        <v>134</v>
      </c>
      <c r="AM399" s="109" t="str">
        <f t="shared" si="151"/>
        <v>INDOTH</v>
      </c>
      <c r="AN399" s="108" t="str">
        <f t="shared" si="152"/>
        <v>FH14_15</v>
      </c>
      <c r="AO399" s="108">
        <f>AO351</f>
        <v>2.062125446774131E-2</v>
      </c>
      <c r="AP399" s="108" t="s">
        <v>30</v>
      </c>
      <c r="AQ399" s="109" t="s">
        <v>82</v>
      </c>
      <c r="AU399" s="108" t="s">
        <v>134</v>
      </c>
      <c r="AV399" s="109" t="str">
        <f t="shared" si="153"/>
        <v>INDOTH</v>
      </c>
      <c r="AW399" s="108" t="str">
        <f t="shared" si="154"/>
        <v>FH14_15</v>
      </c>
      <c r="AX399" s="108">
        <f>AX351</f>
        <v>2.1172817979268704E-2</v>
      </c>
      <c r="AY399" s="108" t="s">
        <v>30</v>
      </c>
      <c r="AZ399" s="109" t="s">
        <v>81</v>
      </c>
      <c r="BD399" s="108" t="s">
        <v>134</v>
      </c>
      <c r="BE399" s="109" t="str">
        <f t="shared" si="155"/>
        <v>INDOTH</v>
      </c>
      <c r="BF399" s="108" t="str">
        <f t="shared" si="156"/>
        <v>FH14_15</v>
      </c>
      <c r="BG399" s="108">
        <f t="shared" si="157"/>
        <v>2.062125446774131E-2</v>
      </c>
      <c r="BH399" s="108" t="s">
        <v>30</v>
      </c>
      <c r="BI399" s="109" t="s">
        <v>83</v>
      </c>
      <c r="BM399" s="108" t="s">
        <v>134</v>
      </c>
      <c r="BN399" s="109" t="str">
        <f t="shared" si="158"/>
        <v>INDOTH</v>
      </c>
      <c r="BO399" s="108" t="str">
        <f t="shared" si="159"/>
        <v>FH14_15</v>
      </c>
      <c r="BP399" s="108">
        <f t="shared" si="160"/>
        <v>2.1172817979268704E-2</v>
      </c>
      <c r="BQ399" s="108" t="s">
        <v>30</v>
      </c>
      <c r="BR399" s="109" t="s">
        <v>80</v>
      </c>
    </row>
    <row r="400" spans="11:70">
      <c r="K400" s="108" t="s">
        <v>134</v>
      </c>
      <c r="L400" s="109" t="str">
        <f t="shared" si="161"/>
        <v>INDOTH</v>
      </c>
      <c r="M400" s="108" t="str">
        <f>M352</f>
        <v>FH16_17</v>
      </c>
      <c r="N400" s="108">
        <f>N352</f>
        <v>2.1159581881884614E-2</v>
      </c>
      <c r="O400" s="108" t="s">
        <v>30</v>
      </c>
      <c r="P400" s="109" t="s">
        <v>84</v>
      </c>
      <c r="T400" s="108" t="s">
        <v>134</v>
      </c>
      <c r="U400" s="109" t="str">
        <f t="shared" si="147"/>
        <v>INDOTH</v>
      </c>
      <c r="V400" s="108" t="str">
        <f t="shared" si="148"/>
        <v>FH16_17</v>
      </c>
      <c r="W400" s="108">
        <f>W352</f>
        <v>1.9900470527556027E-2</v>
      </c>
      <c r="X400" s="108" t="s">
        <v>30</v>
      </c>
      <c r="Y400" s="109" t="s">
        <v>79</v>
      </c>
      <c r="AC400" s="108" t="s">
        <v>134</v>
      </c>
      <c r="AD400" s="109" t="str">
        <f t="shared" ref="AD400:AD415" si="162">U400</f>
        <v>INDOTH</v>
      </c>
      <c r="AE400" s="108" t="str">
        <f t="shared" ref="AE400:AE415" si="163">V400</f>
        <v>FH16_17</v>
      </c>
      <c r="AF400" s="108">
        <f>AF352</f>
        <v>2.1834856434323043E-2</v>
      </c>
      <c r="AG400" s="108" t="s">
        <v>30</v>
      </c>
      <c r="AH400" s="109" t="s">
        <v>85</v>
      </c>
      <c r="AL400" s="108" t="s">
        <v>134</v>
      </c>
      <c r="AM400" s="109" t="str">
        <f t="shared" ref="AM400:AM415" si="164">AD400</f>
        <v>INDOTH</v>
      </c>
      <c r="AN400" s="108" t="str">
        <f t="shared" ref="AN400:AN415" si="165">AE400</f>
        <v>FH16_17</v>
      </c>
      <c r="AO400" s="108">
        <f>AO352</f>
        <v>2.0861762903381702E-2</v>
      </c>
      <c r="AP400" s="108" t="s">
        <v>30</v>
      </c>
      <c r="AQ400" s="109" t="s">
        <v>82</v>
      </c>
      <c r="AU400" s="108" t="s">
        <v>134</v>
      </c>
      <c r="AV400" s="109" t="str">
        <f t="shared" ref="AV400:AV415" si="166">AM400</f>
        <v>INDOTH</v>
      </c>
      <c r="AW400" s="108" t="str">
        <f t="shared" ref="AW400:AW415" si="167">AN400</f>
        <v>FH16_17</v>
      </c>
      <c r="AX400" s="108">
        <f>AX352</f>
        <v>2.13427940914599E-2</v>
      </c>
      <c r="AY400" s="108" t="s">
        <v>30</v>
      </c>
      <c r="AZ400" s="109" t="s">
        <v>81</v>
      </c>
      <c r="BD400" s="108" t="s">
        <v>134</v>
      </c>
      <c r="BE400" s="109" t="str">
        <f t="shared" ref="BE400:BE415" si="168">AV400</f>
        <v>INDOTH</v>
      </c>
      <c r="BF400" s="108" t="str">
        <f t="shared" ref="BF400:BF415" si="169">AW400</f>
        <v>FH16_17</v>
      </c>
      <c r="BG400" s="108">
        <f t="shared" si="157"/>
        <v>2.0861762903381702E-2</v>
      </c>
      <c r="BH400" s="108" t="s">
        <v>30</v>
      </c>
      <c r="BI400" s="109" t="s">
        <v>83</v>
      </c>
      <c r="BM400" s="108" t="s">
        <v>134</v>
      </c>
      <c r="BN400" s="109" t="str">
        <f t="shared" ref="BN400:BN415" si="170">BE400</f>
        <v>INDOTH</v>
      </c>
      <c r="BO400" s="108" t="str">
        <f t="shared" ref="BO400:BO415" si="171">BF400</f>
        <v>FH16_17</v>
      </c>
      <c r="BP400" s="108">
        <f t="shared" ref="BP400:BP415" si="172">AX400</f>
        <v>2.13427940914599E-2</v>
      </c>
      <c r="BQ400" s="108" t="s">
        <v>30</v>
      </c>
      <c r="BR400" s="109" t="s">
        <v>80</v>
      </c>
    </row>
    <row r="401" spans="11:70">
      <c r="K401" s="108" t="s">
        <v>134</v>
      </c>
      <c r="L401" s="109" t="str">
        <f t="shared" si="161"/>
        <v>INDOTH</v>
      </c>
      <c r="M401" s="108" t="str">
        <f>M353</f>
        <v>FH18_19</v>
      </c>
      <c r="N401" s="108">
        <f>N353</f>
        <v>2.1224678540757162E-2</v>
      </c>
      <c r="O401" s="108" t="s">
        <v>30</v>
      </c>
      <c r="P401" s="109" t="s">
        <v>84</v>
      </c>
      <c r="T401" s="108" t="s">
        <v>134</v>
      </c>
      <c r="U401" s="109" t="str">
        <f t="shared" ref="U401:U416" si="173">L401</f>
        <v>INDOTH</v>
      </c>
      <c r="V401" s="108" t="str">
        <f t="shared" ref="V401:V416" si="174">M401</f>
        <v>FH18_19</v>
      </c>
      <c r="W401" s="108">
        <f>W353</f>
        <v>2.0107856361090009E-2</v>
      </c>
      <c r="X401" s="108" t="s">
        <v>30</v>
      </c>
      <c r="Y401" s="109" t="s">
        <v>79</v>
      </c>
      <c r="AC401" s="108" t="s">
        <v>134</v>
      </c>
      <c r="AD401" s="109" t="str">
        <f t="shared" si="162"/>
        <v>INDOTH</v>
      </c>
      <c r="AE401" s="108" t="str">
        <f t="shared" si="163"/>
        <v>FH18_19</v>
      </c>
      <c r="AF401" s="108">
        <f>AF353</f>
        <v>2.1851663341138666E-2</v>
      </c>
      <c r="AG401" s="108" t="s">
        <v>30</v>
      </c>
      <c r="AH401" s="109" t="s">
        <v>85</v>
      </c>
      <c r="AL401" s="108" t="s">
        <v>134</v>
      </c>
      <c r="AM401" s="109" t="str">
        <f t="shared" si="164"/>
        <v>INDOTH</v>
      </c>
      <c r="AN401" s="108" t="str">
        <f t="shared" si="165"/>
        <v>FH18_19</v>
      </c>
      <c r="AO401" s="108">
        <f>AO353</f>
        <v>2.0787222764254057E-2</v>
      </c>
      <c r="AP401" s="108" t="s">
        <v>30</v>
      </c>
      <c r="AQ401" s="109" t="s">
        <v>82</v>
      </c>
      <c r="AU401" s="108" t="s">
        <v>134</v>
      </c>
      <c r="AV401" s="109" t="str">
        <f t="shared" si="166"/>
        <v>INDOTH</v>
      </c>
      <c r="AW401" s="108" t="str">
        <f t="shared" si="167"/>
        <v>FH18_19</v>
      </c>
      <c r="AX401" s="108">
        <f>AX353</f>
        <v>2.1302546509601013E-2</v>
      </c>
      <c r="AY401" s="108" t="s">
        <v>30</v>
      </c>
      <c r="AZ401" s="109" t="s">
        <v>81</v>
      </c>
      <c r="BD401" s="108" t="s">
        <v>134</v>
      </c>
      <c r="BE401" s="109" t="str">
        <f t="shared" si="168"/>
        <v>INDOTH</v>
      </c>
      <c r="BF401" s="108" t="str">
        <f t="shared" si="169"/>
        <v>FH18_19</v>
      </c>
      <c r="BG401" s="108">
        <f t="shared" ref="BG401:BG416" si="175">AO401</f>
        <v>2.0787222764254057E-2</v>
      </c>
      <c r="BH401" s="108" t="s">
        <v>30</v>
      </c>
      <c r="BI401" s="109" t="s">
        <v>83</v>
      </c>
      <c r="BM401" s="108" t="s">
        <v>134</v>
      </c>
      <c r="BN401" s="109" t="str">
        <f t="shared" si="170"/>
        <v>INDOTH</v>
      </c>
      <c r="BO401" s="108" t="str">
        <f t="shared" si="171"/>
        <v>FH18_19</v>
      </c>
      <c r="BP401" s="108">
        <f t="shared" si="172"/>
        <v>2.1302546509601013E-2</v>
      </c>
      <c r="BQ401" s="108" t="s">
        <v>30</v>
      </c>
      <c r="BR401" s="109" t="s">
        <v>80</v>
      </c>
    </row>
    <row r="402" spans="11:70">
      <c r="K402" s="108" t="s">
        <v>134</v>
      </c>
      <c r="L402" s="109" t="str">
        <f t="shared" si="161"/>
        <v>INDOTH</v>
      </c>
      <c r="M402" s="108" t="str">
        <f>M354</f>
        <v>FH20_21</v>
      </c>
      <c r="N402" s="108">
        <f>N354</f>
        <v>2.1196759693815032E-2</v>
      </c>
      <c r="O402" s="108" t="s">
        <v>30</v>
      </c>
      <c r="P402" s="109" t="s">
        <v>84</v>
      </c>
      <c r="T402" s="108" t="s">
        <v>134</v>
      </c>
      <c r="U402" s="109" t="str">
        <f t="shared" si="173"/>
        <v>INDOTH</v>
      </c>
      <c r="V402" s="108" t="str">
        <f t="shared" si="174"/>
        <v>FH20_21</v>
      </c>
      <c r="W402" s="108">
        <f>W354</f>
        <v>2.0969036728827523E-2</v>
      </c>
      <c r="X402" s="108" t="s">
        <v>30</v>
      </c>
      <c r="Y402" s="109" t="s">
        <v>79</v>
      </c>
      <c r="AC402" s="108" t="s">
        <v>134</v>
      </c>
      <c r="AD402" s="109" t="str">
        <f t="shared" si="162"/>
        <v>INDOTH</v>
      </c>
      <c r="AE402" s="108" t="str">
        <f t="shared" si="163"/>
        <v>FH20_21</v>
      </c>
      <c r="AF402" s="108">
        <f>AF354</f>
        <v>2.157042975296812E-2</v>
      </c>
      <c r="AG402" s="108" t="s">
        <v>30</v>
      </c>
      <c r="AH402" s="109" t="s">
        <v>85</v>
      </c>
      <c r="AL402" s="108" t="s">
        <v>134</v>
      </c>
      <c r="AM402" s="109" t="str">
        <f t="shared" si="164"/>
        <v>INDOTH</v>
      </c>
      <c r="AN402" s="108" t="str">
        <f t="shared" si="165"/>
        <v>FH20_21</v>
      </c>
      <c r="AO402" s="108">
        <f>AO354</f>
        <v>2.0999926566056218E-2</v>
      </c>
      <c r="AP402" s="108" t="s">
        <v>30</v>
      </c>
      <c r="AQ402" s="109" t="s">
        <v>82</v>
      </c>
      <c r="AU402" s="108" t="s">
        <v>134</v>
      </c>
      <c r="AV402" s="109" t="str">
        <f t="shared" si="166"/>
        <v>INDOTH</v>
      </c>
      <c r="AW402" s="108" t="str">
        <f t="shared" si="167"/>
        <v>FH20_21</v>
      </c>
      <c r="AX402" s="108">
        <f>AX354</f>
        <v>2.172914857240358E-2</v>
      </c>
      <c r="AY402" s="108" t="s">
        <v>30</v>
      </c>
      <c r="AZ402" s="109" t="s">
        <v>81</v>
      </c>
      <c r="BD402" s="108" t="s">
        <v>134</v>
      </c>
      <c r="BE402" s="109" t="str">
        <f t="shared" si="168"/>
        <v>INDOTH</v>
      </c>
      <c r="BF402" s="108" t="str">
        <f t="shared" si="169"/>
        <v>FH20_21</v>
      </c>
      <c r="BG402" s="108">
        <f t="shared" si="175"/>
        <v>2.0999926566056218E-2</v>
      </c>
      <c r="BH402" s="108" t="s">
        <v>30</v>
      </c>
      <c r="BI402" s="109" t="s">
        <v>83</v>
      </c>
      <c r="BM402" s="108" t="s">
        <v>134</v>
      </c>
      <c r="BN402" s="109" t="str">
        <f t="shared" si="170"/>
        <v>INDOTH</v>
      </c>
      <c r="BO402" s="108" t="str">
        <f t="shared" si="171"/>
        <v>FH20_21</v>
      </c>
      <c r="BP402" s="108">
        <f t="shared" si="172"/>
        <v>2.172914857240358E-2</v>
      </c>
      <c r="BQ402" s="108" t="s">
        <v>30</v>
      </c>
      <c r="BR402" s="109" t="s">
        <v>80</v>
      </c>
    </row>
    <row r="403" spans="11:70">
      <c r="K403" s="110" t="s">
        <v>134</v>
      </c>
      <c r="L403" s="109" t="str">
        <f t="shared" si="161"/>
        <v>INDOTH</v>
      </c>
      <c r="M403" s="108" t="str">
        <f>M355</f>
        <v>FH22_23</v>
      </c>
      <c r="N403" s="108">
        <f>N355</f>
        <v>2.1378603635991075E-2</v>
      </c>
      <c r="O403" s="108" t="s">
        <v>30</v>
      </c>
      <c r="P403" s="109" t="s">
        <v>84</v>
      </c>
      <c r="T403" s="108" t="s">
        <v>134</v>
      </c>
      <c r="U403" s="109" t="str">
        <f t="shared" si="173"/>
        <v>INDOTH</v>
      </c>
      <c r="V403" s="108" t="str">
        <f t="shared" si="174"/>
        <v>FH22_23</v>
      </c>
      <c r="W403" s="108">
        <f>W355</f>
        <v>2.0691198572281522E-2</v>
      </c>
      <c r="X403" s="108" t="s">
        <v>30</v>
      </c>
      <c r="Y403" s="109" t="s">
        <v>79</v>
      </c>
      <c r="AC403" s="108" t="s">
        <v>134</v>
      </c>
      <c r="AD403" s="109" t="str">
        <f t="shared" si="162"/>
        <v>INDOTH</v>
      </c>
      <c r="AE403" s="108" t="str">
        <f t="shared" si="163"/>
        <v>FH22_23</v>
      </c>
      <c r="AF403" s="108">
        <f>AF355</f>
        <v>2.1709141168517694E-2</v>
      </c>
      <c r="AG403" s="108" t="s">
        <v>30</v>
      </c>
      <c r="AH403" s="109" t="s">
        <v>85</v>
      </c>
      <c r="AL403" s="108" t="s">
        <v>134</v>
      </c>
      <c r="AM403" s="109" t="str">
        <f t="shared" si="164"/>
        <v>INDOTH</v>
      </c>
      <c r="AN403" s="108" t="str">
        <f t="shared" si="165"/>
        <v>FH22_23</v>
      </c>
      <c r="AO403" s="108">
        <f>AO355</f>
        <v>2.1207571541905425E-2</v>
      </c>
      <c r="AP403" s="108" t="s">
        <v>30</v>
      </c>
      <c r="AQ403" s="109" t="s">
        <v>82</v>
      </c>
      <c r="AU403" s="108" t="s">
        <v>134</v>
      </c>
      <c r="AV403" s="109" t="str">
        <f t="shared" si="166"/>
        <v>INDOTH</v>
      </c>
      <c r="AW403" s="108" t="str">
        <f t="shared" si="167"/>
        <v>FH22_23</v>
      </c>
      <c r="AX403" s="108">
        <f>AX355</f>
        <v>2.255459586083617E-2</v>
      </c>
      <c r="AY403" s="108" t="s">
        <v>30</v>
      </c>
      <c r="AZ403" s="109" t="s">
        <v>81</v>
      </c>
      <c r="BD403" s="108" t="s">
        <v>134</v>
      </c>
      <c r="BE403" s="109" t="str">
        <f t="shared" si="168"/>
        <v>INDOTH</v>
      </c>
      <c r="BF403" s="108" t="str">
        <f t="shared" si="169"/>
        <v>FH22_23</v>
      </c>
      <c r="BG403" s="108">
        <f t="shared" si="175"/>
        <v>2.1207571541905425E-2</v>
      </c>
      <c r="BH403" s="108" t="s">
        <v>30</v>
      </c>
      <c r="BI403" s="109" t="s">
        <v>83</v>
      </c>
      <c r="BM403" s="108" t="s">
        <v>134</v>
      </c>
      <c r="BN403" s="109" t="str">
        <f t="shared" si="170"/>
        <v>INDOTH</v>
      </c>
      <c r="BO403" s="108" t="str">
        <f t="shared" si="171"/>
        <v>FH22_23</v>
      </c>
      <c r="BP403" s="108">
        <f t="shared" si="172"/>
        <v>2.255459586083617E-2</v>
      </c>
      <c r="BQ403" s="108" t="s">
        <v>30</v>
      </c>
      <c r="BR403" s="109" t="s">
        <v>80</v>
      </c>
    </row>
    <row r="404" spans="11:70">
      <c r="K404" s="108" t="s">
        <v>134</v>
      </c>
      <c r="L404" s="109" t="str">
        <f t="shared" si="161"/>
        <v>INDOTH</v>
      </c>
      <c r="M404" s="108" t="str">
        <f>M356</f>
        <v>WH0_1</v>
      </c>
      <c r="N404" s="108">
        <f>N356</f>
        <v>2.3300094813820355E-2</v>
      </c>
      <c r="O404" s="108" t="s">
        <v>30</v>
      </c>
      <c r="P404" s="109" t="s">
        <v>84</v>
      </c>
      <c r="T404" s="108" t="s">
        <v>134</v>
      </c>
      <c r="U404" s="109" t="str">
        <f t="shared" si="173"/>
        <v>INDOTH</v>
      </c>
      <c r="V404" s="108" t="str">
        <f t="shared" si="174"/>
        <v>WH0_1</v>
      </c>
      <c r="W404" s="108">
        <f>W356</f>
        <v>2.7052832396289028E-2</v>
      </c>
      <c r="X404" s="108" t="s">
        <v>30</v>
      </c>
      <c r="Y404" s="109" t="s">
        <v>79</v>
      </c>
      <c r="AC404" s="108" t="s">
        <v>134</v>
      </c>
      <c r="AD404" s="109" t="str">
        <f t="shared" si="162"/>
        <v>INDOTH</v>
      </c>
      <c r="AE404" s="108" t="str">
        <f t="shared" si="163"/>
        <v>WH0_1</v>
      </c>
      <c r="AF404" s="108">
        <f>AF356</f>
        <v>2.6977531248366181E-2</v>
      </c>
      <c r="AG404" s="108" t="s">
        <v>30</v>
      </c>
      <c r="AH404" s="109" t="s">
        <v>85</v>
      </c>
      <c r="AL404" s="108" t="s">
        <v>134</v>
      </c>
      <c r="AM404" s="109" t="str">
        <f t="shared" si="164"/>
        <v>INDOTH</v>
      </c>
      <c r="AN404" s="108" t="str">
        <f t="shared" si="165"/>
        <v>WH0_1</v>
      </c>
      <c r="AO404" s="108">
        <f>AO356</f>
        <v>2.6007960145311419E-2</v>
      </c>
      <c r="AP404" s="108" t="s">
        <v>30</v>
      </c>
      <c r="AQ404" s="109" t="s">
        <v>82</v>
      </c>
      <c r="AU404" s="108" t="s">
        <v>134</v>
      </c>
      <c r="AV404" s="109" t="str">
        <f t="shared" si="166"/>
        <v>INDOTH</v>
      </c>
      <c r="AW404" s="108" t="str">
        <f t="shared" si="167"/>
        <v>WH0_1</v>
      </c>
      <c r="AX404" s="108">
        <f>AX356</f>
        <v>2.5192013319288074E-2</v>
      </c>
      <c r="AY404" s="108" t="s">
        <v>30</v>
      </c>
      <c r="AZ404" s="109" t="s">
        <v>81</v>
      </c>
      <c r="BD404" s="108" t="s">
        <v>134</v>
      </c>
      <c r="BE404" s="109" t="str">
        <f t="shared" si="168"/>
        <v>INDOTH</v>
      </c>
      <c r="BF404" s="108" t="str">
        <f t="shared" si="169"/>
        <v>WH0_1</v>
      </c>
      <c r="BG404" s="108">
        <f t="shared" si="175"/>
        <v>2.6007960145311419E-2</v>
      </c>
      <c r="BH404" s="108" t="s">
        <v>30</v>
      </c>
      <c r="BI404" s="109" t="s">
        <v>83</v>
      </c>
      <c r="BM404" s="108" t="s">
        <v>134</v>
      </c>
      <c r="BN404" s="109" t="str">
        <f t="shared" si="170"/>
        <v>INDOTH</v>
      </c>
      <c r="BO404" s="108" t="str">
        <f t="shared" si="171"/>
        <v>WH0_1</v>
      </c>
      <c r="BP404" s="108">
        <f t="shared" si="172"/>
        <v>2.5192013319288074E-2</v>
      </c>
      <c r="BQ404" s="108" t="s">
        <v>30</v>
      </c>
      <c r="BR404" s="109" t="s">
        <v>80</v>
      </c>
    </row>
    <row r="405" spans="11:70">
      <c r="K405" s="108" t="s">
        <v>134</v>
      </c>
      <c r="L405" s="109" t="str">
        <f t="shared" si="161"/>
        <v>INDOTH</v>
      </c>
      <c r="M405" s="108" t="str">
        <f>M357</f>
        <v>WH2_3</v>
      </c>
      <c r="N405" s="108">
        <f>N357</f>
        <v>2.2949279837092943E-2</v>
      </c>
      <c r="O405" s="108" t="s">
        <v>30</v>
      </c>
      <c r="P405" s="109" t="s">
        <v>84</v>
      </c>
      <c r="T405" s="108" t="s">
        <v>134</v>
      </c>
      <c r="U405" s="109" t="str">
        <f t="shared" si="173"/>
        <v>INDOTH</v>
      </c>
      <c r="V405" s="108" t="str">
        <f t="shared" si="174"/>
        <v>WH2_3</v>
      </c>
      <c r="W405" s="108">
        <f>W357</f>
        <v>2.5013577036882978E-2</v>
      </c>
      <c r="X405" s="108" t="s">
        <v>30</v>
      </c>
      <c r="Y405" s="109" t="s">
        <v>79</v>
      </c>
      <c r="AC405" s="108" t="s">
        <v>134</v>
      </c>
      <c r="AD405" s="109" t="str">
        <f t="shared" si="162"/>
        <v>INDOTH</v>
      </c>
      <c r="AE405" s="108" t="str">
        <f t="shared" si="163"/>
        <v>WH2_3</v>
      </c>
      <c r="AF405" s="108">
        <f>AF357</f>
        <v>2.6652958693425988E-2</v>
      </c>
      <c r="AG405" s="108" t="s">
        <v>30</v>
      </c>
      <c r="AH405" s="109" t="s">
        <v>85</v>
      </c>
      <c r="AL405" s="108" t="s">
        <v>134</v>
      </c>
      <c r="AM405" s="109" t="str">
        <f t="shared" si="164"/>
        <v>INDOTH</v>
      </c>
      <c r="AN405" s="108" t="str">
        <f t="shared" si="165"/>
        <v>WH2_3</v>
      </c>
      <c r="AO405" s="108">
        <f>AO357</f>
        <v>2.5282231921475835E-2</v>
      </c>
      <c r="AP405" s="108" t="s">
        <v>30</v>
      </c>
      <c r="AQ405" s="109" t="s">
        <v>82</v>
      </c>
      <c r="AU405" s="108" t="s">
        <v>134</v>
      </c>
      <c r="AV405" s="109" t="str">
        <f t="shared" si="166"/>
        <v>INDOTH</v>
      </c>
      <c r="AW405" s="108" t="str">
        <f t="shared" si="167"/>
        <v>WH2_3</v>
      </c>
      <c r="AX405" s="108">
        <f>AX357</f>
        <v>2.4011456297412508E-2</v>
      </c>
      <c r="AY405" s="108" t="s">
        <v>30</v>
      </c>
      <c r="AZ405" s="109" t="s">
        <v>81</v>
      </c>
      <c r="BD405" s="108" t="s">
        <v>134</v>
      </c>
      <c r="BE405" s="109" t="str">
        <f t="shared" si="168"/>
        <v>INDOTH</v>
      </c>
      <c r="BF405" s="108" t="str">
        <f t="shared" si="169"/>
        <v>WH2_3</v>
      </c>
      <c r="BG405" s="108">
        <f t="shared" si="175"/>
        <v>2.5282231921475835E-2</v>
      </c>
      <c r="BH405" s="108" t="s">
        <v>30</v>
      </c>
      <c r="BI405" s="109" t="s">
        <v>83</v>
      </c>
      <c r="BM405" s="108" t="s">
        <v>134</v>
      </c>
      <c r="BN405" s="109" t="str">
        <f t="shared" si="170"/>
        <v>INDOTH</v>
      </c>
      <c r="BO405" s="108" t="str">
        <f t="shared" si="171"/>
        <v>WH2_3</v>
      </c>
      <c r="BP405" s="108">
        <f t="shared" si="172"/>
        <v>2.4011456297412508E-2</v>
      </c>
      <c r="BQ405" s="108" t="s">
        <v>30</v>
      </c>
      <c r="BR405" s="109" t="s">
        <v>80</v>
      </c>
    </row>
    <row r="406" spans="11:70">
      <c r="K406" s="108" t="s">
        <v>134</v>
      </c>
      <c r="L406" s="109" t="str">
        <f t="shared" si="161"/>
        <v>INDOTH</v>
      </c>
      <c r="M406" s="108" t="str">
        <f>M358</f>
        <v>WH4_5</v>
      </c>
      <c r="N406" s="108">
        <f>N358</f>
        <v>2.2222380945545704E-2</v>
      </c>
      <c r="O406" s="108" t="s">
        <v>30</v>
      </c>
      <c r="P406" s="109" t="s">
        <v>84</v>
      </c>
      <c r="T406" s="108" t="s">
        <v>134</v>
      </c>
      <c r="U406" s="109" t="str">
        <f t="shared" si="173"/>
        <v>INDOTH</v>
      </c>
      <c r="V406" s="108" t="str">
        <f t="shared" si="174"/>
        <v>WH4_5</v>
      </c>
      <c r="W406" s="108">
        <f>W358</f>
        <v>2.3696203770169025E-2</v>
      </c>
      <c r="X406" s="108" t="s">
        <v>30</v>
      </c>
      <c r="Y406" s="109" t="s">
        <v>79</v>
      </c>
      <c r="AC406" s="108" t="s">
        <v>134</v>
      </c>
      <c r="AD406" s="109" t="str">
        <f t="shared" si="162"/>
        <v>INDOTH</v>
      </c>
      <c r="AE406" s="108" t="str">
        <f t="shared" si="163"/>
        <v>WH4_5</v>
      </c>
      <c r="AF406" s="108">
        <f>AF358</f>
        <v>2.4917071568632491E-2</v>
      </c>
      <c r="AG406" s="108" t="s">
        <v>30</v>
      </c>
      <c r="AH406" s="109" t="s">
        <v>85</v>
      </c>
      <c r="AL406" s="108" t="s">
        <v>134</v>
      </c>
      <c r="AM406" s="109" t="str">
        <f t="shared" si="164"/>
        <v>INDOTH</v>
      </c>
      <c r="AN406" s="108" t="str">
        <f t="shared" si="165"/>
        <v>WH4_5</v>
      </c>
      <c r="AO406" s="108">
        <f>AO358</f>
        <v>2.3916599319823553E-2</v>
      </c>
      <c r="AP406" s="108" t="s">
        <v>30</v>
      </c>
      <c r="AQ406" s="109" t="s">
        <v>82</v>
      </c>
      <c r="AU406" s="108" t="s">
        <v>134</v>
      </c>
      <c r="AV406" s="109" t="str">
        <f t="shared" si="166"/>
        <v>INDOTH</v>
      </c>
      <c r="AW406" s="108" t="str">
        <f t="shared" si="167"/>
        <v>WH4_5</v>
      </c>
      <c r="AX406" s="108">
        <f>AX358</f>
        <v>2.1583935635486006E-2</v>
      </c>
      <c r="AY406" s="108" t="s">
        <v>30</v>
      </c>
      <c r="AZ406" s="109" t="s">
        <v>81</v>
      </c>
      <c r="BD406" s="108" t="s">
        <v>134</v>
      </c>
      <c r="BE406" s="109" t="str">
        <f t="shared" si="168"/>
        <v>INDOTH</v>
      </c>
      <c r="BF406" s="108" t="str">
        <f t="shared" si="169"/>
        <v>WH4_5</v>
      </c>
      <c r="BG406" s="108">
        <f t="shared" si="175"/>
        <v>2.3916599319823553E-2</v>
      </c>
      <c r="BH406" s="108" t="s">
        <v>30</v>
      </c>
      <c r="BI406" s="109" t="s">
        <v>83</v>
      </c>
      <c r="BM406" s="108" t="s">
        <v>134</v>
      </c>
      <c r="BN406" s="109" t="str">
        <f t="shared" si="170"/>
        <v>INDOTH</v>
      </c>
      <c r="BO406" s="108" t="str">
        <f t="shared" si="171"/>
        <v>WH4_5</v>
      </c>
      <c r="BP406" s="108">
        <f t="shared" si="172"/>
        <v>2.1583935635486006E-2</v>
      </c>
      <c r="BQ406" s="108" t="s">
        <v>30</v>
      </c>
      <c r="BR406" s="109" t="s">
        <v>80</v>
      </c>
    </row>
    <row r="407" spans="11:70">
      <c r="K407" s="110" t="s">
        <v>134</v>
      </c>
      <c r="L407" s="109" t="str">
        <f t="shared" si="161"/>
        <v>INDOTH</v>
      </c>
      <c r="M407" s="108" t="str">
        <f>M359</f>
        <v>WH6_7</v>
      </c>
      <c r="N407" s="108">
        <f>N359</f>
        <v>2.1258522050921807E-2</v>
      </c>
      <c r="O407" s="108" t="s">
        <v>30</v>
      </c>
      <c r="P407" s="109" t="s">
        <v>84</v>
      </c>
      <c r="T407" s="108" t="s">
        <v>134</v>
      </c>
      <c r="U407" s="109" t="str">
        <f t="shared" si="173"/>
        <v>INDOTH</v>
      </c>
      <c r="V407" s="108" t="str">
        <f t="shared" si="174"/>
        <v>WH6_7</v>
      </c>
      <c r="W407" s="108">
        <f>W359</f>
        <v>2.3554467401049717E-2</v>
      </c>
      <c r="X407" s="108" t="s">
        <v>30</v>
      </c>
      <c r="Y407" s="109" t="s">
        <v>79</v>
      </c>
      <c r="AC407" s="108" t="s">
        <v>134</v>
      </c>
      <c r="AD407" s="109" t="str">
        <f t="shared" si="162"/>
        <v>INDOTH</v>
      </c>
      <c r="AE407" s="108" t="str">
        <f t="shared" si="163"/>
        <v>WH6_7</v>
      </c>
      <c r="AF407" s="108">
        <f>AF359</f>
        <v>2.2314948777941768E-2</v>
      </c>
      <c r="AG407" s="108" t="s">
        <v>30</v>
      </c>
      <c r="AH407" s="109" t="s">
        <v>85</v>
      </c>
      <c r="AL407" s="108" t="s">
        <v>134</v>
      </c>
      <c r="AM407" s="109" t="str">
        <f t="shared" si="164"/>
        <v>INDOTH</v>
      </c>
      <c r="AN407" s="108" t="str">
        <f t="shared" si="165"/>
        <v>WH6_7</v>
      </c>
      <c r="AO407" s="108">
        <f>AO359</f>
        <v>2.2630890443310306E-2</v>
      </c>
      <c r="AP407" s="108" t="s">
        <v>30</v>
      </c>
      <c r="AQ407" s="109" t="s">
        <v>82</v>
      </c>
      <c r="AU407" s="108" t="s">
        <v>134</v>
      </c>
      <c r="AV407" s="109" t="str">
        <f t="shared" si="166"/>
        <v>INDOTH</v>
      </c>
      <c r="AW407" s="108" t="str">
        <f t="shared" si="167"/>
        <v>WH6_7</v>
      </c>
      <c r="AX407" s="108">
        <f>AX359</f>
        <v>1.956645749960171E-2</v>
      </c>
      <c r="AY407" s="108" t="s">
        <v>30</v>
      </c>
      <c r="AZ407" s="109" t="s">
        <v>81</v>
      </c>
      <c r="BD407" s="108" t="s">
        <v>134</v>
      </c>
      <c r="BE407" s="109" t="str">
        <f t="shared" si="168"/>
        <v>INDOTH</v>
      </c>
      <c r="BF407" s="108" t="str">
        <f t="shared" si="169"/>
        <v>WH6_7</v>
      </c>
      <c r="BG407" s="108">
        <f t="shared" si="175"/>
        <v>2.2630890443310306E-2</v>
      </c>
      <c r="BH407" s="108" t="s">
        <v>30</v>
      </c>
      <c r="BI407" s="109" t="s">
        <v>83</v>
      </c>
      <c r="BM407" s="108" t="s">
        <v>134</v>
      </c>
      <c r="BN407" s="109" t="str">
        <f t="shared" si="170"/>
        <v>INDOTH</v>
      </c>
      <c r="BO407" s="108" t="str">
        <f t="shared" si="171"/>
        <v>WH6_7</v>
      </c>
      <c r="BP407" s="108">
        <f t="shared" si="172"/>
        <v>1.956645749960171E-2</v>
      </c>
      <c r="BQ407" s="108" t="s">
        <v>30</v>
      </c>
      <c r="BR407" s="109" t="s">
        <v>80</v>
      </c>
    </row>
    <row r="408" spans="11:70">
      <c r="K408" s="108" t="s">
        <v>134</v>
      </c>
      <c r="L408" s="109" t="str">
        <f t="shared" si="161"/>
        <v>INDOTH</v>
      </c>
      <c r="M408" s="108" t="str">
        <f>M360</f>
        <v>WH8_9</v>
      </c>
      <c r="N408" s="108">
        <f>N360</f>
        <v>2.0781130887542472E-2</v>
      </c>
      <c r="O408" s="108" t="s">
        <v>30</v>
      </c>
      <c r="P408" s="109" t="s">
        <v>84</v>
      </c>
      <c r="T408" s="108" t="s">
        <v>134</v>
      </c>
      <c r="U408" s="109" t="str">
        <f t="shared" si="173"/>
        <v>INDOTH</v>
      </c>
      <c r="V408" s="108" t="str">
        <f t="shared" si="174"/>
        <v>WH8_9</v>
      </c>
      <c r="W408" s="108">
        <f>W360</f>
        <v>2.4300205766701756E-2</v>
      </c>
      <c r="X408" s="108" t="s">
        <v>30</v>
      </c>
      <c r="Y408" s="109" t="s">
        <v>79</v>
      </c>
      <c r="AC408" s="108" t="s">
        <v>134</v>
      </c>
      <c r="AD408" s="109" t="str">
        <f t="shared" si="162"/>
        <v>INDOTH</v>
      </c>
      <c r="AE408" s="108" t="str">
        <f t="shared" si="163"/>
        <v>WH8_9</v>
      </c>
      <c r="AF408" s="108">
        <f>AF360</f>
        <v>2.0694579381969672E-2</v>
      </c>
      <c r="AG408" s="108" t="s">
        <v>30</v>
      </c>
      <c r="AH408" s="109" t="s">
        <v>85</v>
      </c>
      <c r="AL408" s="108" t="s">
        <v>134</v>
      </c>
      <c r="AM408" s="109" t="str">
        <f t="shared" si="164"/>
        <v>INDOTH</v>
      </c>
      <c r="AN408" s="108" t="str">
        <f t="shared" si="165"/>
        <v>WH8_9</v>
      </c>
      <c r="AO408" s="108">
        <f>AO360</f>
        <v>2.2198516505466385E-2</v>
      </c>
      <c r="AP408" s="108" t="s">
        <v>30</v>
      </c>
      <c r="AQ408" s="109" t="s">
        <v>82</v>
      </c>
      <c r="AU408" s="108" t="s">
        <v>134</v>
      </c>
      <c r="AV408" s="109" t="str">
        <f t="shared" si="166"/>
        <v>INDOTH</v>
      </c>
      <c r="AW408" s="108" t="str">
        <f t="shared" si="167"/>
        <v>WH8_9</v>
      </c>
      <c r="AX408" s="108">
        <f>AX360</f>
        <v>1.8926889835118442E-2</v>
      </c>
      <c r="AY408" s="108" t="s">
        <v>30</v>
      </c>
      <c r="AZ408" s="109" t="s">
        <v>81</v>
      </c>
      <c r="BD408" s="108" t="s">
        <v>134</v>
      </c>
      <c r="BE408" s="109" t="str">
        <f t="shared" si="168"/>
        <v>INDOTH</v>
      </c>
      <c r="BF408" s="108" t="str">
        <f t="shared" si="169"/>
        <v>WH8_9</v>
      </c>
      <c r="BG408" s="108">
        <f t="shared" si="175"/>
        <v>2.2198516505466385E-2</v>
      </c>
      <c r="BH408" s="108" t="s">
        <v>30</v>
      </c>
      <c r="BI408" s="109" t="s">
        <v>83</v>
      </c>
      <c r="BM408" s="108" t="s">
        <v>134</v>
      </c>
      <c r="BN408" s="109" t="str">
        <f t="shared" si="170"/>
        <v>INDOTH</v>
      </c>
      <c r="BO408" s="108" t="str">
        <f t="shared" si="171"/>
        <v>WH8_9</v>
      </c>
      <c r="BP408" s="108">
        <f t="shared" si="172"/>
        <v>1.8926889835118442E-2</v>
      </c>
      <c r="BQ408" s="108" t="s">
        <v>30</v>
      </c>
      <c r="BR408" s="109" t="s">
        <v>80</v>
      </c>
    </row>
    <row r="409" spans="11:70">
      <c r="K409" s="108" t="s">
        <v>134</v>
      </c>
      <c r="L409" s="109" t="str">
        <f t="shared" si="161"/>
        <v>INDOTH</v>
      </c>
      <c r="M409" s="108" t="str">
        <f>M361</f>
        <v>WH10_11</v>
      </c>
      <c r="N409" s="108">
        <f>N361</f>
        <v>2.0724743126449289E-2</v>
      </c>
      <c r="O409" s="108" t="s">
        <v>30</v>
      </c>
      <c r="P409" s="109" t="s">
        <v>84</v>
      </c>
      <c r="T409" s="108" t="s">
        <v>134</v>
      </c>
      <c r="U409" s="109" t="str">
        <f t="shared" si="173"/>
        <v>INDOTH</v>
      </c>
      <c r="V409" s="108" t="str">
        <f t="shared" si="174"/>
        <v>WH10_11</v>
      </c>
      <c r="W409" s="108">
        <f>W361</f>
        <v>2.6960606459662702E-2</v>
      </c>
      <c r="X409" s="108" t="s">
        <v>30</v>
      </c>
      <c r="Y409" s="109" t="s">
        <v>79</v>
      </c>
      <c r="AC409" s="108" t="s">
        <v>134</v>
      </c>
      <c r="AD409" s="109" t="str">
        <f t="shared" si="162"/>
        <v>INDOTH</v>
      </c>
      <c r="AE409" s="108" t="str">
        <f t="shared" si="163"/>
        <v>WH10_11</v>
      </c>
      <c r="AF409" s="108">
        <f>AF361</f>
        <v>2.0337356222063653E-2</v>
      </c>
      <c r="AG409" s="108" t="s">
        <v>30</v>
      </c>
      <c r="AH409" s="109" t="s">
        <v>85</v>
      </c>
      <c r="AL409" s="108" t="s">
        <v>134</v>
      </c>
      <c r="AM409" s="109" t="str">
        <f t="shared" si="164"/>
        <v>INDOTH</v>
      </c>
      <c r="AN409" s="108" t="str">
        <f t="shared" si="165"/>
        <v>WH10_11</v>
      </c>
      <c r="AO409" s="108">
        <f>AO361</f>
        <v>2.289443174741624E-2</v>
      </c>
      <c r="AP409" s="108" t="s">
        <v>30</v>
      </c>
      <c r="AQ409" s="109" t="s">
        <v>82</v>
      </c>
      <c r="AU409" s="108" t="s">
        <v>134</v>
      </c>
      <c r="AV409" s="109" t="str">
        <f t="shared" si="166"/>
        <v>INDOTH</v>
      </c>
      <c r="AW409" s="108" t="str">
        <f t="shared" si="167"/>
        <v>WH10_11</v>
      </c>
      <c r="AX409" s="108">
        <f>AX361</f>
        <v>1.9316772940714252E-2</v>
      </c>
      <c r="AY409" s="108" t="s">
        <v>30</v>
      </c>
      <c r="AZ409" s="109" t="s">
        <v>81</v>
      </c>
      <c r="BD409" s="108" t="s">
        <v>134</v>
      </c>
      <c r="BE409" s="109" t="str">
        <f t="shared" si="168"/>
        <v>INDOTH</v>
      </c>
      <c r="BF409" s="108" t="str">
        <f t="shared" si="169"/>
        <v>WH10_11</v>
      </c>
      <c r="BG409" s="108">
        <f t="shared" si="175"/>
        <v>2.289443174741624E-2</v>
      </c>
      <c r="BH409" s="108" t="s">
        <v>30</v>
      </c>
      <c r="BI409" s="109" t="s">
        <v>83</v>
      </c>
      <c r="BM409" s="108" t="s">
        <v>134</v>
      </c>
      <c r="BN409" s="109" t="str">
        <f t="shared" si="170"/>
        <v>INDOTH</v>
      </c>
      <c r="BO409" s="108" t="str">
        <f t="shared" si="171"/>
        <v>WH10_11</v>
      </c>
      <c r="BP409" s="108">
        <f t="shared" si="172"/>
        <v>1.9316772940714252E-2</v>
      </c>
      <c r="BQ409" s="108" t="s">
        <v>30</v>
      </c>
      <c r="BR409" s="109" t="s">
        <v>80</v>
      </c>
    </row>
    <row r="410" spans="11:70">
      <c r="K410" s="108" t="s">
        <v>134</v>
      </c>
      <c r="L410" s="109" t="str">
        <f t="shared" si="161"/>
        <v>INDOTH</v>
      </c>
      <c r="M410" s="108" t="str">
        <f>M362</f>
        <v>WH12_13</v>
      </c>
      <c r="N410" s="108">
        <f>N362</f>
        <v>2.1313426308615869E-2</v>
      </c>
      <c r="O410" s="108" t="s">
        <v>30</v>
      </c>
      <c r="P410" s="109" t="s">
        <v>84</v>
      </c>
      <c r="T410" s="108" t="s">
        <v>134</v>
      </c>
      <c r="U410" s="109" t="str">
        <f t="shared" si="173"/>
        <v>INDOTH</v>
      </c>
      <c r="V410" s="108" t="str">
        <f t="shared" si="174"/>
        <v>WH12_13</v>
      </c>
      <c r="W410" s="108">
        <f>W362</f>
        <v>2.8194153221252558E-2</v>
      </c>
      <c r="X410" s="108" t="s">
        <v>30</v>
      </c>
      <c r="Y410" s="109" t="s">
        <v>79</v>
      </c>
      <c r="AC410" s="108" t="s">
        <v>134</v>
      </c>
      <c r="AD410" s="109" t="str">
        <f t="shared" si="162"/>
        <v>INDOTH</v>
      </c>
      <c r="AE410" s="108" t="str">
        <f t="shared" si="163"/>
        <v>WH12_13</v>
      </c>
      <c r="AF410" s="108">
        <f>AF362</f>
        <v>2.1577923329904772E-2</v>
      </c>
      <c r="AG410" s="108" t="s">
        <v>30</v>
      </c>
      <c r="AH410" s="109" t="s">
        <v>85</v>
      </c>
      <c r="AL410" s="108" t="s">
        <v>134</v>
      </c>
      <c r="AM410" s="109" t="str">
        <f t="shared" si="164"/>
        <v>INDOTH</v>
      </c>
      <c r="AN410" s="108" t="str">
        <f t="shared" si="165"/>
        <v>WH12_13</v>
      </c>
      <c r="AO410" s="108">
        <f>AO362</f>
        <v>2.436992205662647E-2</v>
      </c>
      <c r="AP410" s="108" t="s">
        <v>30</v>
      </c>
      <c r="AQ410" s="109" t="s">
        <v>82</v>
      </c>
      <c r="AU410" s="108" t="s">
        <v>134</v>
      </c>
      <c r="AV410" s="109" t="str">
        <f t="shared" si="166"/>
        <v>INDOTH</v>
      </c>
      <c r="AW410" s="108" t="str">
        <f t="shared" si="167"/>
        <v>WH12_13</v>
      </c>
      <c r="AX410" s="108">
        <f>AX362</f>
        <v>2.1713679165996778E-2</v>
      </c>
      <c r="AY410" s="108" t="s">
        <v>30</v>
      </c>
      <c r="AZ410" s="109" t="s">
        <v>81</v>
      </c>
      <c r="BD410" s="108" t="s">
        <v>134</v>
      </c>
      <c r="BE410" s="109" t="str">
        <f t="shared" si="168"/>
        <v>INDOTH</v>
      </c>
      <c r="BF410" s="108" t="str">
        <f t="shared" si="169"/>
        <v>WH12_13</v>
      </c>
      <c r="BG410" s="108">
        <f t="shared" si="175"/>
        <v>2.436992205662647E-2</v>
      </c>
      <c r="BH410" s="108" t="s">
        <v>30</v>
      </c>
      <c r="BI410" s="109" t="s">
        <v>83</v>
      </c>
      <c r="BM410" s="108" t="s">
        <v>134</v>
      </c>
      <c r="BN410" s="109" t="str">
        <f t="shared" si="170"/>
        <v>INDOTH</v>
      </c>
      <c r="BO410" s="108" t="str">
        <f t="shared" si="171"/>
        <v>WH12_13</v>
      </c>
      <c r="BP410" s="108">
        <f t="shared" si="172"/>
        <v>2.1713679165996778E-2</v>
      </c>
      <c r="BQ410" s="108" t="s">
        <v>30</v>
      </c>
      <c r="BR410" s="109" t="s">
        <v>80</v>
      </c>
    </row>
    <row r="411" spans="11:70">
      <c r="K411" s="110" t="s">
        <v>134</v>
      </c>
      <c r="L411" s="109" t="str">
        <f t="shared" si="161"/>
        <v>INDOTH</v>
      </c>
      <c r="M411" s="108" t="str">
        <f>M363</f>
        <v>WH14_15</v>
      </c>
      <c r="N411" s="108">
        <f>N363</f>
        <v>2.2469105630351725E-2</v>
      </c>
      <c r="O411" s="108" t="s">
        <v>30</v>
      </c>
      <c r="P411" s="109" t="s">
        <v>84</v>
      </c>
      <c r="T411" s="108" t="s">
        <v>134</v>
      </c>
      <c r="U411" s="109" t="str">
        <f t="shared" si="173"/>
        <v>INDOTH</v>
      </c>
      <c r="V411" s="108" t="str">
        <f t="shared" si="174"/>
        <v>WH14_15</v>
      </c>
      <c r="W411" s="108">
        <f>W363</f>
        <v>2.7759107718327507E-2</v>
      </c>
      <c r="X411" s="108" t="s">
        <v>30</v>
      </c>
      <c r="Y411" s="109" t="s">
        <v>79</v>
      </c>
      <c r="AC411" s="108" t="s">
        <v>134</v>
      </c>
      <c r="AD411" s="109" t="str">
        <f t="shared" si="162"/>
        <v>INDOTH</v>
      </c>
      <c r="AE411" s="108" t="str">
        <f t="shared" si="163"/>
        <v>WH14_15</v>
      </c>
      <c r="AF411" s="108">
        <f>AF363</f>
        <v>2.443722308467574E-2</v>
      </c>
      <c r="AG411" s="108" t="s">
        <v>30</v>
      </c>
      <c r="AH411" s="109" t="s">
        <v>85</v>
      </c>
      <c r="AL411" s="108" t="s">
        <v>134</v>
      </c>
      <c r="AM411" s="109" t="str">
        <f t="shared" si="164"/>
        <v>INDOTH</v>
      </c>
      <c r="AN411" s="108" t="str">
        <f t="shared" si="165"/>
        <v>WH14_15</v>
      </c>
      <c r="AO411" s="108">
        <f>AO363</f>
        <v>2.5296656553616542E-2</v>
      </c>
      <c r="AP411" s="108" t="s">
        <v>30</v>
      </c>
      <c r="AQ411" s="109" t="s">
        <v>82</v>
      </c>
      <c r="AU411" s="108" t="s">
        <v>134</v>
      </c>
      <c r="AV411" s="109" t="str">
        <f t="shared" si="166"/>
        <v>INDOTH</v>
      </c>
      <c r="AW411" s="108" t="str">
        <f t="shared" si="167"/>
        <v>WH14_15</v>
      </c>
      <c r="AX411" s="108">
        <f>AX363</f>
        <v>2.3154616299008286E-2</v>
      </c>
      <c r="AY411" s="108" t="s">
        <v>30</v>
      </c>
      <c r="AZ411" s="109" t="s">
        <v>81</v>
      </c>
      <c r="BD411" s="108" t="s">
        <v>134</v>
      </c>
      <c r="BE411" s="109" t="str">
        <f t="shared" si="168"/>
        <v>INDOTH</v>
      </c>
      <c r="BF411" s="108" t="str">
        <f t="shared" si="169"/>
        <v>WH14_15</v>
      </c>
      <c r="BG411" s="108">
        <f t="shared" si="175"/>
        <v>2.5296656553616542E-2</v>
      </c>
      <c r="BH411" s="108" t="s">
        <v>30</v>
      </c>
      <c r="BI411" s="109" t="s">
        <v>83</v>
      </c>
      <c r="BM411" s="108" t="s">
        <v>134</v>
      </c>
      <c r="BN411" s="109" t="str">
        <f t="shared" si="170"/>
        <v>INDOTH</v>
      </c>
      <c r="BO411" s="108" t="str">
        <f t="shared" si="171"/>
        <v>WH14_15</v>
      </c>
      <c r="BP411" s="108">
        <f t="shared" si="172"/>
        <v>2.3154616299008286E-2</v>
      </c>
      <c r="BQ411" s="108" t="s">
        <v>30</v>
      </c>
      <c r="BR411" s="109" t="s">
        <v>80</v>
      </c>
    </row>
    <row r="412" spans="11:70">
      <c r="K412" s="108" t="s">
        <v>134</v>
      </c>
      <c r="L412" s="109" t="str">
        <f t="shared" si="161"/>
        <v>INDOTH</v>
      </c>
      <c r="M412" s="108" t="str">
        <f>M364</f>
        <v>WH16_17</v>
      </c>
      <c r="N412" s="108">
        <f>N364</f>
        <v>2.2805879354489168E-2</v>
      </c>
      <c r="O412" s="108" t="s">
        <v>30</v>
      </c>
      <c r="P412" s="109" t="s">
        <v>84</v>
      </c>
      <c r="T412" s="108" t="s">
        <v>134</v>
      </c>
      <c r="U412" s="109" t="str">
        <f t="shared" si="173"/>
        <v>INDOTH</v>
      </c>
      <c r="V412" s="108" t="str">
        <f t="shared" si="174"/>
        <v>WH16_17</v>
      </c>
      <c r="W412" s="108">
        <f>W364</f>
        <v>2.7022500142114415E-2</v>
      </c>
      <c r="X412" s="108" t="s">
        <v>30</v>
      </c>
      <c r="Y412" s="109" t="s">
        <v>79</v>
      </c>
      <c r="AC412" s="108" t="s">
        <v>134</v>
      </c>
      <c r="AD412" s="109" t="str">
        <f t="shared" si="162"/>
        <v>INDOTH</v>
      </c>
      <c r="AE412" s="108" t="str">
        <f t="shared" si="163"/>
        <v>WH16_17</v>
      </c>
      <c r="AF412" s="108">
        <f>AF364</f>
        <v>2.5705527690156708E-2</v>
      </c>
      <c r="AG412" s="108" t="s">
        <v>30</v>
      </c>
      <c r="AH412" s="109" t="s">
        <v>85</v>
      </c>
      <c r="AL412" s="108" t="s">
        <v>134</v>
      </c>
      <c r="AM412" s="109" t="str">
        <f t="shared" si="164"/>
        <v>INDOTH</v>
      </c>
      <c r="AN412" s="108" t="str">
        <f t="shared" si="165"/>
        <v>WH16_17</v>
      </c>
      <c r="AO412" s="108">
        <f>AO364</f>
        <v>2.5303534826348534E-2</v>
      </c>
      <c r="AP412" s="108" t="s">
        <v>30</v>
      </c>
      <c r="AQ412" s="109" t="s">
        <v>82</v>
      </c>
      <c r="AU412" s="108" t="s">
        <v>134</v>
      </c>
      <c r="AV412" s="109" t="str">
        <f t="shared" si="166"/>
        <v>INDOTH</v>
      </c>
      <c r="AW412" s="108" t="str">
        <f t="shared" si="167"/>
        <v>WH16_17</v>
      </c>
      <c r="AX412" s="108">
        <f>AX364</f>
        <v>2.335857026371211E-2</v>
      </c>
      <c r="AY412" s="108" t="s">
        <v>30</v>
      </c>
      <c r="AZ412" s="109" t="s">
        <v>81</v>
      </c>
      <c r="BD412" s="108" t="s">
        <v>134</v>
      </c>
      <c r="BE412" s="109" t="str">
        <f t="shared" si="168"/>
        <v>INDOTH</v>
      </c>
      <c r="BF412" s="108" t="str">
        <f t="shared" si="169"/>
        <v>WH16_17</v>
      </c>
      <c r="BG412" s="108">
        <f t="shared" si="175"/>
        <v>2.5303534826348534E-2</v>
      </c>
      <c r="BH412" s="108" t="s">
        <v>30</v>
      </c>
      <c r="BI412" s="109" t="s">
        <v>83</v>
      </c>
      <c r="BM412" s="108" t="s">
        <v>134</v>
      </c>
      <c r="BN412" s="109" t="str">
        <f t="shared" si="170"/>
        <v>INDOTH</v>
      </c>
      <c r="BO412" s="108" t="str">
        <f t="shared" si="171"/>
        <v>WH16_17</v>
      </c>
      <c r="BP412" s="108">
        <f t="shared" si="172"/>
        <v>2.335857026371211E-2</v>
      </c>
      <c r="BQ412" s="108" t="s">
        <v>30</v>
      </c>
      <c r="BR412" s="109" t="s">
        <v>80</v>
      </c>
    </row>
    <row r="413" spans="11:70">
      <c r="K413" s="108" t="s">
        <v>134</v>
      </c>
      <c r="L413" s="109" t="str">
        <f t="shared" si="161"/>
        <v>INDOTH</v>
      </c>
      <c r="M413" s="108" t="str">
        <f>M365</f>
        <v>WH18_19</v>
      </c>
      <c r="N413" s="108">
        <f>N365</f>
        <v>2.2833551053567526E-2</v>
      </c>
      <c r="O413" s="108" t="s">
        <v>30</v>
      </c>
      <c r="P413" s="109" t="s">
        <v>84</v>
      </c>
      <c r="T413" s="108" t="s">
        <v>134</v>
      </c>
      <c r="U413" s="109" t="str">
        <f t="shared" si="173"/>
        <v>INDOTH</v>
      </c>
      <c r="V413" s="108" t="str">
        <f t="shared" si="174"/>
        <v>WH18_19</v>
      </c>
      <c r="W413" s="108">
        <f>W365</f>
        <v>2.6751794466061383E-2</v>
      </c>
      <c r="X413" s="108" t="s">
        <v>30</v>
      </c>
      <c r="Y413" s="109" t="s">
        <v>79</v>
      </c>
      <c r="AC413" s="108" t="s">
        <v>134</v>
      </c>
      <c r="AD413" s="109" t="str">
        <f t="shared" si="162"/>
        <v>INDOTH</v>
      </c>
      <c r="AE413" s="108" t="str">
        <f t="shared" si="163"/>
        <v>WH18_19</v>
      </c>
      <c r="AF413" s="108">
        <f>AF365</f>
        <v>2.5592794365341641E-2</v>
      </c>
      <c r="AG413" s="108" t="s">
        <v>30</v>
      </c>
      <c r="AH413" s="109" t="s">
        <v>85</v>
      </c>
      <c r="AL413" s="108" t="s">
        <v>134</v>
      </c>
      <c r="AM413" s="109" t="str">
        <f t="shared" si="164"/>
        <v>INDOTH</v>
      </c>
      <c r="AN413" s="108" t="str">
        <f t="shared" si="165"/>
        <v>WH18_19</v>
      </c>
      <c r="AO413" s="108">
        <f>AO365</f>
        <v>2.4969586031286229E-2</v>
      </c>
      <c r="AP413" s="108" t="s">
        <v>30</v>
      </c>
      <c r="AQ413" s="109" t="s">
        <v>82</v>
      </c>
      <c r="AU413" s="108" t="s">
        <v>134</v>
      </c>
      <c r="AV413" s="109" t="str">
        <f t="shared" si="166"/>
        <v>INDOTH</v>
      </c>
      <c r="AW413" s="108" t="str">
        <f t="shared" si="167"/>
        <v>WH18_19</v>
      </c>
      <c r="AX413" s="108">
        <f>AX365</f>
        <v>2.3127630615324031E-2</v>
      </c>
      <c r="AY413" s="108" t="s">
        <v>30</v>
      </c>
      <c r="AZ413" s="109" t="s">
        <v>81</v>
      </c>
      <c r="BD413" s="108" t="s">
        <v>134</v>
      </c>
      <c r="BE413" s="109" t="str">
        <f t="shared" si="168"/>
        <v>INDOTH</v>
      </c>
      <c r="BF413" s="108" t="str">
        <f t="shared" si="169"/>
        <v>WH18_19</v>
      </c>
      <c r="BG413" s="108">
        <f t="shared" si="175"/>
        <v>2.4969586031286229E-2</v>
      </c>
      <c r="BH413" s="108" t="s">
        <v>30</v>
      </c>
      <c r="BI413" s="109" t="s">
        <v>83</v>
      </c>
      <c r="BM413" s="108" t="s">
        <v>134</v>
      </c>
      <c r="BN413" s="109" t="str">
        <f t="shared" si="170"/>
        <v>INDOTH</v>
      </c>
      <c r="BO413" s="108" t="str">
        <f t="shared" si="171"/>
        <v>WH18_19</v>
      </c>
      <c r="BP413" s="108">
        <f t="shared" si="172"/>
        <v>2.3127630615324031E-2</v>
      </c>
      <c r="BQ413" s="108" t="s">
        <v>30</v>
      </c>
      <c r="BR413" s="109" t="s">
        <v>80</v>
      </c>
    </row>
    <row r="414" spans="11:70">
      <c r="K414" s="108" t="s">
        <v>134</v>
      </c>
      <c r="L414" s="109" t="str">
        <f t="shared" si="161"/>
        <v>INDOTH</v>
      </c>
      <c r="M414" s="108" t="str">
        <f>M366</f>
        <v>WH20_21</v>
      </c>
      <c r="N414" s="108">
        <f>N366</f>
        <v>2.2715455782190419E-2</v>
      </c>
      <c r="O414" s="108" t="s">
        <v>30</v>
      </c>
      <c r="P414" s="109" t="s">
        <v>84</v>
      </c>
      <c r="T414" s="108" t="s">
        <v>134</v>
      </c>
      <c r="U414" s="109" t="str">
        <f t="shared" si="173"/>
        <v>INDOTH</v>
      </c>
      <c r="V414" s="108" t="str">
        <f t="shared" si="174"/>
        <v>WH20_21</v>
      </c>
      <c r="W414" s="108">
        <f>W366</f>
        <v>2.8393351379152599E-2</v>
      </c>
      <c r="X414" s="108" t="s">
        <v>30</v>
      </c>
      <c r="Y414" s="109" t="s">
        <v>79</v>
      </c>
      <c r="AC414" s="108" t="s">
        <v>134</v>
      </c>
      <c r="AD414" s="109" t="str">
        <f t="shared" si="162"/>
        <v>INDOTH</v>
      </c>
      <c r="AE414" s="108" t="str">
        <f t="shared" si="163"/>
        <v>WH20_21</v>
      </c>
      <c r="AF414" s="108">
        <f>AF366</f>
        <v>2.5128096357010504E-2</v>
      </c>
      <c r="AG414" s="108" t="s">
        <v>30</v>
      </c>
      <c r="AH414" s="109" t="s">
        <v>85</v>
      </c>
      <c r="AL414" s="108" t="s">
        <v>134</v>
      </c>
      <c r="AM414" s="109" t="str">
        <f t="shared" si="164"/>
        <v>INDOTH</v>
      </c>
      <c r="AN414" s="108" t="str">
        <f t="shared" si="165"/>
        <v>WH20_21</v>
      </c>
      <c r="AO414" s="108">
        <f>AO366</f>
        <v>2.5193666776947114E-2</v>
      </c>
      <c r="AP414" s="108" t="s">
        <v>30</v>
      </c>
      <c r="AQ414" s="109" t="s">
        <v>82</v>
      </c>
      <c r="AU414" s="108" t="s">
        <v>134</v>
      </c>
      <c r="AV414" s="109" t="str">
        <f t="shared" si="166"/>
        <v>INDOTH</v>
      </c>
      <c r="AW414" s="108" t="str">
        <f t="shared" si="167"/>
        <v>WH20_21</v>
      </c>
      <c r="AX414" s="108">
        <f>AX366</f>
        <v>2.3066922677741498E-2</v>
      </c>
      <c r="AY414" s="108" t="s">
        <v>30</v>
      </c>
      <c r="AZ414" s="109" t="s">
        <v>81</v>
      </c>
      <c r="BD414" s="108" t="s">
        <v>134</v>
      </c>
      <c r="BE414" s="109" t="str">
        <f t="shared" si="168"/>
        <v>INDOTH</v>
      </c>
      <c r="BF414" s="108" t="str">
        <f t="shared" si="169"/>
        <v>WH20_21</v>
      </c>
      <c r="BG414" s="108">
        <f t="shared" si="175"/>
        <v>2.5193666776947114E-2</v>
      </c>
      <c r="BH414" s="108" t="s">
        <v>30</v>
      </c>
      <c r="BI414" s="109" t="s">
        <v>83</v>
      </c>
      <c r="BM414" s="108" t="s">
        <v>134</v>
      </c>
      <c r="BN414" s="109" t="str">
        <f t="shared" si="170"/>
        <v>INDOTH</v>
      </c>
      <c r="BO414" s="108" t="str">
        <f t="shared" si="171"/>
        <v>WH20_21</v>
      </c>
      <c r="BP414" s="108">
        <f t="shared" si="172"/>
        <v>2.3066922677741498E-2</v>
      </c>
      <c r="BQ414" s="108" t="s">
        <v>30</v>
      </c>
      <c r="BR414" s="109" t="s">
        <v>80</v>
      </c>
    </row>
    <row r="415" spans="11:70">
      <c r="K415" s="110" t="s">
        <v>134</v>
      </c>
      <c r="L415" s="109" t="str">
        <f t="shared" si="161"/>
        <v>INDOTH</v>
      </c>
      <c r="M415" s="108" t="str">
        <f>M367</f>
        <v>WH22_23</v>
      </c>
      <c r="N415" s="108">
        <f>N367</f>
        <v>2.2889826289936879E-2</v>
      </c>
      <c r="O415" s="108" t="s">
        <v>30</v>
      </c>
      <c r="P415" s="109" t="s">
        <v>84</v>
      </c>
      <c r="T415" s="108" t="s">
        <v>134</v>
      </c>
      <c r="U415" s="109" t="str">
        <f t="shared" si="173"/>
        <v>INDOTH</v>
      </c>
      <c r="V415" s="108" t="str">
        <f t="shared" si="174"/>
        <v>WH22_23</v>
      </c>
      <c r="W415" s="108">
        <f>W367</f>
        <v>2.8309781661700797E-2</v>
      </c>
      <c r="X415" s="108" t="s">
        <v>30</v>
      </c>
      <c r="Y415" s="109" t="s">
        <v>79</v>
      </c>
      <c r="AC415" s="108" t="s">
        <v>134</v>
      </c>
      <c r="AD415" s="109" t="str">
        <f t="shared" si="162"/>
        <v>INDOTH</v>
      </c>
      <c r="AE415" s="108" t="str">
        <f t="shared" si="163"/>
        <v>WH22_23</v>
      </c>
      <c r="AF415" s="108">
        <f>AF367</f>
        <v>2.5492073877533841E-2</v>
      </c>
      <c r="AG415" s="108" t="s">
        <v>30</v>
      </c>
      <c r="AH415" s="109" t="s">
        <v>85</v>
      </c>
      <c r="AL415" s="108" t="s">
        <v>134</v>
      </c>
      <c r="AM415" s="109" t="str">
        <f t="shared" si="164"/>
        <v>INDOTH</v>
      </c>
      <c r="AN415" s="108" t="str">
        <f t="shared" si="165"/>
        <v>WH22_23</v>
      </c>
      <c r="AO415" s="108">
        <f>AO367</f>
        <v>2.5793097568826008E-2</v>
      </c>
      <c r="AP415" s="108" t="s">
        <v>30</v>
      </c>
      <c r="AQ415" s="109" t="s">
        <v>82</v>
      </c>
      <c r="AU415" s="108" t="s">
        <v>134</v>
      </c>
      <c r="AV415" s="109" t="str">
        <f t="shared" si="166"/>
        <v>INDOTH</v>
      </c>
      <c r="AW415" s="108" t="str">
        <f t="shared" si="167"/>
        <v>WH22_23</v>
      </c>
      <c r="AX415" s="108">
        <f>AX367</f>
        <v>2.4658149421792279E-2</v>
      </c>
      <c r="AY415" s="108" t="s">
        <v>30</v>
      </c>
      <c r="AZ415" s="109" t="s">
        <v>81</v>
      </c>
      <c r="BD415" s="108" t="s">
        <v>134</v>
      </c>
      <c r="BE415" s="109" t="str">
        <f t="shared" si="168"/>
        <v>INDOTH</v>
      </c>
      <c r="BF415" s="108" t="str">
        <f t="shared" si="169"/>
        <v>WH22_23</v>
      </c>
      <c r="BG415" s="108">
        <f t="shared" si="175"/>
        <v>2.5793097568826008E-2</v>
      </c>
      <c r="BH415" s="108" t="s">
        <v>30</v>
      </c>
      <c r="BI415" s="109" t="s">
        <v>83</v>
      </c>
      <c r="BM415" s="108" t="s">
        <v>134</v>
      </c>
      <c r="BN415" s="109" t="str">
        <f t="shared" si="170"/>
        <v>INDOTH</v>
      </c>
      <c r="BO415" s="108" t="str">
        <f t="shared" si="171"/>
        <v>WH22_23</v>
      </c>
      <c r="BP415" s="108">
        <f t="shared" si="172"/>
        <v>2.4658149421792279E-2</v>
      </c>
      <c r="BQ415" s="108" t="s">
        <v>30</v>
      </c>
      <c r="BR415" s="109" t="s">
        <v>80</v>
      </c>
    </row>
    <row r="416" spans="11:70">
      <c r="K416" s="108" t="s">
        <v>134</v>
      </c>
      <c r="L416" s="109" t="str">
        <f>C17</f>
        <v>INDFOR</v>
      </c>
      <c r="M416" s="108" t="str">
        <f>M368</f>
        <v>RH0_1</v>
      </c>
      <c r="N416" s="108">
        <f>N368</f>
        <v>2.0724659037165537E-2</v>
      </c>
      <c r="O416" s="108" t="s">
        <v>30</v>
      </c>
      <c r="P416" s="109" t="s">
        <v>84</v>
      </c>
      <c r="T416" s="108" t="s">
        <v>134</v>
      </c>
      <c r="U416" s="109" t="str">
        <f t="shared" si="173"/>
        <v>INDFOR</v>
      </c>
      <c r="V416" s="108" t="str">
        <f t="shared" si="174"/>
        <v>RH0_1</v>
      </c>
      <c r="W416" s="108">
        <f>W368</f>
        <v>2.1114941725154532E-2</v>
      </c>
      <c r="X416" s="108" t="s">
        <v>30</v>
      </c>
      <c r="Y416" s="109" t="s">
        <v>79</v>
      </c>
      <c r="AC416" s="108" t="s">
        <v>134</v>
      </c>
      <c r="AD416" s="109" t="str">
        <f t="shared" ref="AD416:AD463" si="176">U416</f>
        <v>INDFOR</v>
      </c>
      <c r="AE416" s="108" t="str">
        <f t="shared" ref="AE416:AE463" si="177">V416</f>
        <v>RH0_1</v>
      </c>
      <c r="AF416" s="108">
        <f>AF368</f>
        <v>2.1558860771218834E-2</v>
      </c>
      <c r="AG416" s="108" t="s">
        <v>30</v>
      </c>
      <c r="AH416" s="109" t="s">
        <v>85</v>
      </c>
      <c r="AL416" s="108" t="s">
        <v>134</v>
      </c>
      <c r="AM416" s="109" t="str">
        <f t="shared" ref="AM416:AM463" si="178">AD416</f>
        <v>INDFOR</v>
      </c>
      <c r="AN416" s="108" t="str">
        <f t="shared" ref="AN416:AN463" si="179">AE416</f>
        <v>RH0_1</v>
      </c>
      <c r="AO416" s="108">
        <f>AO368</f>
        <v>2.1100281615679766E-2</v>
      </c>
      <c r="AP416" s="108" t="s">
        <v>30</v>
      </c>
      <c r="AQ416" s="109" t="s">
        <v>82</v>
      </c>
      <c r="AU416" s="108" t="s">
        <v>134</v>
      </c>
      <c r="AV416" s="109" t="str">
        <f t="shared" ref="AV416:AV463" si="180">AM416</f>
        <v>INDFOR</v>
      </c>
      <c r="AW416" s="108" t="str">
        <f t="shared" ref="AW416:AW463" si="181">AN416</f>
        <v>RH0_1</v>
      </c>
      <c r="AX416" s="108">
        <f>AX368</f>
        <v>2.1655345397811724E-2</v>
      </c>
      <c r="AY416" s="108" t="s">
        <v>30</v>
      </c>
      <c r="AZ416" s="109" t="s">
        <v>81</v>
      </c>
      <c r="BD416" s="108" t="s">
        <v>134</v>
      </c>
      <c r="BE416" s="109" t="str">
        <f t="shared" ref="BE416:BE463" si="182">AV416</f>
        <v>INDFOR</v>
      </c>
      <c r="BF416" s="108" t="str">
        <f t="shared" ref="BF416:BF463" si="183">AW416</f>
        <v>RH0_1</v>
      </c>
      <c r="BG416" s="108">
        <f t="shared" si="175"/>
        <v>2.1100281615679766E-2</v>
      </c>
      <c r="BH416" s="108" t="s">
        <v>30</v>
      </c>
      <c r="BI416" s="109" t="s">
        <v>83</v>
      </c>
      <c r="BM416" s="108" t="s">
        <v>134</v>
      </c>
      <c r="BN416" s="109" t="str">
        <f t="shared" ref="BN416:BN463" si="184">BE416</f>
        <v>INDFOR</v>
      </c>
      <c r="BO416" s="108" t="str">
        <f t="shared" ref="BO416:BO463" si="185">BF416</f>
        <v>RH0_1</v>
      </c>
      <c r="BP416" s="108">
        <f t="shared" ref="BP416:BP463" si="186">AX416</f>
        <v>2.1655345397811724E-2</v>
      </c>
      <c r="BQ416" s="108" t="s">
        <v>30</v>
      </c>
      <c r="BR416" s="109" t="s">
        <v>80</v>
      </c>
    </row>
    <row r="417" spans="11:70">
      <c r="K417" s="108" t="s">
        <v>134</v>
      </c>
      <c r="L417" s="109" t="str">
        <f t="shared" ref="L417:L463" si="187">L416</f>
        <v>INDFOR</v>
      </c>
      <c r="M417" s="108" t="str">
        <f>M369</f>
        <v>RH2_3</v>
      </c>
      <c r="N417" s="108">
        <f>N369</f>
        <v>2.0606913950845532E-2</v>
      </c>
      <c r="O417" s="108" t="s">
        <v>30</v>
      </c>
      <c r="P417" s="109" t="s">
        <v>84</v>
      </c>
      <c r="T417" s="108" t="s">
        <v>134</v>
      </c>
      <c r="U417" s="109" t="str">
        <f t="shared" ref="U417:U463" si="188">L417</f>
        <v>INDFOR</v>
      </c>
      <c r="V417" s="108" t="str">
        <f t="shared" ref="V417:V463" si="189">M417</f>
        <v>RH2_3</v>
      </c>
      <c r="W417" s="108">
        <f>W369</f>
        <v>1.9269377650938974E-2</v>
      </c>
      <c r="X417" s="108" t="s">
        <v>30</v>
      </c>
      <c r="Y417" s="109" t="s">
        <v>79</v>
      </c>
      <c r="AC417" s="108" t="s">
        <v>134</v>
      </c>
      <c r="AD417" s="109" t="str">
        <f t="shared" si="176"/>
        <v>INDFOR</v>
      </c>
      <c r="AE417" s="108" t="str">
        <f t="shared" si="177"/>
        <v>RH2_3</v>
      </c>
      <c r="AF417" s="108">
        <f>AF369</f>
        <v>2.1716461727874961E-2</v>
      </c>
      <c r="AG417" s="108" t="s">
        <v>30</v>
      </c>
      <c r="AH417" s="109" t="s">
        <v>85</v>
      </c>
      <c r="AL417" s="108" t="s">
        <v>134</v>
      </c>
      <c r="AM417" s="109" t="str">
        <f t="shared" si="178"/>
        <v>INDFOR</v>
      </c>
      <c r="AN417" s="108" t="str">
        <f t="shared" si="179"/>
        <v>RH2_3</v>
      </c>
      <c r="AO417" s="108">
        <f>AO369</f>
        <v>2.0204463474633838E-2</v>
      </c>
      <c r="AP417" s="108" t="s">
        <v>30</v>
      </c>
      <c r="AQ417" s="109" t="s">
        <v>82</v>
      </c>
      <c r="AU417" s="108" t="s">
        <v>134</v>
      </c>
      <c r="AV417" s="109" t="str">
        <f t="shared" si="180"/>
        <v>INDFOR</v>
      </c>
      <c r="AW417" s="108" t="str">
        <f t="shared" si="181"/>
        <v>RH2_3</v>
      </c>
      <c r="AX417" s="108">
        <f>AX369</f>
        <v>1.9761792817229871E-2</v>
      </c>
      <c r="AY417" s="108" t="s">
        <v>30</v>
      </c>
      <c r="AZ417" s="109" t="s">
        <v>81</v>
      </c>
      <c r="BD417" s="108" t="s">
        <v>134</v>
      </c>
      <c r="BE417" s="109" t="str">
        <f t="shared" si="182"/>
        <v>INDFOR</v>
      </c>
      <c r="BF417" s="108" t="str">
        <f t="shared" si="183"/>
        <v>RH2_3</v>
      </c>
      <c r="BG417" s="108">
        <f t="shared" ref="BG417:BG463" si="190">AO417</f>
        <v>2.0204463474633838E-2</v>
      </c>
      <c r="BH417" s="108" t="s">
        <v>30</v>
      </c>
      <c r="BI417" s="109" t="s">
        <v>83</v>
      </c>
      <c r="BM417" s="108" t="s">
        <v>134</v>
      </c>
      <c r="BN417" s="109" t="str">
        <f t="shared" si="184"/>
        <v>INDFOR</v>
      </c>
      <c r="BO417" s="108" t="str">
        <f t="shared" si="185"/>
        <v>RH2_3</v>
      </c>
      <c r="BP417" s="108">
        <f t="shared" si="186"/>
        <v>1.9761792817229871E-2</v>
      </c>
      <c r="BQ417" s="108" t="s">
        <v>30</v>
      </c>
      <c r="BR417" s="109" t="s">
        <v>80</v>
      </c>
    </row>
    <row r="418" spans="11:70">
      <c r="K418" s="108" t="s">
        <v>134</v>
      </c>
      <c r="L418" s="109" t="str">
        <f t="shared" si="187"/>
        <v>INDFOR</v>
      </c>
      <c r="M418" s="108" t="str">
        <f>M370</f>
        <v>RH4_5</v>
      </c>
      <c r="N418" s="108">
        <f>N370</f>
        <v>1.9908743871061466E-2</v>
      </c>
      <c r="O418" s="108" t="s">
        <v>30</v>
      </c>
      <c r="P418" s="109" t="s">
        <v>84</v>
      </c>
      <c r="T418" s="108" t="s">
        <v>134</v>
      </c>
      <c r="U418" s="109" t="str">
        <f t="shared" si="188"/>
        <v>INDFOR</v>
      </c>
      <c r="V418" s="108" t="str">
        <f t="shared" si="189"/>
        <v>RH4_5</v>
      </c>
      <c r="W418" s="108">
        <f>W370</f>
        <v>1.8553891573515724E-2</v>
      </c>
      <c r="X418" s="108" t="s">
        <v>30</v>
      </c>
      <c r="Y418" s="109" t="s">
        <v>79</v>
      </c>
      <c r="AC418" s="108" t="s">
        <v>134</v>
      </c>
      <c r="AD418" s="109" t="str">
        <f t="shared" si="176"/>
        <v>INDFOR</v>
      </c>
      <c r="AE418" s="108" t="str">
        <f t="shared" si="177"/>
        <v>RH4_5</v>
      </c>
      <c r="AF418" s="108">
        <f>AF370</f>
        <v>2.1041033024000365E-2</v>
      </c>
      <c r="AG418" s="108" t="s">
        <v>30</v>
      </c>
      <c r="AH418" s="109" t="s">
        <v>85</v>
      </c>
      <c r="AL418" s="108" t="s">
        <v>134</v>
      </c>
      <c r="AM418" s="109" t="str">
        <f t="shared" si="178"/>
        <v>INDFOR</v>
      </c>
      <c r="AN418" s="108" t="str">
        <f t="shared" si="179"/>
        <v>RH4_5</v>
      </c>
      <c r="AO418" s="108">
        <f>AO370</f>
        <v>1.9159866676335777E-2</v>
      </c>
      <c r="AP418" s="108" t="s">
        <v>30</v>
      </c>
      <c r="AQ418" s="109" t="s">
        <v>82</v>
      </c>
      <c r="AU418" s="108" t="s">
        <v>134</v>
      </c>
      <c r="AV418" s="109" t="str">
        <f t="shared" si="180"/>
        <v>INDFOR</v>
      </c>
      <c r="AW418" s="108" t="str">
        <f t="shared" si="181"/>
        <v>RH4_5</v>
      </c>
      <c r="AX418" s="108">
        <f>AX370</f>
        <v>1.7601494690120366E-2</v>
      </c>
      <c r="AY418" s="108" t="s">
        <v>30</v>
      </c>
      <c r="AZ418" s="109" t="s">
        <v>81</v>
      </c>
      <c r="BD418" s="108" t="s">
        <v>134</v>
      </c>
      <c r="BE418" s="109" t="str">
        <f t="shared" si="182"/>
        <v>INDFOR</v>
      </c>
      <c r="BF418" s="108" t="str">
        <f t="shared" si="183"/>
        <v>RH4_5</v>
      </c>
      <c r="BG418" s="108">
        <f t="shared" si="190"/>
        <v>1.9159866676335777E-2</v>
      </c>
      <c r="BH418" s="108" t="s">
        <v>30</v>
      </c>
      <c r="BI418" s="109" t="s">
        <v>83</v>
      </c>
      <c r="BM418" s="108" t="s">
        <v>134</v>
      </c>
      <c r="BN418" s="109" t="str">
        <f t="shared" si="184"/>
        <v>INDFOR</v>
      </c>
      <c r="BO418" s="108" t="str">
        <f t="shared" si="185"/>
        <v>RH4_5</v>
      </c>
      <c r="BP418" s="108">
        <f t="shared" si="186"/>
        <v>1.7601494690120366E-2</v>
      </c>
      <c r="BQ418" s="108" t="s">
        <v>30</v>
      </c>
      <c r="BR418" s="109" t="s">
        <v>80</v>
      </c>
    </row>
    <row r="419" spans="11:70">
      <c r="K419" s="110" t="s">
        <v>134</v>
      </c>
      <c r="L419" s="109" t="str">
        <f t="shared" si="187"/>
        <v>INDFOR</v>
      </c>
      <c r="M419" s="108" t="str">
        <f>M371</f>
        <v>RH6_7</v>
      </c>
      <c r="N419" s="108">
        <f>N371</f>
        <v>1.9131142691048007E-2</v>
      </c>
      <c r="O419" s="108" t="s">
        <v>30</v>
      </c>
      <c r="P419" s="109" t="s">
        <v>84</v>
      </c>
      <c r="T419" s="108" t="s">
        <v>134</v>
      </c>
      <c r="U419" s="109" t="str">
        <f t="shared" si="188"/>
        <v>INDFOR</v>
      </c>
      <c r="V419" s="108" t="str">
        <f t="shared" si="189"/>
        <v>RH6_7</v>
      </c>
      <c r="W419" s="108">
        <f>W371</f>
        <v>1.8803352118699587E-2</v>
      </c>
      <c r="X419" s="108" t="s">
        <v>30</v>
      </c>
      <c r="Y419" s="109" t="s">
        <v>79</v>
      </c>
      <c r="AC419" s="108" t="s">
        <v>134</v>
      </c>
      <c r="AD419" s="109" t="str">
        <f t="shared" si="176"/>
        <v>INDFOR</v>
      </c>
      <c r="AE419" s="108" t="str">
        <f t="shared" si="177"/>
        <v>RH6_7</v>
      </c>
      <c r="AF419" s="108">
        <f>AF371</f>
        <v>1.8623642385664267E-2</v>
      </c>
      <c r="AG419" s="108" t="s">
        <v>30</v>
      </c>
      <c r="AH419" s="109" t="s">
        <v>85</v>
      </c>
      <c r="AL419" s="108" t="s">
        <v>134</v>
      </c>
      <c r="AM419" s="109" t="str">
        <f t="shared" si="178"/>
        <v>INDFOR</v>
      </c>
      <c r="AN419" s="108" t="str">
        <f t="shared" si="179"/>
        <v>RH6_7</v>
      </c>
      <c r="AO419" s="108">
        <f>AO371</f>
        <v>1.8319027581294868E-2</v>
      </c>
      <c r="AP419" s="108" t="s">
        <v>30</v>
      </c>
      <c r="AQ419" s="109" t="s">
        <v>82</v>
      </c>
      <c r="AU419" s="108" t="s">
        <v>134</v>
      </c>
      <c r="AV419" s="109" t="str">
        <f t="shared" si="180"/>
        <v>INDFOR</v>
      </c>
      <c r="AW419" s="108" t="str">
        <f t="shared" si="181"/>
        <v>RH6_7</v>
      </c>
      <c r="AX419" s="108">
        <f>AX371</f>
        <v>1.6744293447780733E-2</v>
      </c>
      <c r="AY419" s="108" t="s">
        <v>30</v>
      </c>
      <c r="AZ419" s="109" t="s">
        <v>81</v>
      </c>
      <c r="BD419" s="108" t="s">
        <v>134</v>
      </c>
      <c r="BE419" s="109" t="str">
        <f t="shared" si="182"/>
        <v>INDFOR</v>
      </c>
      <c r="BF419" s="108" t="str">
        <f t="shared" si="183"/>
        <v>RH6_7</v>
      </c>
      <c r="BG419" s="108">
        <f t="shared" si="190"/>
        <v>1.8319027581294868E-2</v>
      </c>
      <c r="BH419" s="108" t="s">
        <v>30</v>
      </c>
      <c r="BI419" s="109" t="s">
        <v>83</v>
      </c>
      <c r="BM419" s="108" t="s">
        <v>134</v>
      </c>
      <c r="BN419" s="109" t="str">
        <f t="shared" si="184"/>
        <v>INDFOR</v>
      </c>
      <c r="BO419" s="108" t="str">
        <f t="shared" si="185"/>
        <v>RH6_7</v>
      </c>
      <c r="BP419" s="108">
        <f t="shared" si="186"/>
        <v>1.6744293447780733E-2</v>
      </c>
      <c r="BQ419" s="108" t="s">
        <v>30</v>
      </c>
      <c r="BR419" s="109" t="s">
        <v>80</v>
      </c>
    </row>
    <row r="420" spans="11:70">
      <c r="K420" s="108" t="s">
        <v>134</v>
      </c>
      <c r="L420" s="109" t="str">
        <f t="shared" si="187"/>
        <v>INDFOR</v>
      </c>
      <c r="M420" s="108" t="str">
        <f>M372</f>
        <v>RH8_9</v>
      </c>
      <c r="N420" s="108">
        <f>N372</f>
        <v>1.8830899452683077E-2</v>
      </c>
      <c r="O420" s="108" t="s">
        <v>30</v>
      </c>
      <c r="P420" s="109" t="s">
        <v>84</v>
      </c>
      <c r="T420" s="108" t="s">
        <v>134</v>
      </c>
      <c r="U420" s="109" t="str">
        <f t="shared" si="188"/>
        <v>INDFOR</v>
      </c>
      <c r="V420" s="108" t="str">
        <f t="shared" si="189"/>
        <v>RH8_9</v>
      </c>
      <c r="W420" s="108">
        <f>W372</f>
        <v>2.0275784295644878E-2</v>
      </c>
      <c r="X420" s="108" t="s">
        <v>30</v>
      </c>
      <c r="Y420" s="109" t="s">
        <v>79</v>
      </c>
      <c r="AC420" s="108" t="s">
        <v>134</v>
      </c>
      <c r="AD420" s="109" t="str">
        <f t="shared" si="176"/>
        <v>INDFOR</v>
      </c>
      <c r="AE420" s="108" t="str">
        <f t="shared" si="177"/>
        <v>RH8_9</v>
      </c>
      <c r="AF420" s="108">
        <f>AF372</f>
        <v>1.7156934758240105E-2</v>
      </c>
      <c r="AG420" s="108" t="s">
        <v>30</v>
      </c>
      <c r="AH420" s="109" t="s">
        <v>85</v>
      </c>
      <c r="AL420" s="108" t="s">
        <v>134</v>
      </c>
      <c r="AM420" s="109" t="str">
        <f t="shared" si="178"/>
        <v>INDFOR</v>
      </c>
      <c r="AN420" s="108" t="str">
        <f t="shared" si="179"/>
        <v>RH8_9</v>
      </c>
      <c r="AO420" s="108">
        <f>AO372</f>
        <v>1.8367232972075154E-2</v>
      </c>
      <c r="AP420" s="108" t="s">
        <v>30</v>
      </c>
      <c r="AQ420" s="109" t="s">
        <v>82</v>
      </c>
      <c r="AU420" s="108" t="s">
        <v>134</v>
      </c>
      <c r="AV420" s="109" t="str">
        <f t="shared" si="180"/>
        <v>INDFOR</v>
      </c>
      <c r="AW420" s="108" t="str">
        <f t="shared" si="181"/>
        <v>RH8_9</v>
      </c>
      <c r="AX420" s="108">
        <f>AX372</f>
        <v>1.6887841722384569E-2</v>
      </c>
      <c r="AY420" s="108" t="s">
        <v>30</v>
      </c>
      <c r="AZ420" s="109" t="s">
        <v>81</v>
      </c>
      <c r="BD420" s="108" t="s">
        <v>134</v>
      </c>
      <c r="BE420" s="109" t="str">
        <f t="shared" si="182"/>
        <v>INDFOR</v>
      </c>
      <c r="BF420" s="108" t="str">
        <f t="shared" si="183"/>
        <v>RH8_9</v>
      </c>
      <c r="BG420" s="108">
        <f t="shared" si="190"/>
        <v>1.8367232972075154E-2</v>
      </c>
      <c r="BH420" s="108" t="s">
        <v>30</v>
      </c>
      <c r="BI420" s="109" t="s">
        <v>83</v>
      </c>
      <c r="BM420" s="108" t="s">
        <v>134</v>
      </c>
      <c r="BN420" s="109" t="str">
        <f t="shared" si="184"/>
        <v>INDFOR</v>
      </c>
      <c r="BO420" s="108" t="str">
        <f t="shared" si="185"/>
        <v>RH8_9</v>
      </c>
      <c r="BP420" s="108">
        <f t="shared" si="186"/>
        <v>1.6887841722384569E-2</v>
      </c>
      <c r="BQ420" s="108" t="s">
        <v>30</v>
      </c>
      <c r="BR420" s="109" t="s">
        <v>80</v>
      </c>
    </row>
    <row r="421" spans="11:70">
      <c r="K421" s="108" t="s">
        <v>134</v>
      </c>
      <c r="L421" s="109" t="str">
        <f t="shared" si="187"/>
        <v>INDFOR</v>
      </c>
      <c r="M421" s="108" t="str">
        <f>M373</f>
        <v>RH10_11</v>
      </c>
      <c r="N421" s="108">
        <f>N373</f>
        <v>1.8892209620715375E-2</v>
      </c>
      <c r="O421" s="108" t="s">
        <v>30</v>
      </c>
      <c r="P421" s="109" t="s">
        <v>84</v>
      </c>
      <c r="T421" s="108" t="s">
        <v>134</v>
      </c>
      <c r="U421" s="109" t="str">
        <f t="shared" si="188"/>
        <v>INDFOR</v>
      </c>
      <c r="V421" s="108" t="str">
        <f t="shared" si="189"/>
        <v>RH10_11</v>
      </c>
      <c r="W421" s="108">
        <f>W373</f>
        <v>2.2672709406807174E-2</v>
      </c>
      <c r="X421" s="108" t="s">
        <v>30</v>
      </c>
      <c r="Y421" s="109" t="s">
        <v>79</v>
      </c>
      <c r="AC421" s="108" t="s">
        <v>134</v>
      </c>
      <c r="AD421" s="109" t="str">
        <f t="shared" si="176"/>
        <v>INDFOR</v>
      </c>
      <c r="AE421" s="108" t="str">
        <f t="shared" si="177"/>
        <v>RH10_11</v>
      </c>
      <c r="AF421" s="108">
        <f>AF373</f>
        <v>1.6996069788382029E-2</v>
      </c>
      <c r="AG421" s="108" t="s">
        <v>30</v>
      </c>
      <c r="AH421" s="109" t="s">
        <v>85</v>
      </c>
      <c r="AL421" s="108" t="s">
        <v>134</v>
      </c>
      <c r="AM421" s="109" t="str">
        <f t="shared" si="178"/>
        <v>INDFOR</v>
      </c>
      <c r="AN421" s="108" t="str">
        <f t="shared" si="179"/>
        <v>RH10_11</v>
      </c>
      <c r="AO421" s="108">
        <f>AO373</f>
        <v>1.9516123374229442E-2</v>
      </c>
      <c r="AP421" s="108" t="s">
        <v>30</v>
      </c>
      <c r="AQ421" s="109" t="s">
        <v>82</v>
      </c>
      <c r="AU421" s="108" t="s">
        <v>134</v>
      </c>
      <c r="AV421" s="109" t="str">
        <f t="shared" si="180"/>
        <v>INDFOR</v>
      </c>
      <c r="AW421" s="108" t="str">
        <f t="shared" si="181"/>
        <v>RH10_11</v>
      </c>
      <c r="AX421" s="108">
        <f>AX373</f>
        <v>1.8742267418083269E-2</v>
      </c>
      <c r="AY421" s="108" t="s">
        <v>30</v>
      </c>
      <c r="AZ421" s="109" t="s">
        <v>81</v>
      </c>
      <c r="BD421" s="108" t="s">
        <v>134</v>
      </c>
      <c r="BE421" s="109" t="str">
        <f t="shared" si="182"/>
        <v>INDFOR</v>
      </c>
      <c r="BF421" s="108" t="str">
        <f t="shared" si="183"/>
        <v>RH10_11</v>
      </c>
      <c r="BG421" s="108">
        <f t="shared" si="190"/>
        <v>1.9516123374229442E-2</v>
      </c>
      <c r="BH421" s="108" t="s">
        <v>30</v>
      </c>
      <c r="BI421" s="109" t="s">
        <v>83</v>
      </c>
      <c r="BM421" s="108" t="s">
        <v>134</v>
      </c>
      <c r="BN421" s="109" t="str">
        <f t="shared" si="184"/>
        <v>INDFOR</v>
      </c>
      <c r="BO421" s="108" t="str">
        <f t="shared" si="185"/>
        <v>RH10_11</v>
      </c>
      <c r="BP421" s="108">
        <f t="shared" si="186"/>
        <v>1.8742267418083269E-2</v>
      </c>
      <c r="BQ421" s="108" t="s">
        <v>30</v>
      </c>
      <c r="BR421" s="109" t="s">
        <v>80</v>
      </c>
    </row>
    <row r="422" spans="11:70">
      <c r="K422" s="108" t="s">
        <v>134</v>
      </c>
      <c r="L422" s="109" t="str">
        <f t="shared" si="187"/>
        <v>INDFOR</v>
      </c>
      <c r="M422" s="108" t="str">
        <f>M374</f>
        <v>RH12_13</v>
      </c>
      <c r="N422" s="108">
        <f>N374</f>
        <v>1.9735672875253105E-2</v>
      </c>
      <c r="O422" s="108" t="s">
        <v>30</v>
      </c>
      <c r="P422" s="109" t="s">
        <v>84</v>
      </c>
      <c r="T422" s="108" t="s">
        <v>134</v>
      </c>
      <c r="U422" s="109" t="str">
        <f t="shared" si="188"/>
        <v>INDFOR</v>
      </c>
      <c r="V422" s="108" t="str">
        <f t="shared" si="189"/>
        <v>RH12_13</v>
      </c>
      <c r="W422" s="108">
        <f>W374</f>
        <v>2.2708461324058286E-2</v>
      </c>
      <c r="X422" s="108" t="s">
        <v>30</v>
      </c>
      <c r="Y422" s="109" t="s">
        <v>79</v>
      </c>
      <c r="AC422" s="108" t="s">
        <v>134</v>
      </c>
      <c r="AD422" s="109" t="str">
        <f t="shared" si="176"/>
        <v>INDFOR</v>
      </c>
      <c r="AE422" s="108" t="str">
        <f t="shared" si="177"/>
        <v>RH12_13</v>
      </c>
      <c r="AF422" s="108">
        <f>AF374</f>
        <v>1.819002194214913E-2</v>
      </c>
      <c r="AG422" s="108" t="s">
        <v>30</v>
      </c>
      <c r="AH422" s="109" t="s">
        <v>85</v>
      </c>
      <c r="AL422" s="108" t="s">
        <v>134</v>
      </c>
      <c r="AM422" s="109" t="str">
        <f t="shared" si="178"/>
        <v>INDFOR</v>
      </c>
      <c r="AN422" s="108" t="str">
        <f t="shared" si="179"/>
        <v>RH12_13</v>
      </c>
      <c r="AO422" s="108">
        <f>AO374</f>
        <v>2.0392977411634552E-2</v>
      </c>
      <c r="AP422" s="108" t="s">
        <v>30</v>
      </c>
      <c r="AQ422" s="109" t="s">
        <v>82</v>
      </c>
      <c r="AU422" s="108" t="s">
        <v>134</v>
      </c>
      <c r="AV422" s="109" t="str">
        <f t="shared" si="180"/>
        <v>INDFOR</v>
      </c>
      <c r="AW422" s="108" t="str">
        <f t="shared" si="181"/>
        <v>RH12_13</v>
      </c>
      <c r="AX422" s="108">
        <f>AX374</f>
        <v>2.0376651224340393E-2</v>
      </c>
      <c r="AY422" s="108" t="s">
        <v>30</v>
      </c>
      <c r="AZ422" s="109" t="s">
        <v>81</v>
      </c>
      <c r="BD422" s="108" t="s">
        <v>134</v>
      </c>
      <c r="BE422" s="109" t="str">
        <f t="shared" si="182"/>
        <v>INDFOR</v>
      </c>
      <c r="BF422" s="108" t="str">
        <f t="shared" si="183"/>
        <v>RH12_13</v>
      </c>
      <c r="BG422" s="108">
        <f t="shared" si="190"/>
        <v>2.0392977411634552E-2</v>
      </c>
      <c r="BH422" s="108" t="s">
        <v>30</v>
      </c>
      <c r="BI422" s="109" t="s">
        <v>83</v>
      </c>
      <c r="BM422" s="108" t="s">
        <v>134</v>
      </c>
      <c r="BN422" s="109" t="str">
        <f t="shared" si="184"/>
        <v>INDFOR</v>
      </c>
      <c r="BO422" s="108" t="str">
        <f t="shared" si="185"/>
        <v>RH12_13</v>
      </c>
      <c r="BP422" s="108">
        <f t="shared" si="186"/>
        <v>2.0376651224340393E-2</v>
      </c>
      <c r="BQ422" s="108" t="s">
        <v>30</v>
      </c>
      <c r="BR422" s="109" t="s">
        <v>80</v>
      </c>
    </row>
    <row r="423" spans="11:70">
      <c r="K423" s="110" t="s">
        <v>134</v>
      </c>
      <c r="L423" s="109" t="str">
        <f t="shared" si="187"/>
        <v>INDFOR</v>
      </c>
      <c r="M423" s="108" t="str">
        <f>M375</f>
        <v>RH14_15</v>
      </c>
      <c r="N423" s="108">
        <f>N375</f>
        <v>2.0535190266484385E-2</v>
      </c>
      <c r="O423" s="108" t="s">
        <v>30</v>
      </c>
      <c r="P423" s="109" t="s">
        <v>84</v>
      </c>
      <c r="T423" s="108" t="s">
        <v>134</v>
      </c>
      <c r="U423" s="109" t="str">
        <f t="shared" si="188"/>
        <v>INDFOR</v>
      </c>
      <c r="V423" s="108" t="str">
        <f t="shared" si="189"/>
        <v>RH14_15</v>
      </c>
      <c r="W423" s="108">
        <f>W375</f>
        <v>2.2052829918983639E-2</v>
      </c>
      <c r="X423" s="108" t="s">
        <v>30</v>
      </c>
      <c r="Y423" s="109" t="s">
        <v>79</v>
      </c>
      <c r="AC423" s="108" t="s">
        <v>134</v>
      </c>
      <c r="AD423" s="109" t="str">
        <f t="shared" si="176"/>
        <v>INDFOR</v>
      </c>
      <c r="AE423" s="108" t="str">
        <f t="shared" si="177"/>
        <v>RH14_15</v>
      </c>
      <c r="AF423" s="108">
        <f>AF375</f>
        <v>2.0967491974570172E-2</v>
      </c>
      <c r="AG423" s="108" t="s">
        <v>30</v>
      </c>
      <c r="AH423" s="109" t="s">
        <v>85</v>
      </c>
      <c r="AL423" s="108" t="s">
        <v>134</v>
      </c>
      <c r="AM423" s="109" t="str">
        <f t="shared" si="178"/>
        <v>INDFOR</v>
      </c>
      <c r="AN423" s="108" t="str">
        <f t="shared" si="179"/>
        <v>RH14_15</v>
      </c>
      <c r="AO423" s="108">
        <f>AO375</f>
        <v>2.1041702332658754E-2</v>
      </c>
      <c r="AP423" s="108" t="s">
        <v>30</v>
      </c>
      <c r="AQ423" s="109" t="s">
        <v>82</v>
      </c>
      <c r="AU423" s="108" t="s">
        <v>134</v>
      </c>
      <c r="AV423" s="109" t="str">
        <f t="shared" si="180"/>
        <v>INDFOR</v>
      </c>
      <c r="AW423" s="108" t="str">
        <f t="shared" si="181"/>
        <v>RH14_15</v>
      </c>
      <c r="AX423" s="108">
        <f>AX375</f>
        <v>2.0778238730769082E-2</v>
      </c>
      <c r="AY423" s="108" t="s">
        <v>30</v>
      </c>
      <c r="AZ423" s="109" t="s">
        <v>81</v>
      </c>
      <c r="BD423" s="108" t="s">
        <v>134</v>
      </c>
      <c r="BE423" s="109" t="str">
        <f t="shared" si="182"/>
        <v>INDFOR</v>
      </c>
      <c r="BF423" s="108" t="str">
        <f t="shared" si="183"/>
        <v>RH14_15</v>
      </c>
      <c r="BG423" s="108">
        <f t="shared" si="190"/>
        <v>2.1041702332658754E-2</v>
      </c>
      <c r="BH423" s="108" t="s">
        <v>30</v>
      </c>
      <c r="BI423" s="109" t="s">
        <v>83</v>
      </c>
      <c r="BM423" s="108" t="s">
        <v>134</v>
      </c>
      <c r="BN423" s="109" t="str">
        <f t="shared" si="184"/>
        <v>INDFOR</v>
      </c>
      <c r="BO423" s="108" t="str">
        <f t="shared" si="185"/>
        <v>RH14_15</v>
      </c>
      <c r="BP423" s="108">
        <f t="shared" si="186"/>
        <v>2.0778238730769082E-2</v>
      </c>
      <c r="BQ423" s="108" t="s">
        <v>30</v>
      </c>
      <c r="BR423" s="109" t="s">
        <v>80</v>
      </c>
    </row>
    <row r="424" spans="11:70">
      <c r="K424" s="108" t="s">
        <v>134</v>
      </c>
      <c r="L424" s="109" t="str">
        <f t="shared" si="187"/>
        <v>INDFOR</v>
      </c>
      <c r="M424" s="108" t="str">
        <f>M376</f>
        <v>RH16_17</v>
      </c>
      <c r="N424" s="108">
        <f>N376</f>
        <v>2.0896719862378399E-2</v>
      </c>
      <c r="O424" s="108" t="s">
        <v>30</v>
      </c>
      <c r="P424" s="109" t="s">
        <v>84</v>
      </c>
      <c r="T424" s="108" t="s">
        <v>134</v>
      </c>
      <c r="U424" s="109" t="str">
        <f t="shared" si="188"/>
        <v>INDFOR</v>
      </c>
      <c r="V424" s="108" t="str">
        <f t="shared" si="189"/>
        <v>RH16_17</v>
      </c>
      <c r="W424" s="108">
        <f>W376</f>
        <v>2.1192518819202082E-2</v>
      </c>
      <c r="X424" s="108" t="s">
        <v>30</v>
      </c>
      <c r="Y424" s="109" t="s">
        <v>79</v>
      </c>
      <c r="AC424" s="108" t="s">
        <v>134</v>
      </c>
      <c r="AD424" s="109" t="str">
        <f t="shared" si="176"/>
        <v>INDFOR</v>
      </c>
      <c r="AE424" s="108" t="str">
        <f t="shared" si="177"/>
        <v>RH16_17</v>
      </c>
      <c r="AF424" s="108">
        <f>AF376</f>
        <v>2.1896382103851374E-2</v>
      </c>
      <c r="AG424" s="108" t="s">
        <v>30</v>
      </c>
      <c r="AH424" s="109" t="s">
        <v>85</v>
      </c>
      <c r="AL424" s="108" t="s">
        <v>134</v>
      </c>
      <c r="AM424" s="109" t="str">
        <f t="shared" si="178"/>
        <v>INDFOR</v>
      </c>
      <c r="AN424" s="108" t="str">
        <f t="shared" si="179"/>
        <v>RH16_17</v>
      </c>
      <c r="AO424" s="108">
        <f>AO376</f>
        <v>2.1031470252881344E-2</v>
      </c>
      <c r="AP424" s="108" t="s">
        <v>30</v>
      </c>
      <c r="AQ424" s="109" t="s">
        <v>82</v>
      </c>
      <c r="AU424" s="108" t="s">
        <v>134</v>
      </c>
      <c r="AV424" s="109" t="str">
        <f t="shared" si="180"/>
        <v>INDFOR</v>
      </c>
      <c r="AW424" s="108" t="str">
        <f t="shared" si="181"/>
        <v>RH16_17</v>
      </c>
      <c r="AX424" s="108">
        <f>AX376</f>
        <v>2.069190075933651E-2</v>
      </c>
      <c r="AY424" s="108" t="s">
        <v>30</v>
      </c>
      <c r="AZ424" s="109" t="s">
        <v>81</v>
      </c>
      <c r="BD424" s="108" t="s">
        <v>134</v>
      </c>
      <c r="BE424" s="109" t="str">
        <f t="shared" si="182"/>
        <v>INDFOR</v>
      </c>
      <c r="BF424" s="108" t="str">
        <f t="shared" si="183"/>
        <v>RH16_17</v>
      </c>
      <c r="BG424" s="108">
        <f t="shared" si="190"/>
        <v>2.1031470252881344E-2</v>
      </c>
      <c r="BH424" s="108" t="s">
        <v>30</v>
      </c>
      <c r="BI424" s="109" t="s">
        <v>83</v>
      </c>
      <c r="BM424" s="108" t="s">
        <v>134</v>
      </c>
      <c r="BN424" s="109" t="str">
        <f t="shared" si="184"/>
        <v>INDFOR</v>
      </c>
      <c r="BO424" s="108" t="str">
        <f t="shared" si="185"/>
        <v>RH16_17</v>
      </c>
      <c r="BP424" s="108">
        <f t="shared" si="186"/>
        <v>2.069190075933651E-2</v>
      </c>
      <c r="BQ424" s="108" t="s">
        <v>30</v>
      </c>
      <c r="BR424" s="109" t="s">
        <v>80</v>
      </c>
    </row>
    <row r="425" spans="11:70">
      <c r="K425" s="108" t="s">
        <v>134</v>
      </c>
      <c r="L425" s="109" t="str">
        <f t="shared" si="187"/>
        <v>INDFOR</v>
      </c>
      <c r="M425" s="108" t="str">
        <f>M377</f>
        <v>RH18_19</v>
      </c>
      <c r="N425" s="108">
        <f>N377</f>
        <v>2.0865770170115663E-2</v>
      </c>
      <c r="O425" s="108" t="s">
        <v>30</v>
      </c>
      <c r="P425" s="109" t="s">
        <v>84</v>
      </c>
      <c r="T425" s="108" t="s">
        <v>134</v>
      </c>
      <c r="U425" s="109" t="str">
        <f t="shared" si="188"/>
        <v>INDFOR</v>
      </c>
      <c r="V425" s="108" t="str">
        <f t="shared" si="189"/>
        <v>RH18_19</v>
      </c>
      <c r="W425" s="108">
        <f>W377</f>
        <v>2.113446835673238E-2</v>
      </c>
      <c r="X425" s="108" t="s">
        <v>30</v>
      </c>
      <c r="Y425" s="109" t="s">
        <v>79</v>
      </c>
      <c r="AC425" s="108" t="s">
        <v>134</v>
      </c>
      <c r="AD425" s="109" t="str">
        <f t="shared" si="176"/>
        <v>INDFOR</v>
      </c>
      <c r="AE425" s="108" t="str">
        <f t="shared" si="177"/>
        <v>RH18_19</v>
      </c>
      <c r="AF425" s="108">
        <f>AF377</f>
        <v>2.17155355129377E-2</v>
      </c>
      <c r="AG425" s="108" t="s">
        <v>30</v>
      </c>
      <c r="AH425" s="109" t="s">
        <v>85</v>
      </c>
      <c r="AL425" s="108" t="s">
        <v>134</v>
      </c>
      <c r="AM425" s="109" t="str">
        <f t="shared" si="178"/>
        <v>INDFOR</v>
      </c>
      <c r="AN425" s="108" t="str">
        <f t="shared" si="179"/>
        <v>RH18_19</v>
      </c>
      <c r="AO425" s="108">
        <f>AO377</f>
        <v>2.0772466684862177E-2</v>
      </c>
      <c r="AP425" s="108" t="s">
        <v>30</v>
      </c>
      <c r="AQ425" s="109" t="s">
        <v>82</v>
      </c>
      <c r="AU425" s="108" t="s">
        <v>134</v>
      </c>
      <c r="AV425" s="109" t="str">
        <f t="shared" si="180"/>
        <v>INDFOR</v>
      </c>
      <c r="AW425" s="108" t="str">
        <f t="shared" si="181"/>
        <v>RH18_19</v>
      </c>
      <c r="AX425" s="108">
        <f>AX377</f>
        <v>2.0434688956400562E-2</v>
      </c>
      <c r="AY425" s="108" t="s">
        <v>30</v>
      </c>
      <c r="AZ425" s="109" t="s">
        <v>81</v>
      </c>
      <c r="BD425" s="108" t="s">
        <v>134</v>
      </c>
      <c r="BE425" s="109" t="str">
        <f t="shared" si="182"/>
        <v>INDFOR</v>
      </c>
      <c r="BF425" s="108" t="str">
        <f t="shared" si="183"/>
        <v>RH18_19</v>
      </c>
      <c r="BG425" s="108">
        <f t="shared" si="190"/>
        <v>2.0772466684862177E-2</v>
      </c>
      <c r="BH425" s="108" t="s">
        <v>30</v>
      </c>
      <c r="BI425" s="109" t="s">
        <v>83</v>
      </c>
      <c r="BM425" s="108" t="s">
        <v>134</v>
      </c>
      <c r="BN425" s="109" t="str">
        <f t="shared" si="184"/>
        <v>INDFOR</v>
      </c>
      <c r="BO425" s="108" t="str">
        <f t="shared" si="185"/>
        <v>RH18_19</v>
      </c>
      <c r="BP425" s="108">
        <f t="shared" si="186"/>
        <v>2.0434688956400562E-2</v>
      </c>
      <c r="BQ425" s="108" t="s">
        <v>30</v>
      </c>
      <c r="BR425" s="109" t="s">
        <v>80</v>
      </c>
    </row>
    <row r="426" spans="11:70">
      <c r="K426" s="108" t="s">
        <v>134</v>
      </c>
      <c r="L426" s="109" t="str">
        <f t="shared" si="187"/>
        <v>INDFOR</v>
      </c>
      <c r="M426" s="108" t="str">
        <f>M378</f>
        <v>RH20_21</v>
      </c>
      <c r="N426" s="108">
        <f>N378</f>
        <v>2.0818280069585193E-2</v>
      </c>
      <c r="O426" s="108" t="s">
        <v>30</v>
      </c>
      <c r="P426" s="109" t="s">
        <v>84</v>
      </c>
      <c r="T426" s="108" t="s">
        <v>134</v>
      </c>
      <c r="U426" s="109" t="str">
        <f t="shared" si="188"/>
        <v>INDFOR</v>
      </c>
      <c r="V426" s="108" t="str">
        <f t="shared" si="189"/>
        <v>RH20_21</v>
      </c>
      <c r="W426" s="108">
        <f>W378</f>
        <v>2.1601590955728663E-2</v>
      </c>
      <c r="X426" s="108" t="s">
        <v>30</v>
      </c>
      <c r="Y426" s="109" t="s">
        <v>79</v>
      </c>
      <c r="AC426" s="108" t="s">
        <v>134</v>
      </c>
      <c r="AD426" s="109" t="str">
        <f t="shared" si="176"/>
        <v>INDFOR</v>
      </c>
      <c r="AE426" s="108" t="str">
        <f t="shared" si="177"/>
        <v>RH20_21</v>
      </c>
      <c r="AF426" s="108">
        <f>AF378</f>
        <v>2.125351672873059E-2</v>
      </c>
      <c r="AG426" s="108" t="s">
        <v>30</v>
      </c>
      <c r="AH426" s="109" t="s">
        <v>85</v>
      </c>
      <c r="AL426" s="108" t="s">
        <v>134</v>
      </c>
      <c r="AM426" s="109" t="str">
        <f t="shared" si="178"/>
        <v>INDFOR</v>
      </c>
      <c r="AN426" s="108" t="str">
        <f t="shared" si="179"/>
        <v>RH20_21</v>
      </c>
      <c r="AO426" s="108">
        <f>AO378</f>
        <v>2.0871709048996441E-2</v>
      </c>
      <c r="AP426" s="108" t="s">
        <v>30</v>
      </c>
      <c r="AQ426" s="109" t="s">
        <v>82</v>
      </c>
      <c r="AU426" s="108" t="s">
        <v>134</v>
      </c>
      <c r="AV426" s="109" t="str">
        <f t="shared" si="180"/>
        <v>INDFOR</v>
      </c>
      <c r="AW426" s="108" t="str">
        <f t="shared" si="181"/>
        <v>RH20_21</v>
      </c>
      <c r="AX426" s="108">
        <f>AX378</f>
        <v>2.0802231271115697E-2</v>
      </c>
      <c r="AY426" s="108" t="s">
        <v>30</v>
      </c>
      <c r="AZ426" s="109" t="s">
        <v>81</v>
      </c>
      <c r="BD426" s="108" t="s">
        <v>134</v>
      </c>
      <c r="BE426" s="109" t="str">
        <f t="shared" si="182"/>
        <v>INDFOR</v>
      </c>
      <c r="BF426" s="108" t="str">
        <f t="shared" si="183"/>
        <v>RH20_21</v>
      </c>
      <c r="BG426" s="108">
        <f t="shared" si="190"/>
        <v>2.0871709048996441E-2</v>
      </c>
      <c r="BH426" s="108" t="s">
        <v>30</v>
      </c>
      <c r="BI426" s="109" t="s">
        <v>83</v>
      </c>
      <c r="BM426" s="108" t="s">
        <v>134</v>
      </c>
      <c r="BN426" s="109" t="str">
        <f t="shared" si="184"/>
        <v>INDFOR</v>
      </c>
      <c r="BO426" s="108" t="str">
        <f t="shared" si="185"/>
        <v>RH20_21</v>
      </c>
      <c r="BP426" s="108">
        <f t="shared" si="186"/>
        <v>2.0802231271115697E-2</v>
      </c>
      <c r="BQ426" s="108" t="s">
        <v>30</v>
      </c>
      <c r="BR426" s="109" t="s">
        <v>80</v>
      </c>
    </row>
    <row r="427" spans="11:70">
      <c r="K427" s="110" t="s">
        <v>134</v>
      </c>
      <c r="L427" s="109" t="str">
        <f t="shared" si="187"/>
        <v>INDFOR</v>
      </c>
      <c r="M427" s="108" t="str">
        <f>M379</f>
        <v>RH22_23</v>
      </c>
      <c r="N427" s="108">
        <f>N379</f>
        <v>2.0930934511467787E-2</v>
      </c>
      <c r="O427" s="108" t="s">
        <v>30</v>
      </c>
      <c r="P427" s="109" t="s">
        <v>84</v>
      </c>
      <c r="T427" s="108" t="s">
        <v>134</v>
      </c>
      <c r="U427" s="109" t="str">
        <f t="shared" si="188"/>
        <v>INDFOR</v>
      </c>
      <c r="V427" s="108" t="str">
        <f t="shared" si="189"/>
        <v>RH22_23</v>
      </c>
      <c r="W427" s="108">
        <f>W379</f>
        <v>2.1772678636596807E-2</v>
      </c>
      <c r="X427" s="108" t="s">
        <v>30</v>
      </c>
      <c r="Y427" s="109" t="s">
        <v>79</v>
      </c>
      <c r="AC427" s="108" t="s">
        <v>134</v>
      </c>
      <c r="AD427" s="109" t="str">
        <f t="shared" si="176"/>
        <v>INDFOR</v>
      </c>
      <c r="AE427" s="108" t="str">
        <f t="shared" si="177"/>
        <v>RH22_23</v>
      </c>
      <c r="AF427" s="108">
        <f>AF379</f>
        <v>2.1019278776313481E-2</v>
      </c>
      <c r="AG427" s="108" t="s">
        <v>30</v>
      </c>
      <c r="AH427" s="109" t="s">
        <v>85</v>
      </c>
      <c r="AL427" s="108" t="s">
        <v>134</v>
      </c>
      <c r="AM427" s="109" t="str">
        <f t="shared" si="178"/>
        <v>INDFOR</v>
      </c>
      <c r="AN427" s="108" t="str">
        <f t="shared" si="179"/>
        <v>RH22_23</v>
      </c>
      <c r="AO427" s="108">
        <f>AO379</f>
        <v>2.1048829860768167E-2</v>
      </c>
      <c r="AP427" s="108" t="s">
        <v>30</v>
      </c>
      <c r="AQ427" s="109" t="s">
        <v>82</v>
      </c>
      <c r="AU427" s="108" t="s">
        <v>134</v>
      </c>
      <c r="AV427" s="109" t="str">
        <f t="shared" si="180"/>
        <v>INDFOR</v>
      </c>
      <c r="AW427" s="108" t="str">
        <f t="shared" si="181"/>
        <v>RH22_23</v>
      </c>
      <c r="AX427" s="108">
        <f>AX379</f>
        <v>2.1165643317772861E-2</v>
      </c>
      <c r="AY427" s="108" t="s">
        <v>30</v>
      </c>
      <c r="AZ427" s="109" t="s">
        <v>81</v>
      </c>
      <c r="BD427" s="108" t="s">
        <v>134</v>
      </c>
      <c r="BE427" s="109" t="str">
        <f t="shared" si="182"/>
        <v>INDFOR</v>
      </c>
      <c r="BF427" s="108" t="str">
        <f t="shared" si="183"/>
        <v>RH22_23</v>
      </c>
      <c r="BG427" s="108">
        <f t="shared" si="190"/>
        <v>2.1048829860768167E-2</v>
      </c>
      <c r="BH427" s="108" t="s">
        <v>30</v>
      </c>
      <c r="BI427" s="109" t="s">
        <v>83</v>
      </c>
      <c r="BM427" s="108" t="s">
        <v>134</v>
      </c>
      <c r="BN427" s="109" t="str">
        <f t="shared" si="184"/>
        <v>INDFOR</v>
      </c>
      <c r="BO427" s="108" t="str">
        <f t="shared" si="185"/>
        <v>RH22_23</v>
      </c>
      <c r="BP427" s="108">
        <f t="shared" si="186"/>
        <v>2.1165643317772861E-2</v>
      </c>
      <c r="BQ427" s="108" t="s">
        <v>30</v>
      </c>
      <c r="BR427" s="109" t="s">
        <v>80</v>
      </c>
    </row>
    <row r="428" spans="11:70">
      <c r="K428" s="108" t="s">
        <v>134</v>
      </c>
      <c r="L428" s="109" t="str">
        <f t="shared" si="187"/>
        <v>INDFOR</v>
      </c>
      <c r="M428" s="108" t="str">
        <f>M380</f>
        <v>SH0_1</v>
      </c>
      <c r="N428" s="108">
        <f>N380</f>
        <v>2.1693465806133724E-2</v>
      </c>
      <c r="O428" s="108" t="s">
        <v>30</v>
      </c>
      <c r="P428" s="109" t="s">
        <v>84</v>
      </c>
      <c r="T428" s="108" t="s">
        <v>134</v>
      </c>
      <c r="U428" s="109" t="str">
        <f t="shared" si="188"/>
        <v>INDFOR</v>
      </c>
      <c r="V428" s="108" t="str">
        <f t="shared" si="189"/>
        <v>SH0_1</v>
      </c>
      <c r="W428" s="108">
        <f>W380</f>
        <v>1.7447761885412263E-2</v>
      </c>
      <c r="X428" s="108" t="s">
        <v>30</v>
      </c>
      <c r="Y428" s="109" t="s">
        <v>79</v>
      </c>
      <c r="AC428" s="108" t="s">
        <v>134</v>
      </c>
      <c r="AD428" s="109" t="str">
        <f t="shared" si="176"/>
        <v>INDFOR</v>
      </c>
      <c r="AE428" s="108" t="str">
        <f t="shared" si="177"/>
        <v>SH0_1</v>
      </c>
      <c r="AF428" s="108">
        <f>AF380</f>
        <v>2.0811553801596969E-2</v>
      </c>
      <c r="AG428" s="108" t="s">
        <v>30</v>
      </c>
      <c r="AH428" s="109" t="s">
        <v>85</v>
      </c>
      <c r="AL428" s="108" t="s">
        <v>134</v>
      </c>
      <c r="AM428" s="109" t="str">
        <f t="shared" si="178"/>
        <v>INDFOR</v>
      </c>
      <c r="AN428" s="108" t="str">
        <f t="shared" si="179"/>
        <v>SH0_1</v>
      </c>
      <c r="AO428" s="108">
        <f>AO380</f>
        <v>2.0289589930703667E-2</v>
      </c>
      <c r="AP428" s="108" t="s">
        <v>30</v>
      </c>
      <c r="AQ428" s="109" t="s">
        <v>82</v>
      </c>
      <c r="AU428" s="108" t="s">
        <v>134</v>
      </c>
      <c r="AV428" s="109" t="str">
        <f t="shared" si="180"/>
        <v>INDFOR</v>
      </c>
      <c r="AW428" s="108" t="str">
        <f t="shared" si="181"/>
        <v>SH0_1</v>
      </c>
      <c r="AX428" s="108">
        <f>AX380</f>
        <v>2.3539997538016236E-2</v>
      </c>
      <c r="AY428" s="108" t="s">
        <v>30</v>
      </c>
      <c r="AZ428" s="109" t="s">
        <v>81</v>
      </c>
      <c r="BD428" s="108" t="s">
        <v>134</v>
      </c>
      <c r="BE428" s="109" t="str">
        <f t="shared" si="182"/>
        <v>INDFOR</v>
      </c>
      <c r="BF428" s="108" t="str">
        <f t="shared" si="183"/>
        <v>SH0_1</v>
      </c>
      <c r="BG428" s="108">
        <f t="shared" si="190"/>
        <v>2.0289589930703667E-2</v>
      </c>
      <c r="BH428" s="108" t="s">
        <v>30</v>
      </c>
      <c r="BI428" s="109" t="s">
        <v>83</v>
      </c>
      <c r="BM428" s="108" t="s">
        <v>134</v>
      </c>
      <c r="BN428" s="109" t="str">
        <f t="shared" si="184"/>
        <v>INDFOR</v>
      </c>
      <c r="BO428" s="108" t="str">
        <f t="shared" si="185"/>
        <v>SH0_1</v>
      </c>
      <c r="BP428" s="108">
        <f t="shared" si="186"/>
        <v>2.3539997538016236E-2</v>
      </c>
      <c r="BQ428" s="108" t="s">
        <v>30</v>
      </c>
      <c r="BR428" s="109" t="s">
        <v>80</v>
      </c>
    </row>
    <row r="429" spans="11:70">
      <c r="K429" s="108" t="s">
        <v>134</v>
      </c>
      <c r="L429" s="109" t="str">
        <f t="shared" si="187"/>
        <v>INDFOR</v>
      </c>
      <c r="M429" s="108" t="str">
        <f>M381</f>
        <v>SH2_3</v>
      </c>
      <c r="N429" s="108">
        <f>N381</f>
        <v>2.1091629448540879E-2</v>
      </c>
      <c r="O429" s="108" t="s">
        <v>30</v>
      </c>
      <c r="P429" s="109" t="s">
        <v>84</v>
      </c>
      <c r="T429" s="108" t="s">
        <v>134</v>
      </c>
      <c r="U429" s="109" t="str">
        <f t="shared" si="188"/>
        <v>INDFOR</v>
      </c>
      <c r="V429" s="108" t="str">
        <f t="shared" si="189"/>
        <v>SH2_3</v>
      </c>
      <c r="W429" s="108">
        <f>W381</f>
        <v>1.5245791875989748E-2</v>
      </c>
      <c r="X429" s="108" t="s">
        <v>30</v>
      </c>
      <c r="Y429" s="109" t="s">
        <v>79</v>
      </c>
      <c r="AC429" s="108" t="s">
        <v>134</v>
      </c>
      <c r="AD429" s="109" t="str">
        <f t="shared" si="176"/>
        <v>INDFOR</v>
      </c>
      <c r="AE429" s="108" t="str">
        <f t="shared" si="177"/>
        <v>SH2_3</v>
      </c>
      <c r="AF429" s="108">
        <f>AF381</f>
        <v>2.0179629923972452E-2</v>
      </c>
      <c r="AG429" s="108" t="s">
        <v>30</v>
      </c>
      <c r="AH429" s="109" t="s">
        <v>85</v>
      </c>
      <c r="AL429" s="108" t="s">
        <v>134</v>
      </c>
      <c r="AM429" s="109" t="str">
        <f t="shared" si="178"/>
        <v>INDFOR</v>
      </c>
      <c r="AN429" s="108" t="str">
        <f t="shared" si="179"/>
        <v>SH2_3</v>
      </c>
      <c r="AO429" s="108">
        <f>AO381</f>
        <v>1.8870656882657717E-2</v>
      </c>
      <c r="AP429" s="108" t="s">
        <v>30</v>
      </c>
      <c r="AQ429" s="109" t="s">
        <v>82</v>
      </c>
      <c r="AU429" s="108" t="s">
        <v>134</v>
      </c>
      <c r="AV429" s="109" t="str">
        <f t="shared" si="180"/>
        <v>INDFOR</v>
      </c>
      <c r="AW429" s="108" t="str">
        <f t="shared" si="181"/>
        <v>SH2_3</v>
      </c>
      <c r="AX429" s="108">
        <f>AX381</f>
        <v>2.1308543326801641E-2</v>
      </c>
      <c r="AY429" s="108" t="s">
        <v>30</v>
      </c>
      <c r="AZ429" s="109" t="s">
        <v>81</v>
      </c>
      <c r="BD429" s="108" t="s">
        <v>134</v>
      </c>
      <c r="BE429" s="109" t="str">
        <f t="shared" si="182"/>
        <v>INDFOR</v>
      </c>
      <c r="BF429" s="108" t="str">
        <f t="shared" si="183"/>
        <v>SH2_3</v>
      </c>
      <c r="BG429" s="108">
        <f t="shared" si="190"/>
        <v>1.8870656882657717E-2</v>
      </c>
      <c r="BH429" s="108" t="s">
        <v>30</v>
      </c>
      <c r="BI429" s="109" t="s">
        <v>83</v>
      </c>
      <c r="BM429" s="108" t="s">
        <v>134</v>
      </c>
      <c r="BN429" s="109" t="str">
        <f t="shared" si="184"/>
        <v>INDFOR</v>
      </c>
      <c r="BO429" s="108" t="str">
        <f t="shared" si="185"/>
        <v>SH2_3</v>
      </c>
      <c r="BP429" s="108">
        <f t="shared" si="186"/>
        <v>2.1308543326801641E-2</v>
      </c>
      <c r="BQ429" s="108" t="s">
        <v>30</v>
      </c>
      <c r="BR429" s="109" t="s">
        <v>80</v>
      </c>
    </row>
    <row r="430" spans="11:70">
      <c r="K430" s="108" t="s">
        <v>134</v>
      </c>
      <c r="L430" s="109" t="str">
        <f t="shared" si="187"/>
        <v>INDFOR</v>
      </c>
      <c r="M430" s="108" t="str">
        <f>M382</f>
        <v>SH4_5</v>
      </c>
      <c r="N430" s="108">
        <f>N382</f>
        <v>2.0288554911757406E-2</v>
      </c>
      <c r="O430" s="108" t="s">
        <v>30</v>
      </c>
      <c r="P430" s="109" t="s">
        <v>84</v>
      </c>
      <c r="T430" s="108" t="s">
        <v>134</v>
      </c>
      <c r="U430" s="109" t="str">
        <f t="shared" si="188"/>
        <v>INDFOR</v>
      </c>
      <c r="V430" s="108" t="str">
        <f t="shared" si="189"/>
        <v>SH4_5</v>
      </c>
      <c r="W430" s="108">
        <f>W382</f>
        <v>1.4014785059643245E-2</v>
      </c>
      <c r="X430" s="108" t="s">
        <v>30</v>
      </c>
      <c r="Y430" s="109" t="s">
        <v>79</v>
      </c>
      <c r="AC430" s="108" t="s">
        <v>134</v>
      </c>
      <c r="AD430" s="109" t="str">
        <f t="shared" si="176"/>
        <v>INDFOR</v>
      </c>
      <c r="AE430" s="108" t="str">
        <f t="shared" si="177"/>
        <v>SH4_5</v>
      </c>
      <c r="AF430" s="108">
        <f>AF382</f>
        <v>1.9614839522066274E-2</v>
      </c>
      <c r="AG430" s="108" t="s">
        <v>30</v>
      </c>
      <c r="AH430" s="109" t="s">
        <v>85</v>
      </c>
      <c r="AL430" s="108" t="s">
        <v>134</v>
      </c>
      <c r="AM430" s="109" t="str">
        <f t="shared" si="178"/>
        <v>INDFOR</v>
      </c>
      <c r="AN430" s="108" t="str">
        <f t="shared" si="179"/>
        <v>SH4_5</v>
      </c>
      <c r="AO430" s="108">
        <f>AO382</f>
        <v>1.7500502969475973E-2</v>
      </c>
      <c r="AP430" s="108" t="s">
        <v>30</v>
      </c>
      <c r="AQ430" s="109" t="s">
        <v>82</v>
      </c>
      <c r="AU430" s="108" t="s">
        <v>134</v>
      </c>
      <c r="AV430" s="109" t="str">
        <f t="shared" si="180"/>
        <v>INDFOR</v>
      </c>
      <c r="AW430" s="108" t="str">
        <f t="shared" si="181"/>
        <v>SH4_5</v>
      </c>
      <c r="AX430" s="108">
        <f>AX382</f>
        <v>1.8479363931276277E-2</v>
      </c>
      <c r="AY430" s="108" t="s">
        <v>30</v>
      </c>
      <c r="AZ430" s="109" t="s">
        <v>81</v>
      </c>
      <c r="BD430" s="108" t="s">
        <v>134</v>
      </c>
      <c r="BE430" s="109" t="str">
        <f t="shared" si="182"/>
        <v>INDFOR</v>
      </c>
      <c r="BF430" s="108" t="str">
        <f t="shared" si="183"/>
        <v>SH4_5</v>
      </c>
      <c r="BG430" s="108">
        <f t="shared" si="190"/>
        <v>1.7500502969475973E-2</v>
      </c>
      <c r="BH430" s="108" t="s">
        <v>30</v>
      </c>
      <c r="BI430" s="109" t="s">
        <v>83</v>
      </c>
      <c r="BM430" s="108" t="s">
        <v>134</v>
      </c>
      <c r="BN430" s="109" t="str">
        <f t="shared" si="184"/>
        <v>INDFOR</v>
      </c>
      <c r="BO430" s="108" t="str">
        <f t="shared" si="185"/>
        <v>SH4_5</v>
      </c>
      <c r="BP430" s="108">
        <f t="shared" si="186"/>
        <v>1.8479363931276277E-2</v>
      </c>
      <c r="BQ430" s="108" t="s">
        <v>30</v>
      </c>
      <c r="BR430" s="109" t="s">
        <v>80</v>
      </c>
    </row>
    <row r="431" spans="11:70">
      <c r="K431" s="110" t="s">
        <v>134</v>
      </c>
      <c r="L431" s="109" t="str">
        <f t="shared" si="187"/>
        <v>INDFOR</v>
      </c>
      <c r="M431" s="108" t="str">
        <f>M383</f>
        <v>SH6_7</v>
      </c>
      <c r="N431" s="108">
        <f>N383</f>
        <v>1.9232236416978313E-2</v>
      </c>
      <c r="O431" s="108" t="s">
        <v>30</v>
      </c>
      <c r="P431" s="109" t="s">
        <v>84</v>
      </c>
      <c r="T431" s="108" t="s">
        <v>134</v>
      </c>
      <c r="U431" s="109" t="str">
        <f t="shared" si="188"/>
        <v>INDFOR</v>
      </c>
      <c r="V431" s="108" t="str">
        <f t="shared" si="189"/>
        <v>SH6_7</v>
      </c>
      <c r="W431" s="108">
        <f>W383</f>
        <v>1.3860443209600209E-2</v>
      </c>
      <c r="X431" s="108" t="s">
        <v>30</v>
      </c>
      <c r="Y431" s="109" t="s">
        <v>79</v>
      </c>
      <c r="AC431" s="108" t="s">
        <v>134</v>
      </c>
      <c r="AD431" s="109" t="str">
        <f t="shared" si="176"/>
        <v>INDFOR</v>
      </c>
      <c r="AE431" s="108" t="str">
        <f t="shared" si="177"/>
        <v>SH6_7</v>
      </c>
      <c r="AF431" s="108">
        <f>AF383</f>
        <v>1.7278998108464394E-2</v>
      </c>
      <c r="AG431" s="108" t="s">
        <v>30</v>
      </c>
      <c r="AH431" s="109" t="s">
        <v>85</v>
      </c>
      <c r="AL431" s="108" t="s">
        <v>134</v>
      </c>
      <c r="AM431" s="109" t="str">
        <f t="shared" si="178"/>
        <v>INDFOR</v>
      </c>
      <c r="AN431" s="108" t="str">
        <f t="shared" si="179"/>
        <v>SH6_7</v>
      </c>
      <c r="AO431" s="108">
        <f>AO383</f>
        <v>1.6421193779789026E-2</v>
      </c>
      <c r="AP431" s="108" t="s">
        <v>30</v>
      </c>
      <c r="AQ431" s="109" t="s">
        <v>82</v>
      </c>
      <c r="AU431" s="108" t="s">
        <v>134</v>
      </c>
      <c r="AV431" s="109" t="str">
        <f t="shared" si="180"/>
        <v>INDFOR</v>
      </c>
      <c r="AW431" s="108" t="str">
        <f t="shared" si="181"/>
        <v>SH6_7</v>
      </c>
      <c r="AX431" s="108">
        <f>AX383</f>
        <v>1.7199621712887928E-2</v>
      </c>
      <c r="AY431" s="108" t="s">
        <v>30</v>
      </c>
      <c r="AZ431" s="109" t="s">
        <v>81</v>
      </c>
      <c r="BD431" s="108" t="s">
        <v>134</v>
      </c>
      <c r="BE431" s="109" t="str">
        <f t="shared" si="182"/>
        <v>INDFOR</v>
      </c>
      <c r="BF431" s="108" t="str">
        <f t="shared" si="183"/>
        <v>SH6_7</v>
      </c>
      <c r="BG431" s="108">
        <f t="shared" si="190"/>
        <v>1.6421193779789026E-2</v>
      </c>
      <c r="BH431" s="108" t="s">
        <v>30</v>
      </c>
      <c r="BI431" s="109" t="s">
        <v>83</v>
      </c>
      <c r="BM431" s="108" t="s">
        <v>134</v>
      </c>
      <c r="BN431" s="109" t="str">
        <f t="shared" si="184"/>
        <v>INDFOR</v>
      </c>
      <c r="BO431" s="108" t="str">
        <f t="shared" si="185"/>
        <v>SH6_7</v>
      </c>
      <c r="BP431" s="108">
        <f t="shared" si="186"/>
        <v>1.7199621712887928E-2</v>
      </c>
      <c r="BQ431" s="108" t="s">
        <v>30</v>
      </c>
      <c r="BR431" s="109" t="s">
        <v>80</v>
      </c>
    </row>
    <row r="432" spans="11:70">
      <c r="K432" s="108" t="s">
        <v>134</v>
      </c>
      <c r="L432" s="109" t="str">
        <f t="shared" si="187"/>
        <v>INDFOR</v>
      </c>
      <c r="M432" s="108" t="str">
        <f>M384</f>
        <v>SH8_9</v>
      </c>
      <c r="N432" s="108">
        <f>N384</f>
        <v>1.8748507011425081E-2</v>
      </c>
      <c r="O432" s="108" t="s">
        <v>30</v>
      </c>
      <c r="P432" s="109" t="s">
        <v>84</v>
      </c>
      <c r="T432" s="108" t="s">
        <v>134</v>
      </c>
      <c r="U432" s="109" t="str">
        <f t="shared" si="188"/>
        <v>INDFOR</v>
      </c>
      <c r="V432" s="108" t="str">
        <f t="shared" si="189"/>
        <v>SH8_9</v>
      </c>
      <c r="W432" s="108">
        <f>W384</f>
        <v>1.4755107179350496E-2</v>
      </c>
      <c r="X432" s="108" t="s">
        <v>30</v>
      </c>
      <c r="Y432" s="109" t="s">
        <v>79</v>
      </c>
      <c r="AC432" s="108" t="s">
        <v>134</v>
      </c>
      <c r="AD432" s="109" t="str">
        <f t="shared" si="176"/>
        <v>INDFOR</v>
      </c>
      <c r="AE432" s="108" t="str">
        <f t="shared" si="177"/>
        <v>SH8_9</v>
      </c>
      <c r="AF432" s="108">
        <f>AF384</f>
        <v>1.5588699261442313E-2</v>
      </c>
      <c r="AG432" s="108" t="s">
        <v>30</v>
      </c>
      <c r="AH432" s="109" t="s">
        <v>85</v>
      </c>
      <c r="AL432" s="108" t="s">
        <v>134</v>
      </c>
      <c r="AM432" s="109" t="str">
        <f t="shared" si="178"/>
        <v>INDFOR</v>
      </c>
      <c r="AN432" s="108" t="str">
        <f t="shared" si="179"/>
        <v>SH8_9</v>
      </c>
      <c r="AO432" s="108">
        <f>AO384</f>
        <v>1.6139842957734477E-2</v>
      </c>
      <c r="AP432" s="108" t="s">
        <v>30</v>
      </c>
      <c r="AQ432" s="109" t="s">
        <v>82</v>
      </c>
      <c r="AU432" s="108" t="s">
        <v>134</v>
      </c>
      <c r="AV432" s="109" t="str">
        <f t="shared" si="180"/>
        <v>INDFOR</v>
      </c>
      <c r="AW432" s="108" t="str">
        <f t="shared" si="181"/>
        <v>SH8_9</v>
      </c>
      <c r="AX432" s="108">
        <f>AX384</f>
        <v>1.7030245273226989E-2</v>
      </c>
      <c r="AY432" s="108" t="s">
        <v>30</v>
      </c>
      <c r="AZ432" s="109" t="s">
        <v>81</v>
      </c>
      <c r="BD432" s="108" t="s">
        <v>134</v>
      </c>
      <c r="BE432" s="109" t="str">
        <f t="shared" si="182"/>
        <v>INDFOR</v>
      </c>
      <c r="BF432" s="108" t="str">
        <f t="shared" si="183"/>
        <v>SH8_9</v>
      </c>
      <c r="BG432" s="108">
        <f t="shared" si="190"/>
        <v>1.6139842957734477E-2</v>
      </c>
      <c r="BH432" s="108" t="s">
        <v>30</v>
      </c>
      <c r="BI432" s="109" t="s">
        <v>83</v>
      </c>
      <c r="BM432" s="108" t="s">
        <v>134</v>
      </c>
      <c r="BN432" s="109" t="str">
        <f t="shared" si="184"/>
        <v>INDFOR</v>
      </c>
      <c r="BO432" s="108" t="str">
        <f t="shared" si="185"/>
        <v>SH8_9</v>
      </c>
      <c r="BP432" s="108">
        <f t="shared" si="186"/>
        <v>1.7030245273226989E-2</v>
      </c>
      <c r="BQ432" s="108" t="s">
        <v>30</v>
      </c>
      <c r="BR432" s="109" t="s">
        <v>80</v>
      </c>
    </row>
    <row r="433" spans="11:70">
      <c r="K433" s="108" t="s">
        <v>134</v>
      </c>
      <c r="L433" s="109" t="str">
        <f t="shared" si="187"/>
        <v>INDFOR</v>
      </c>
      <c r="M433" s="108" t="str">
        <f>M385</f>
        <v>SH10_11</v>
      </c>
      <c r="N433" s="108">
        <f>N385</f>
        <v>1.8678047240008381E-2</v>
      </c>
      <c r="O433" s="108" t="s">
        <v>30</v>
      </c>
      <c r="P433" s="109" t="s">
        <v>84</v>
      </c>
      <c r="T433" s="108" t="s">
        <v>134</v>
      </c>
      <c r="U433" s="109" t="str">
        <f t="shared" si="188"/>
        <v>INDFOR</v>
      </c>
      <c r="V433" s="108" t="str">
        <f t="shared" si="189"/>
        <v>SH10_11</v>
      </c>
      <c r="W433" s="108">
        <f>W385</f>
        <v>1.7186661643030239E-2</v>
      </c>
      <c r="X433" s="108" t="s">
        <v>30</v>
      </c>
      <c r="Y433" s="109" t="s">
        <v>79</v>
      </c>
      <c r="AC433" s="108" t="s">
        <v>134</v>
      </c>
      <c r="AD433" s="109" t="str">
        <f t="shared" si="176"/>
        <v>INDFOR</v>
      </c>
      <c r="AE433" s="108" t="str">
        <f t="shared" si="177"/>
        <v>SH10_11</v>
      </c>
      <c r="AF433" s="108">
        <f>AF385</f>
        <v>1.5097315695768238E-2</v>
      </c>
      <c r="AG433" s="108" t="s">
        <v>30</v>
      </c>
      <c r="AH433" s="109" t="s">
        <v>85</v>
      </c>
      <c r="AL433" s="108" t="s">
        <v>134</v>
      </c>
      <c r="AM433" s="109" t="str">
        <f t="shared" si="178"/>
        <v>INDFOR</v>
      </c>
      <c r="AN433" s="108" t="str">
        <f t="shared" si="179"/>
        <v>SH10_11</v>
      </c>
      <c r="AO433" s="108">
        <f>AO385</f>
        <v>1.7129545746942351E-2</v>
      </c>
      <c r="AP433" s="108" t="s">
        <v>30</v>
      </c>
      <c r="AQ433" s="109" t="s">
        <v>82</v>
      </c>
      <c r="AU433" s="108" t="s">
        <v>134</v>
      </c>
      <c r="AV433" s="109" t="str">
        <f t="shared" si="180"/>
        <v>INDFOR</v>
      </c>
      <c r="AW433" s="108" t="str">
        <f t="shared" si="181"/>
        <v>SH10_11</v>
      </c>
      <c r="AX433" s="108">
        <f>AX385</f>
        <v>1.8714885138756153E-2</v>
      </c>
      <c r="AY433" s="108" t="s">
        <v>30</v>
      </c>
      <c r="AZ433" s="109" t="s">
        <v>81</v>
      </c>
      <c r="BD433" s="108" t="s">
        <v>134</v>
      </c>
      <c r="BE433" s="109" t="str">
        <f t="shared" si="182"/>
        <v>INDFOR</v>
      </c>
      <c r="BF433" s="108" t="str">
        <f t="shared" si="183"/>
        <v>SH10_11</v>
      </c>
      <c r="BG433" s="108">
        <f t="shared" si="190"/>
        <v>1.7129545746942351E-2</v>
      </c>
      <c r="BH433" s="108" t="s">
        <v>30</v>
      </c>
      <c r="BI433" s="109" t="s">
        <v>83</v>
      </c>
      <c r="BM433" s="108" t="s">
        <v>134</v>
      </c>
      <c r="BN433" s="109" t="str">
        <f t="shared" si="184"/>
        <v>INDFOR</v>
      </c>
      <c r="BO433" s="108" t="str">
        <f t="shared" si="185"/>
        <v>SH10_11</v>
      </c>
      <c r="BP433" s="108">
        <f t="shared" si="186"/>
        <v>1.8714885138756153E-2</v>
      </c>
      <c r="BQ433" s="108" t="s">
        <v>30</v>
      </c>
      <c r="BR433" s="109" t="s">
        <v>80</v>
      </c>
    </row>
    <row r="434" spans="11:70">
      <c r="K434" s="108" t="s">
        <v>134</v>
      </c>
      <c r="L434" s="109" t="str">
        <f t="shared" si="187"/>
        <v>INDFOR</v>
      </c>
      <c r="M434" s="108" t="str">
        <f>M386</f>
        <v>SH12_13</v>
      </c>
      <c r="N434" s="108">
        <f>N386</f>
        <v>1.9354324184005747E-2</v>
      </c>
      <c r="O434" s="108" t="s">
        <v>30</v>
      </c>
      <c r="P434" s="109" t="s">
        <v>84</v>
      </c>
      <c r="T434" s="108" t="s">
        <v>134</v>
      </c>
      <c r="U434" s="109" t="str">
        <f t="shared" si="188"/>
        <v>INDFOR</v>
      </c>
      <c r="V434" s="108" t="str">
        <f t="shared" si="189"/>
        <v>SH12_13</v>
      </c>
      <c r="W434" s="108">
        <f>W386</f>
        <v>1.8532966353609626E-2</v>
      </c>
      <c r="X434" s="108" t="s">
        <v>30</v>
      </c>
      <c r="Y434" s="109" t="s">
        <v>79</v>
      </c>
      <c r="AC434" s="108" t="s">
        <v>134</v>
      </c>
      <c r="AD434" s="109" t="str">
        <f t="shared" si="176"/>
        <v>INDFOR</v>
      </c>
      <c r="AE434" s="108" t="str">
        <f t="shared" si="177"/>
        <v>SH12_13</v>
      </c>
      <c r="AF434" s="108">
        <f>AF386</f>
        <v>1.571627190629124E-2</v>
      </c>
      <c r="AG434" s="108" t="s">
        <v>30</v>
      </c>
      <c r="AH434" s="109" t="s">
        <v>85</v>
      </c>
      <c r="AL434" s="108" t="s">
        <v>134</v>
      </c>
      <c r="AM434" s="109" t="str">
        <f t="shared" si="178"/>
        <v>INDFOR</v>
      </c>
      <c r="AN434" s="108" t="str">
        <f t="shared" si="179"/>
        <v>SH12_13</v>
      </c>
      <c r="AO434" s="108">
        <f>AO386</f>
        <v>1.8490958581669839E-2</v>
      </c>
      <c r="AP434" s="108" t="s">
        <v>30</v>
      </c>
      <c r="AQ434" s="109" t="s">
        <v>82</v>
      </c>
      <c r="AU434" s="108" t="s">
        <v>134</v>
      </c>
      <c r="AV434" s="109" t="str">
        <f t="shared" si="180"/>
        <v>INDFOR</v>
      </c>
      <c r="AW434" s="108" t="str">
        <f t="shared" si="181"/>
        <v>SH12_13</v>
      </c>
      <c r="AX434" s="108">
        <f>AX386</f>
        <v>2.1343557408040538E-2</v>
      </c>
      <c r="AY434" s="108" t="s">
        <v>30</v>
      </c>
      <c r="AZ434" s="109" t="s">
        <v>81</v>
      </c>
      <c r="BD434" s="108" t="s">
        <v>134</v>
      </c>
      <c r="BE434" s="109" t="str">
        <f t="shared" si="182"/>
        <v>INDFOR</v>
      </c>
      <c r="BF434" s="108" t="str">
        <f t="shared" si="183"/>
        <v>SH12_13</v>
      </c>
      <c r="BG434" s="108">
        <f t="shared" si="190"/>
        <v>1.8490958581669839E-2</v>
      </c>
      <c r="BH434" s="108" t="s">
        <v>30</v>
      </c>
      <c r="BI434" s="109" t="s">
        <v>83</v>
      </c>
      <c r="BM434" s="108" t="s">
        <v>134</v>
      </c>
      <c r="BN434" s="109" t="str">
        <f t="shared" si="184"/>
        <v>INDFOR</v>
      </c>
      <c r="BO434" s="108" t="str">
        <f t="shared" si="185"/>
        <v>SH12_13</v>
      </c>
      <c r="BP434" s="108">
        <f t="shared" si="186"/>
        <v>2.1343557408040538E-2</v>
      </c>
      <c r="BQ434" s="108" t="s">
        <v>30</v>
      </c>
      <c r="BR434" s="109" t="s">
        <v>80</v>
      </c>
    </row>
    <row r="435" spans="11:70">
      <c r="K435" s="110" t="s">
        <v>134</v>
      </c>
      <c r="L435" s="109" t="str">
        <f t="shared" si="187"/>
        <v>INDFOR</v>
      </c>
      <c r="M435" s="108" t="str">
        <f>M387</f>
        <v>SH14_15</v>
      </c>
      <c r="N435" s="108">
        <f>N387</f>
        <v>2.04723701496402E-2</v>
      </c>
      <c r="O435" s="108" t="s">
        <v>30</v>
      </c>
      <c r="P435" s="109" t="s">
        <v>84</v>
      </c>
      <c r="T435" s="108" t="s">
        <v>134</v>
      </c>
      <c r="U435" s="109" t="str">
        <f t="shared" si="188"/>
        <v>INDFOR</v>
      </c>
      <c r="V435" s="108" t="str">
        <f t="shared" si="189"/>
        <v>SH14_15</v>
      </c>
      <c r="W435" s="108">
        <f>W387</f>
        <v>1.8944606533826285E-2</v>
      </c>
      <c r="X435" s="108" t="s">
        <v>30</v>
      </c>
      <c r="Y435" s="109" t="s">
        <v>79</v>
      </c>
      <c r="AC435" s="108" t="s">
        <v>134</v>
      </c>
      <c r="AD435" s="109" t="str">
        <f t="shared" si="176"/>
        <v>INDFOR</v>
      </c>
      <c r="AE435" s="108" t="str">
        <f t="shared" si="177"/>
        <v>SH14_15</v>
      </c>
      <c r="AF435" s="108">
        <f>AF387</f>
        <v>1.8169486482091383E-2</v>
      </c>
      <c r="AG435" s="108" t="s">
        <v>30</v>
      </c>
      <c r="AH435" s="109" t="s">
        <v>85</v>
      </c>
      <c r="AL435" s="108" t="s">
        <v>134</v>
      </c>
      <c r="AM435" s="109" t="str">
        <f t="shared" si="178"/>
        <v>INDFOR</v>
      </c>
      <c r="AN435" s="108" t="str">
        <f t="shared" si="179"/>
        <v>SH14_15</v>
      </c>
      <c r="AO435" s="108">
        <f>AO387</f>
        <v>1.9740368004096027E-2</v>
      </c>
      <c r="AP435" s="108" t="s">
        <v>30</v>
      </c>
      <c r="AQ435" s="109" t="s">
        <v>82</v>
      </c>
      <c r="AU435" s="108" t="s">
        <v>134</v>
      </c>
      <c r="AV435" s="109" t="str">
        <f t="shared" si="180"/>
        <v>INDFOR</v>
      </c>
      <c r="AW435" s="108" t="str">
        <f t="shared" si="181"/>
        <v>SH14_15</v>
      </c>
      <c r="AX435" s="108">
        <f>AX387</f>
        <v>2.2952067498314008E-2</v>
      </c>
      <c r="AY435" s="108" t="s">
        <v>30</v>
      </c>
      <c r="AZ435" s="109" t="s">
        <v>81</v>
      </c>
      <c r="BD435" s="108" t="s">
        <v>134</v>
      </c>
      <c r="BE435" s="109" t="str">
        <f t="shared" si="182"/>
        <v>INDFOR</v>
      </c>
      <c r="BF435" s="108" t="str">
        <f t="shared" si="183"/>
        <v>SH14_15</v>
      </c>
      <c r="BG435" s="108">
        <f t="shared" si="190"/>
        <v>1.9740368004096027E-2</v>
      </c>
      <c r="BH435" s="108" t="s">
        <v>30</v>
      </c>
      <c r="BI435" s="109" t="s">
        <v>83</v>
      </c>
      <c r="BM435" s="108" t="s">
        <v>134</v>
      </c>
      <c r="BN435" s="109" t="str">
        <f t="shared" si="184"/>
        <v>INDFOR</v>
      </c>
      <c r="BO435" s="108" t="str">
        <f t="shared" si="185"/>
        <v>SH14_15</v>
      </c>
      <c r="BP435" s="108">
        <f t="shared" si="186"/>
        <v>2.2952067498314008E-2</v>
      </c>
      <c r="BQ435" s="108" t="s">
        <v>30</v>
      </c>
      <c r="BR435" s="109" t="s">
        <v>80</v>
      </c>
    </row>
    <row r="436" spans="11:70">
      <c r="K436" s="108" t="s">
        <v>134</v>
      </c>
      <c r="L436" s="109" t="str">
        <f t="shared" si="187"/>
        <v>INDFOR</v>
      </c>
      <c r="M436" s="108" t="str">
        <f>M388</f>
        <v>SH16_17</v>
      </c>
      <c r="N436" s="108">
        <f>N388</f>
        <v>2.1278922422278038E-2</v>
      </c>
      <c r="O436" s="108" t="s">
        <v>30</v>
      </c>
      <c r="P436" s="109" t="s">
        <v>84</v>
      </c>
      <c r="T436" s="108" t="s">
        <v>134</v>
      </c>
      <c r="U436" s="109" t="str">
        <f t="shared" si="188"/>
        <v>INDFOR</v>
      </c>
      <c r="V436" s="108" t="str">
        <f t="shared" si="189"/>
        <v>SH16_17</v>
      </c>
      <c r="W436" s="108">
        <f>W388</f>
        <v>1.8793864020136643E-2</v>
      </c>
      <c r="X436" s="108" t="s">
        <v>30</v>
      </c>
      <c r="Y436" s="109" t="s">
        <v>79</v>
      </c>
      <c r="AC436" s="108" t="s">
        <v>134</v>
      </c>
      <c r="AD436" s="109" t="str">
        <f t="shared" si="176"/>
        <v>INDFOR</v>
      </c>
      <c r="AE436" s="108" t="str">
        <f t="shared" si="177"/>
        <v>SH16_17</v>
      </c>
      <c r="AF436" s="108">
        <f>AF388</f>
        <v>1.9938803009038802E-2</v>
      </c>
      <c r="AG436" s="108" t="s">
        <v>30</v>
      </c>
      <c r="AH436" s="109" t="s">
        <v>85</v>
      </c>
      <c r="AL436" s="108" t="s">
        <v>134</v>
      </c>
      <c r="AM436" s="109" t="str">
        <f t="shared" si="178"/>
        <v>INDFOR</v>
      </c>
      <c r="AN436" s="108" t="str">
        <f t="shared" si="179"/>
        <v>SH16_17</v>
      </c>
      <c r="AO436" s="108">
        <f>AO388</f>
        <v>2.0420539746597716E-2</v>
      </c>
      <c r="AP436" s="108" t="s">
        <v>30</v>
      </c>
      <c r="AQ436" s="109" t="s">
        <v>82</v>
      </c>
      <c r="AU436" s="108" t="s">
        <v>134</v>
      </c>
      <c r="AV436" s="109" t="str">
        <f t="shared" si="180"/>
        <v>INDFOR</v>
      </c>
      <c r="AW436" s="108" t="str">
        <f t="shared" si="181"/>
        <v>SH16_17</v>
      </c>
      <c r="AX436" s="108">
        <f>AX388</f>
        <v>2.3710445910745781E-2</v>
      </c>
      <c r="AY436" s="108" t="s">
        <v>30</v>
      </c>
      <c r="AZ436" s="109" t="s">
        <v>81</v>
      </c>
      <c r="BD436" s="108" t="s">
        <v>134</v>
      </c>
      <c r="BE436" s="109" t="str">
        <f t="shared" si="182"/>
        <v>INDFOR</v>
      </c>
      <c r="BF436" s="108" t="str">
        <f t="shared" si="183"/>
        <v>SH16_17</v>
      </c>
      <c r="BG436" s="108">
        <f t="shared" si="190"/>
        <v>2.0420539746597716E-2</v>
      </c>
      <c r="BH436" s="108" t="s">
        <v>30</v>
      </c>
      <c r="BI436" s="109" t="s">
        <v>83</v>
      </c>
      <c r="BM436" s="108" t="s">
        <v>134</v>
      </c>
      <c r="BN436" s="109" t="str">
        <f t="shared" si="184"/>
        <v>INDFOR</v>
      </c>
      <c r="BO436" s="108" t="str">
        <f t="shared" si="185"/>
        <v>SH16_17</v>
      </c>
      <c r="BP436" s="108">
        <f t="shared" si="186"/>
        <v>2.3710445910745781E-2</v>
      </c>
      <c r="BQ436" s="108" t="s">
        <v>30</v>
      </c>
      <c r="BR436" s="109" t="s">
        <v>80</v>
      </c>
    </row>
    <row r="437" spans="11:70">
      <c r="K437" s="108" t="s">
        <v>134</v>
      </c>
      <c r="L437" s="109" t="str">
        <f t="shared" si="187"/>
        <v>INDFOR</v>
      </c>
      <c r="M437" s="108" t="str">
        <f>M389</f>
        <v>SH18_19</v>
      </c>
      <c r="N437" s="108">
        <f>N389</f>
        <v>2.1738834728832659E-2</v>
      </c>
      <c r="O437" s="108" t="s">
        <v>30</v>
      </c>
      <c r="P437" s="109" t="s">
        <v>84</v>
      </c>
      <c r="T437" s="108" t="s">
        <v>134</v>
      </c>
      <c r="U437" s="109" t="str">
        <f t="shared" si="188"/>
        <v>INDFOR</v>
      </c>
      <c r="V437" s="108" t="str">
        <f t="shared" si="189"/>
        <v>SH18_19</v>
      </c>
      <c r="W437" s="108">
        <f>W389</f>
        <v>1.8929321241404354E-2</v>
      </c>
      <c r="X437" s="108" t="s">
        <v>30</v>
      </c>
      <c r="Y437" s="109" t="s">
        <v>79</v>
      </c>
      <c r="AC437" s="108" t="s">
        <v>134</v>
      </c>
      <c r="AD437" s="109" t="str">
        <f t="shared" si="176"/>
        <v>INDFOR</v>
      </c>
      <c r="AE437" s="108" t="str">
        <f t="shared" si="177"/>
        <v>SH18_19</v>
      </c>
      <c r="AF437" s="108">
        <f>AF389</f>
        <v>2.0595183179265363E-2</v>
      </c>
      <c r="AG437" s="108" t="s">
        <v>30</v>
      </c>
      <c r="AH437" s="109" t="s">
        <v>85</v>
      </c>
      <c r="AL437" s="108" t="s">
        <v>134</v>
      </c>
      <c r="AM437" s="109" t="str">
        <f t="shared" si="178"/>
        <v>INDFOR</v>
      </c>
      <c r="AN437" s="108" t="str">
        <f t="shared" si="179"/>
        <v>SH18_19</v>
      </c>
      <c r="AO437" s="108">
        <f>AO389</f>
        <v>2.0691065361099072E-2</v>
      </c>
      <c r="AP437" s="108" t="s">
        <v>30</v>
      </c>
      <c r="AQ437" s="109" t="s">
        <v>82</v>
      </c>
      <c r="AU437" s="108" t="s">
        <v>134</v>
      </c>
      <c r="AV437" s="109" t="str">
        <f t="shared" si="180"/>
        <v>INDFOR</v>
      </c>
      <c r="AW437" s="108" t="str">
        <f t="shared" si="181"/>
        <v>SH18_19</v>
      </c>
      <c r="AX437" s="108">
        <f>AX389</f>
        <v>2.3993761170789621E-2</v>
      </c>
      <c r="AY437" s="108" t="s">
        <v>30</v>
      </c>
      <c r="AZ437" s="109" t="s">
        <v>81</v>
      </c>
      <c r="BD437" s="108" t="s">
        <v>134</v>
      </c>
      <c r="BE437" s="109" t="str">
        <f t="shared" si="182"/>
        <v>INDFOR</v>
      </c>
      <c r="BF437" s="108" t="str">
        <f t="shared" si="183"/>
        <v>SH18_19</v>
      </c>
      <c r="BG437" s="108">
        <f t="shared" si="190"/>
        <v>2.0691065361099072E-2</v>
      </c>
      <c r="BH437" s="108" t="s">
        <v>30</v>
      </c>
      <c r="BI437" s="109" t="s">
        <v>83</v>
      </c>
      <c r="BM437" s="108" t="s">
        <v>134</v>
      </c>
      <c r="BN437" s="109" t="str">
        <f t="shared" si="184"/>
        <v>INDFOR</v>
      </c>
      <c r="BO437" s="108" t="str">
        <f t="shared" si="185"/>
        <v>SH18_19</v>
      </c>
      <c r="BP437" s="108">
        <f t="shared" si="186"/>
        <v>2.3993761170789621E-2</v>
      </c>
      <c r="BQ437" s="108" t="s">
        <v>30</v>
      </c>
      <c r="BR437" s="109" t="s">
        <v>80</v>
      </c>
    </row>
    <row r="438" spans="11:70">
      <c r="K438" s="108" t="s">
        <v>134</v>
      </c>
      <c r="L438" s="109" t="str">
        <f t="shared" si="187"/>
        <v>INDFOR</v>
      </c>
      <c r="M438" s="108" t="str">
        <f>M390</f>
        <v>SH20_21</v>
      </c>
      <c r="N438" s="108">
        <f>N390</f>
        <v>2.1955425621837409E-2</v>
      </c>
      <c r="O438" s="108" t="s">
        <v>30</v>
      </c>
      <c r="P438" s="109" t="s">
        <v>84</v>
      </c>
      <c r="T438" s="108" t="s">
        <v>134</v>
      </c>
      <c r="U438" s="109" t="str">
        <f t="shared" si="188"/>
        <v>INDFOR</v>
      </c>
      <c r="V438" s="108" t="str">
        <f t="shared" si="189"/>
        <v>SH20_21</v>
      </c>
      <c r="W438" s="108">
        <f>W390</f>
        <v>1.9094689273807391E-2</v>
      </c>
      <c r="X438" s="108" t="s">
        <v>30</v>
      </c>
      <c r="Y438" s="109" t="s">
        <v>79</v>
      </c>
      <c r="AC438" s="108" t="s">
        <v>134</v>
      </c>
      <c r="AD438" s="109" t="str">
        <f t="shared" si="176"/>
        <v>INDFOR</v>
      </c>
      <c r="AE438" s="108" t="str">
        <f t="shared" si="177"/>
        <v>SH20_21</v>
      </c>
      <c r="AF438" s="108">
        <f>AF390</f>
        <v>2.072737788773538E-2</v>
      </c>
      <c r="AG438" s="108" t="s">
        <v>30</v>
      </c>
      <c r="AH438" s="109" t="s">
        <v>85</v>
      </c>
      <c r="AL438" s="108" t="s">
        <v>134</v>
      </c>
      <c r="AM438" s="109" t="str">
        <f t="shared" si="178"/>
        <v>INDFOR</v>
      </c>
      <c r="AN438" s="108" t="str">
        <f t="shared" si="179"/>
        <v>SH20_21</v>
      </c>
      <c r="AO438" s="108">
        <f>AO390</f>
        <v>2.0963163706567377E-2</v>
      </c>
      <c r="AP438" s="108" t="s">
        <v>30</v>
      </c>
      <c r="AQ438" s="109" t="s">
        <v>82</v>
      </c>
      <c r="AU438" s="108" t="s">
        <v>134</v>
      </c>
      <c r="AV438" s="109" t="str">
        <f t="shared" si="180"/>
        <v>INDFOR</v>
      </c>
      <c r="AW438" s="108" t="str">
        <f t="shared" si="181"/>
        <v>SH20_21</v>
      </c>
      <c r="AX438" s="108">
        <f>AX390</f>
        <v>2.4474825275343066E-2</v>
      </c>
      <c r="AY438" s="108" t="s">
        <v>30</v>
      </c>
      <c r="AZ438" s="109" t="s">
        <v>81</v>
      </c>
      <c r="BD438" s="108" t="s">
        <v>134</v>
      </c>
      <c r="BE438" s="109" t="str">
        <f t="shared" si="182"/>
        <v>INDFOR</v>
      </c>
      <c r="BF438" s="108" t="str">
        <f t="shared" si="183"/>
        <v>SH20_21</v>
      </c>
      <c r="BG438" s="108">
        <f t="shared" si="190"/>
        <v>2.0963163706567377E-2</v>
      </c>
      <c r="BH438" s="108" t="s">
        <v>30</v>
      </c>
      <c r="BI438" s="109" t="s">
        <v>83</v>
      </c>
      <c r="BM438" s="108" t="s">
        <v>134</v>
      </c>
      <c r="BN438" s="109" t="str">
        <f t="shared" si="184"/>
        <v>INDFOR</v>
      </c>
      <c r="BO438" s="108" t="str">
        <f t="shared" si="185"/>
        <v>SH20_21</v>
      </c>
      <c r="BP438" s="108">
        <f t="shared" si="186"/>
        <v>2.4474825275343066E-2</v>
      </c>
      <c r="BQ438" s="108" t="s">
        <v>30</v>
      </c>
      <c r="BR438" s="109" t="s">
        <v>80</v>
      </c>
    </row>
    <row r="439" spans="11:70">
      <c r="K439" s="110" t="s">
        <v>134</v>
      </c>
      <c r="L439" s="109" t="str">
        <f t="shared" si="187"/>
        <v>INDFOR</v>
      </c>
      <c r="M439" s="108" t="str">
        <f>M391</f>
        <v>SH22_23</v>
      </c>
      <c r="N439" s="108">
        <f>N391</f>
        <v>2.2121564224819278E-2</v>
      </c>
      <c r="O439" s="108" t="s">
        <v>30</v>
      </c>
      <c r="P439" s="109" t="s">
        <v>84</v>
      </c>
      <c r="T439" s="108" t="s">
        <v>134</v>
      </c>
      <c r="U439" s="109" t="str">
        <f t="shared" si="188"/>
        <v>INDFOR</v>
      </c>
      <c r="V439" s="108" t="str">
        <f t="shared" si="189"/>
        <v>SH22_23</v>
      </c>
      <c r="W439" s="108">
        <f>W391</f>
        <v>1.8346618081740273E-2</v>
      </c>
      <c r="X439" s="108" t="s">
        <v>30</v>
      </c>
      <c r="Y439" s="109" t="s">
        <v>79</v>
      </c>
      <c r="AC439" s="108" t="s">
        <v>134</v>
      </c>
      <c r="AD439" s="109" t="str">
        <f t="shared" si="176"/>
        <v>INDFOR</v>
      </c>
      <c r="AE439" s="108" t="str">
        <f t="shared" si="177"/>
        <v>SH22_23</v>
      </c>
      <c r="AF439" s="108">
        <f>AF391</f>
        <v>2.0715755098724264E-2</v>
      </c>
      <c r="AG439" s="108" t="s">
        <v>30</v>
      </c>
      <c r="AH439" s="109" t="s">
        <v>85</v>
      </c>
      <c r="AL439" s="108" t="s">
        <v>134</v>
      </c>
      <c r="AM439" s="109" t="str">
        <f t="shared" si="178"/>
        <v>INDFOR</v>
      </c>
      <c r="AN439" s="108" t="str">
        <f t="shared" si="179"/>
        <v>SH22_23</v>
      </c>
      <c r="AO439" s="108">
        <f>AO391</f>
        <v>2.0777824886439967E-2</v>
      </c>
      <c r="AP439" s="108" t="s">
        <v>30</v>
      </c>
      <c r="AQ439" s="109" t="s">
        <v>82</v>
      </c>
      <c r="AU439" s="108" t="s">
        <v>134</v>
      </c>
      <c r="AV439" s="109" t="str">
        <f t="shared" si="180"/>
        <v>INDFOR</v>
      </c>
      <c r="AW439" s="108" t="str">
        <f t="shared" si="181"/>
        <v>SH22_23</v>
      </c>
      <c r="AX439" s="108">
        <f>AX391</f>
        <v>2.4137396684056157E-2</v>
      </c>
      <c r="AY439" s="108" t="s">
        <v>30</v>
      </c>
      <c r="AZ439" s="109" t="s">
        <v>81</v>
      </c>
      <c r="BD439" s="108" t="s">
        <v>134</v>
      </c>
      <c r="BE439" s="109" t="str">
        <f t="shared" si="182"/>
        <v>INDFOR</v>
      </c>
      <c r="BF439" s="108" t="str">
        <f t="shared" si="183"/>
        <v>SH22_23</v>
      </c>
      <c r="BG439" s="108">
        <f t="shared" si="190"/>
        <v>2.0777824886439967E-2</v>
      </c>
      <c r="BH439" s="108" t="s">
        <v>30</v>
      </c>
      <c r="BI439" s="109" t="s">
        <v>83</v>
      </c>
      <c r="BM439" s="108" t="s">
        <v>134</v>
      </c>
      <c r="BN439" s="109" t="str">
        <f t="shared" si="184"/>
        <v>INDFOR</v>
      </c>
      <c r="BO439" s="108" t="str">
        <f t="shared" si="185"/>
        <v>SH22_23</v>
      </c>
      <c r="BP439" s="108">
        <f t="shared" si="186"/>
        <v>2.4137396684056157E-2</v>
      </c>
      <c r="BQ439" s="108" t="s">
        <v>30</v>
      </c>
      <c r="BR439" s="109" t="s">
        <v>80</v>
      </c>
    </row>
    <row r="440" spans="11:70">
      <c r="K440" s="108" t="s">
        <v>134</v>
      </c>
      <c r="L440" s="109" t="str">
        <f t="shared" si="187"/>
        <v>INDFOR</v>
      </c>
      <c r="M440" s="108" t="str">
        <f>M392</f>
        <v>FH0_1</v>
      </c>
      <c r="N440" s="108">
        <f>N392</f>
        <v>2.1393493175585778E-2</v>
      </c>
      <c r="O440" s="108" t="s">
        <v>30</v>
      </c>
      <c r="P440" s="109" t="s">
        <v>84</v>
      </c>
      <c r="T440" s="108" t="s">
        <v>134</v>
      </c>
      <c r="U440" s="109" t="str">
        <f t="shared" si="188"/>
        <v>INDFOR</v>
      </c>
      <c r="V440" s="108" t="str">
        <f t="shared" si="189"/>
        <v>FH0_1</v>
      </c>
      <c r="W440" s="108">
        <f>W392</f>
        <v>1.8990015108719439E-2</v>
      </c>
      <c r="X440" s="108" t="s">
        <v>30</v>
      </c>
      <c r="Y440" s="109" t="s">
        <v>79</v>
      </c>
      <c r="AC440" s="108" t="s">
        <v>134</v>
      </c>
      <c r="AD440" s="109" t="str">
        <f t="shared" si="176"/>
        <v>INDFOR</v>
      </c>
      <c r="AE440" s="108" t="str">
        <f t="shared" si="177"/>
        <v>FH0_1</v>
      </c>
      <c r="AF440" s="108">
        <f>AF392</f>
        <v>2.2537708837248212E-2</v>
      </c>
      <c r="AG440" s="108" t="s">
        <v>30</v>
      </c>
      <c r="AH440" s="109" t="s">
        <v>85</v>
      </c>
      <c r="AL440" s="108" t="s">
        <v>134</v>
      </c>
      <c r="AM440" s="109" t="str">
        <f t="shared" si="178"/>
        <v>INDFOR</v>
      </c>
      <c r="AN440" s="108" t="str">
        <f t="shared" si="179"/>
        <v>FH0_1</v>
      </c>
      <c r="AO440" s="108">
        <f>AO392</f>
        <v>2.0828129338260011E-2</v>
      </c>
      <c r="AP440" s="108" t="s">
        <v>30</v>
      </c>
      <c r="AQ440" s="109" t="s">
        <v>82</v>
      </c>
      <c r="AU440" s="108" t="s">
        <v>134</v>
      </c>
      <c r="AV440" s="109" t="str">
        <f t="shared" si="180"/>
        <v>INDFOR</v>
      </c>
      <c r="AW440" s="108" t="str">
        <f t="shared" si="181"/>
        <v>FH0_1</v>
      </c>
      <c r="AX440" s="108">
        <f>AX392</f>
        <v>2.2215848571404177E-2</v>
      </c>
      <c r="AY440" s="108" t="s">
        <v>30</v>
      </c>
      <c r="AZ440" s="109" t="s">
        <v>81</v>
      </c>
      <c r="BD440" s="108" t="s">
        <v>134</v>
      </c>
      <c r="BE440" s="109" t="str">
        <f t="shared" si="182"/>
        <v>INDFOR</v>
      </c>
      <c r="BF440" s="108" t="str">
        <f t="shared" si="183"/>
        <v>FH0_1</v>
      </c>
      <c r="BG440" s="108">
        <f t="shared" si="190"/>
        <v>2.0828129338260011E-2</v>
      </c>
      <c r="BH440" s="108" t="s">
        <v>30</v>
      </c>
      <c r="BI440" s="109" t="s">
        <v>83</v>
      </c>
      <c r="BM440" s="108" t="s">
        <v>134</v>
      </c>
      <c r="BN440" s="109" t="str">
        <f t="shared" si="184"/>
        <v>INDFOR</v>
      </c>
      <c r="BO440" s="108" t="str">
        <f t="shared" si="185"/>
        <v>FH0_1</v>
      </c>
      <c r="BP440" s="108">
        <f t="shared" si="186"/>
        <v>2.2215848571404177E-2</v>
      </c>
      <c r="BQ440" s="108" t="s">
        <v>30</v>
      </c>
      <c r="BR440" s="109" t="s">
        <v>80</v>
      </c>
    </row>
    <row r="441" spans="11:70">
      <c r="K441" s="108" t="s">
        <v>134</v>
      </c>
      <c r="L441" s="109" t="str">
        <f t="shared" si="187"/>
        <v>INDFOR</v>
      </c>
      <c r="M441" s="108" t="str">
        <f>M393</f>
        <v>FH2_3</v>
      </c>
      <c r="N441" s="108">
        <f>N393</f>
        <v>2.1029674486330027E-2</v>
      </c>
      <c r="O441" s="108" t="s">
        <v>30</v>
      </c>
      <c r="P441" s="109" t="s">
        <v>84</v>
      </c>
      <c r="T441" s="108" t="s">
        <v>134</v>
      </c>
      <c r="U441" s="109" t="str">
        <f t="shared" si="188"/>
        <v>INDFOR</v>
      </c>
      <c r="V441" s="108" t="str">
        <f t="shared" si="189"/>
        <v>FH2_3</v>
      </c>
      <c r="W441" s="108">
        <f>W393</f>
        <v>1.6657232708453359E-2</v>
      </c>
      <c r="X441" s="108" t="s">
        <v>30</v>
      </c>
      <c r="Y441" s="109" t="s">
        <v>79</v>
      </c>
      <c r="AC441" s="108" t="s">
        <v>134</v>
      </c>
      <c r="AD441" s="109" t="str">
        <f t="shared" si="176"/>
        <v>INDFOR</v>
      </c>
      <c r="AE441" s="108" t="str">
        <f t="shared" si="177"/>
        <v>FH2_3</v>
      </c>
      <c r="AF441" s="108">
        <f>AF393</f>
        <v>2.2471121655479022E-2</v>
      </c>
      <c r="AG441" s="108" t="s">
        <v>30</v>
      </c>
      <c r="AH441" s="109" t="s">
        <v>85</v>
      </c>
      <c r="AL441" s="108" t="s">
        <v>134</v>
      </c>
      <c r="AM441" s="109" t="str">
        <f t="shared" si="178"/>
        <v>INDFOR</v>
      </c>
      <c r="AN441" s="108" t="str">
        <f t="shared" si="179"/>
        <v>FH2_3</v>
      </c>
      <c r="AO441" s="108">
        <f>AO393</f>
        <v>1.9692259466378176E-2</v>
      </c>
      <c r="AP441" s="108" t="s">
        <v>30</v>
      </c>
      <c r="AQ441" s="109" t="s">
        <v>82</v>
      </c>
      <c r="AU441" s="108" t="s">
        <v>134</v>
      </c>
      <c r="AV441" s="109" t="str">
        <f t="shared" si="180"/>
        <v>INDFOR</v>
      </c>
      <c r="AW441" s="108" t="str">
        <f t="shared" si="181"/>
        <v>FH2_3</v>
      </c>
      <c r="AX441" s="108">
        <f>AX393</f>
        <v>2.0067201648247365E-2</v>
      </c>
      <c r="AY441" s="108" t="s">
        <v>30</v>
      </c>
      <c r="AZ441" s="109" t="s">
        <v>81</v>
      </c>
      <c r="BD441" s="108" t="s">
        <v>134</v>
      </c>
      <c r="BE441" s="109" t="str">
        <f t="shared" si="182"/>
        <v>INDFOR</v>
      </c>
      <c r="BF441" s="108" t="str">
        <f t="shared" si="183"/>
        <v>FH2_3</v>
      </c>
      <c r="BG441" s="108">
        <f t="shared" si="190"/>
        <v>1.9692259466378176E-2</v>
      </c>
      <c r="BH441" s="108" t="s">
        <v>30</v>
      </c>
      <c r="BI441" s="109" t="s">
        <v>83</v>
      </c>
      <c r="BM441" s="108" t="s">
        <v>134</v>
      </c>
      <c r="BN441" s="109" t="str">
        <f t="shared" si="184"/>
        <v>INDFOR</v>
      </c>
      <c r="BO441" s="108" t="str">
        <f t="shared" si="185"/>
        <v>FH2_3</v>
      </c>
      <c r="BP441" s="108">
        <f t="shared" si="186"/>
        <v>2.0067201648247365E-2</v>
      </c>
      <c r="BQ441" s="108" t="s">
        <v>30</v>
      </c>
      <c r="BR441" s="109" t="s">
        <v>80</v>
      </c>
    </row>
    <row r="442" spans="11:70">
      <c r="K442" s="108" t="s">
        <v>134</v>
      </c>
      <c r="L442" s="109" t="str">
        <f t="shared" si="187"/>
        <v>INDFOR</v>
      </c>
      <c r="M442" s="108" t="str">
        <f>M394</f>
        <v>FH4_5</v>
      </c>
      <c r="N442" s="108">
        <f>N394</f>
        <v>2.0111670111358421E-2</v>
      </c>
      <c r="O442" s="108" t="s">
        <v>30</v>
      </c>
      <c r="P442" s="109" t="s">
        <v>84</v>
      </c>
      <c r="T442" s="108" t="s">
        <v>134</v>
      </c>
      <c r="U442" s="109" t="str">
        <f t="shared" si="188"/>
        <v>INDFOR</v>
      </c>
      <c r="V442" s="108" t="str">
        <f t="shared" si="189"/>
        <v>FH4_5</v>
      </c>
      <c r="W442" s="108">
        <f>W394</f>
        <v>1.5829045235448858E-2</v>
      </c>
      <c r="X442" s="108" t="s">
        <v>30</v>
      </c>
      <c r="Y442" s="109" t="s">
        <v>79</v>
      </c>
      <c r="AC442" s="108" t="s">
        <v>134</v>
      </c>
      <c r="AD442" s="109" t="str">
        <f t="shared" si="176"/>
        <v>INDFOR</v>
      </c>
      <c r="AE442" s="108" t="str">
        <f t="shared" si="177"/>
        <v>FH4_5</v>
      </c>
      <c r="AF442" s="108">
        <f>AF394</f>
        <v>2.0924688349934103E-2</v>
      </c>
      <c r="AG442" s="108" t="s">
        <v>30</v>
      </c>
      <c r="AH442" s="109" t="s">
        <v>85</v>
      </c>
      <c r="AL442" s="108" t="s">
        <v>134</v>
      </c>
      <c r="AM442" s="109" t="str">
        <f t="shared" si="178"/>
        <v>INDFOR</v>
      </c>
      <c r="AN442" s="108" t="str">
        <f t="shared" si="179"/>
        <v>FH4_5</v>
      </c>
      <c r="AO442" s="108">
        <f>AO394</f>
        <v>1.8540401370121914E-2</v>
      </c>
      <c r="AP442" s="108" t="s">
        <v>30</v>
      </c>
      <c r="AQ442" s="109" t="s">
        <v>82</v>
      </c>
      <c r="AU442" s="108" t="s">
        <v>134</v>
      </c>
      <c r="AV442" s="109" t="str">
        <f t="shared" si="180"/>
        <v>INDFOR</v>
      </c>
      <c r="AW442" s="108" t="str">
        <f t="shared" si="181"/>
        <v>FH4_5</v>
      </c>
      <c r="AX442" s="108">
        <f>AX394</f>
        <v>1.7787724329452501E-2</v>
      </c>
      <c r="AY442" s="108" t="s">
        <v>30</v>
      </c>
      <c r="AZ442" s="109" t="s">
        <v>81</v>
      </c>
      <c r="BD442" s="108" t="s">
        <v>134</v>
      </c>
      <c r="BE442" s="109" t="str">
        <f t="shared" si="182"/>
        <v>INDFOR</v>
      </c>
      <c r="BF442" s="108" t="str">
        <f t="shared" si="183"/>
        <v>FH4_5</v>
      </c>
      <c r="BG442" s="108">
        <f t="shared" si="190"/>
        <v>1.8540401370121914E-2</v>
      </c>
      <c r="BH442" s="108" t="s">
        <v>30</v>
      </c>
      <c r="BI442" s="109" t="s">
        <v>83</v>
      </c>
      <c r="BM442" s="108" t="s">
        <v>134</v>
      </c>
      <c r="BN442" s="109" t="str">
        <f t="shared" si="184"/>
        <v>INDFOR</v>
      </c>
      <c r="BO442" s="108" t="str">
        <f t="shared" si="185"/>
        <v>FH4_5</v>
      </c>
      <c r="BP442" s="108">
        <f t="shared" si="186"/>
        <v>1.7787724329452501E-2</v>
      </c>
      <c r="BQ442" s="108" t="s">
        <v>30</v>
      </c>
      <c r="BR442" s="109" t="s">
        <v>80</v>
      </c>
    </row>
    <row r="443" spans="11:70">
      <c r="K443" s="110" t="s">
        <v>134</v>
      </c>
      <c r="L443" s="109" t="str">
        <f t="shared" si="187"/>
        <v>INDFOR</v>
      </c>
      <c r="M443" s="108" t="str">
        <f>M395</f>
        <v>FH6_7</v>
      </c>
      <c r="N443" s="108">
        <f>N395</f>
        <v>1.9209922204757826E-2</v>
      </c>
      <c r="O443" s="108" t="s">
        <v>30</v>
      </c>
      <c r="P443" s="109" t="s">
        <v>84</v>
      </c>
      <c r="T443" s="108" t="s">
        <v>134</v>
      </c>
      <c r="U443" s="109" t="str">
        <f t="shared" si="188"/>
        <v>INDFOR</v>
      </c>
      <c r="V443" s="108" t="str">
        <f t="shared" si="189"/>
        <v>FH6_7</v>
      </c>
      <c r="W443" s="108">
        <f>W395</f>
        <v>1.590246212487445E-2</v>
      </c>
      <c r="X443" s="108" t="s">
        <v>30</v>
      </c>
      <c r="Y443" s="109" t="s">
        <v>79</v>
      </c>
      <c r="AC443" s="108" t="s">
        <v>134</v>
      </c>
      <c r="AD443" s="109" t="str">
        <f t="shared" si="176"/>
        <v>INDFOR</v>
      </c>
      <c r="AE443" s="108" t="str">
        <f t="shared" si="177"/>
        <v>FH6_7</v>
      </c>
      <c r="AF443" s="108">
        <f>AF395</f>
        <v>1.8408075869719209E-2</v>
      </c>
      <c r="AG443" s="108" t="s">
        <v>30</v>
      </c>
      <c r="AH443" s="109" t="s">
        <v>85</v>
      </c>
      <c r="AL443" s="108" t="s">
        <v>134</v>
      </c>
      <c r="AM443" s="109" t="str">
        <f t="shared" si="178"/>
        <v>INDFOR</v>
      </c>
      <c r="AN443" s="108" t="str">
        <f t="shared" si="179"/>
        <v>FH6_7</v>
      </c>
      <c r="AO443" s="108">
        <f>AO395</f>
        <v>1.7590353092763786E-2</v>
      </c>
      <c r="AP443" s="108" t="s">
        <v>30</v>
      </c>
      <c r="AQ443" s="109" t="s">
        <v>82</v>
      </c>
      <c r="AU443" s="108" t="s">
        <v>134</v>
      </c>
      <c r="AV443" s="109" t="str">
        <f t="shared" si="180"/>
        <v>INDFOR</v>
      </c>
      <c r="AW443" s="108" t="str">
        <f t="shared" si="181"/>
        <v>FH6_7</v>
      </c>
      <c r="AX443" s="108">
        <f>AX395</f>
        <v>1.6594507840248664E-2</v>
      </c>
      <c r="AY443" s="108" t="s">
        <v>30</v>
      </c>
      <c r="AZ443" s="109" t="s">
        <v>81</v>
      </c>
      <c r="BD443" s="108" t="s">
        <v>134</v>
      </c>
      <c r="BE443" s="109" t="str">
        <f t="shared" si="182"/>
        <v>INDFOR</v>
      </c>
      <c r="BF443" s="108" t="str">
        <f t="shared" si="183"/>
        <v>FH6_7</v>
      </c>
      <c r="BG443" s="108">
        <f t="shared" si="190"/>
        <v>1.7590353092763786E-2</v>
      </c>
      <c r="BH443" s="108" t="s">
        <v>30</v>
      </c>
      <c r="BI443" s="109" t="s">
        <v>83</v>
      </c>
      <c r="BM443" s="108" t="s">
        <v>134</v>
      </c>
      <c r="BN443" s="109" t="str">
        <f t="shared" si="184"/>
        <v>INDFOR</v>
      </c>
      <c r="BO443" s="108" t="str">
        <f t="shared" si="185"/>
        <v>FH6_7</v>
      </c>
      <c r="BP443" s="108">
        <f t="shared" si="186"/>
        <v>1.6594507840248664E-2</v>
      </c>
      <c r="BQ443" s="108" t="s">
        <v>30</v>
      </c>
      <c r="BR443" s="109" t="s">
        <v>80</v>
      </c>
    </row>
    <row r="444" spans="11:70">
      <c r="K444" s="108" t="s">
        <v>134</v>
      </c>
      <c r="L444" s="109" t="str">
        <f t="shared" si="187"/>
        <v>INDFOR</v>
      </c>
      <c r="M444" s="108" t="str">
        <f>M396</f>
        <v>FH8_9</v>
      </c>
      <c r="N444" s="108">
        <f>N396</f>
        <v>1.8841834190357041E-2</v>
      </c>
      <c r="O444" s="108" t="s">
        <v>30</v>
      </c>
      <c r="P444" s="109" t="s">
        <v>84</v>
      </c>
      <c r="T444" s="108" t="s">
        <v>134</v>
      </c>
      <c r="U444" s="109" t="str">
        <f t="shared" si="188"/>
        <v>INDFOR</v>
      </c>
      <c r="V444" s="108" t="str">
        <f t="shared" si="189"/>
        <v>FH8_9</v>
      </c>
      <c r="W444" s="108">
        <f>W396</f>
        <v>1.7105236665912595E-2</v>
      </c>
      <c r="X444" s="108" t="s">
        <v>30</v>
      </c>
      <c r="Y444" s="109" t="s">
        <v>79</v>
      </c>
      <c r="AC444" s="108" t="s">
        <v>134</v>
      </c>
      <c r="AD444" s="109" t="str">
        <f t="shared" si="176"/>
        <v>INDFOR</v>
      </c>
      <c r="AE444" s="108" t="str">
        <f t="shared" si="177"/>
        <v>FH8_9</v>
      </c>
      <c r="AF444" s="108">
        <f>AF396</f>
        <v>1.6970320419525779E-2</v>
      </c>
      <c r="AG444" s="108" t="s">
        <v>30</v>
      </c>
      <c r="AH444" s="109" t="s">
        <v>85</v>
      </c>
      <c r="AL444" s="108" t="s">
        <v>134</v>
      </c>
      <c r="AM444" s="109" t="str">
        <f t="shared" si="178"/>
        <v>INDFOR</v>
      </c>
      <c r="AN444" s="108" t="str">
        <f t="shared" si="179"/>
        <v>FH8_9</v>
      </c>
      <c r="AO444" s="108">
        <f>AO396</f>
        <v>1.7469867163884722E-2</v>
      </c>
      <c r="AP444" s="108" t="s">
        <v>30</v>
      </c>
      <c r="AQ444" s="109" t="s">
        <v>82</v>
      </c>
      <c r="AU444" s="108" t="s">
        <v>134</v>
      </c>
      <c r="AV444" s="109" t="str">
        <f t="shared" si="180"/>
        <v>INDFOR</v>
      </c>
      <c r="AW444" s="108" t="str">
        <f t="shared" si="181"/>
        <v>FH8_9</v>
      </c>
      <c r="AX444" s="108">
        <f>AX396</f>
        <v>1.6512257912117322E-2</v>
      </c>
      <c r="AY444" s="108" t="s">
        <v>30</v>
      </c>
      <c r="AZ444" s="109" t="s">
        <v>81</v>
      </c>
      <c r="BD444" s="108" t="s">
        <v>134</v>
      </c>
      <c r="BE444" s="109" t="str">
        <f t="shared" si="182"/>
        <v>INDFOR</v>
      </c>
      <c r="BF444" s="108" t="str">
        <f t="shared" si="183"/>
        <v>FH8_9</v>
      </c>
      <c r="BG444" s="108">
        <f t="shared" si="190"/>
        <v>1.7469867163884722E-2</v>
      </c>
      <c r="BH444" s="108" t="s">
        <v>30</v>
      </c>
      <c r="BI444" s="109" t="s">
        <v>83</v>
      </c>
      <c r="BM444" s="108" t="s">
        <v>134</v>
      </c>
      <c r="BN444" s="109" t="str">
        <f t="shared" si="184"/>
        <v>INDFOR</v>
      </c>
      <c r="BO444" s="108" t="str">
        <f t="shared" si="185"/>
        <v>FH8_9</v>
      </c>
      <c r="BP444" s="108">
        <f t="shared" si="186"/>
        <v>1.6512257912117322E-2</v>
      </c>
      <c r="BQ444" s="108" t="s">
        <v>30</v>
      </c>
      <c r="BR444" s="109" t="s">
        <v>80</v>
      </c>
    </row>
    <row r="445" spans="11:70">
      <c r="K445" s="108" t="s">
        <v>134</v>
      </c>
      <c r="L445" s="109" t="str">
        <f t="shared" si="187"/>
        <v>INDFOR</v>
      </c>
      <c r="M445" s="108" t="str">
        <f>M397</f>
        <v>FH10_11</v>
      </c>
      <c r="N445" s="108">
        <f>N397</f>
        <v>1.8935669933152932E-2</v>
      </c>
      <c r="O445" s="108" t="s">
        <v>30</v>
      </c>
      <c r="P445" s="109" t="s">
        <v>84</v>
      </c>
      <c r="T445" s="108" t="s">
        <v>134</v>
      </c>
      <c r="U445" s="109" t="str">
        <f t="shared" si="188"/>
        <v>INDFOR</v>
      </c>
      <c r="V445" s="108" t="str">
        <f t="shared" si="189"/>
        <v>FH10_11</v>
      </c>
      <c r="W445" s="108">
        <f>W397</f>
        <v>1.9822516118854855E-2</v>
      </c>
      <c r="X445" s="108" t="s">
        <v>30</v>
      </c>
      <c r="Y445" s="109" t="s">
        <v>79</v>
      </c>
      <c r="AC445" s="108" t="s">
        <v>134</v>
      </c>
      <c r="AD445" s="109" t="str">
        <f t="shared" si="176"/>
        <v>INDFOR</v>
      </c>
      <c r="AE445" s="108" t="str">
        <f t="shared" si="177"/>
        <v>FH10_11</v>
      </c>
      <c r="AF445" s="108">
        <f>AF397</f>
        <v>1.6672348011768142E-2</v>
      </c>
      <c r="AG445" s="108" t="s">
        <v>30</v>
      </c>
      <c r="AH445" s="109" t="s">
        <v>85</v>
      </c>
      <c r="AL445" s="108" t="s">
        <v>134</v>
      </c>
      <c r="AM445" s="109" t="str">
        <f t="shared" si="178"/>
        <v>INDFOR</v>
      </c>
      <c r="AN445" s="108" t="str">
        <f t="shared" si="179"/>
        <v>FH10_11</v>
      </c>
      <c r="AO445" s="108">
        <f>AO397</f>
        <v>1.8548115811417278E-2</v>
      </c>
      <c r="AP445" s="108" t="s">
        <v>30</v>
      </c>
      <c r="AQ445" s="109" t="s">
        <v>82</v>
      </c>
      <c r="AU445" s="108" t="s">
        <v>134</v>
      </c>
      <c r="AV445" s="109" t="str">
        <f t="shared" si="180"/>
        <v>INDFOR</v>
      </c>
      <c r="AW445" s="108" t="str">
        <f t="shared" si="181"/>
        <v>FH10_11</v>
      </c>
      <c r="AX445" s="108">
        <f>AX397</f>
        <v>1.8253662687717338E-2</v>
      </c>
      <c r="AY445" s="108" t="s">
        <v>30</v>
      </c>
      <c r="AZ445" s="109" t="s">
        <v>81</v>
      </c>
      <c r="BD445" s="108" t="s">
        <v>134</v>
      </c>
      <c r="BE445" s="109" t="str">
        <f t="shared" si="182"/>
        <v>INDFOR</v>
      </c>
      <c r="BF445" s="108" t="str">
        <f t="shared" si="183"/>
        <v>FH10_11</v>
      </c>
      <c r="BG445" s="108">
        <f t="shared" si="190"/>
        <v>1.8548115811417278E-2</v>
      </c>
      <c r="BH445" s="108" t="s">
        <v>30</v>
      </c>
      <c r="BI445" s="109" t="s">
        <v>83</v>
      </c>
      <c r="BM445" s="108" t="s">
        <v>134</v>
      </c>
      <c r="BN445" s="109" t="str">
        <f t="shared" si="184"/>
        <v>INDFOR</v>
      </c>
      <c r="BO445" s="108" t="str">
        <f t="shared" si="185"/>
        <v>FH10_11</v>
      </c>
      <c r="BP445" s="108">
        <f t="shared" si="186"/>
        <v>1.8253662687717338E-2</v>
      </c>
      <c r="BQ445" s="108" t="s">
        <v>30</v>
      </c>
      <c r="BR445" s="109" t="s">
        <v>80</v>
      </c>
    </row>
    <row r="446" spans="11:70">
      <c r="K446" s="108" t="s">
        <v>134</v>
      </c>
      <c r="L446" s="109" t="str">
        <f t="shared" si="187"/>
        <v>INDFOR</v>
      </c>
      <c r="M446" s="108" t="str">
        <f>M398</f>
        <v>FH12_13</v>
      </c>
      <c r="N446" s="108">
        <f>N398</f>
        <v>1.9884706900704735E-2</v>
      </c>
      <c r="O446" s="108" t="s">
        <v>30</v>
      </c>
      <c r="P446" s="109" t="s">
        <v>84</v>
      </c>
      <c r="T446" s="108" t="s">
        <v>134</v>
      </c>
      <c r="U446" s="109" t="str">
        <f t="shared" si="188"/>
        <v>INDFOR</v>
      </c>
      <c r="V446" s="108" t="str">
        <f t="shared" si="189"/>
        <v>FH12_13</v>
      </c>
      <c r="W446" s="108">
        <f>W398</f>
        <v>2.0576715213032504E-2</v>
      </c>
      <c r="X446" s="108" t="s">
        <v>30</v>
      </c>
      <c r="Y446" s="109" t="s">
        <v>79</v>
      </c>
      <c r="AC446" s="108" t="s">
        <v>134</v>
      </c>
      <c r="AD446" s="109" t="str">
        <f t="shared" si="176"/>
        <v>INDFOR</v>
      </c>
      <c r="AE446" s="108" t="str">
        <f t="shared" si="177"/>
        <v>FH12_13</v>
      </c>
      <c r="AF446" s="108">
        <f>AF398</f>
        <v>1.7899394766943112E-2</v>
      </c>
      <c r="AG446" s="108" t="s">
        <v>30</v>
      </c>
      <c r="AH446" s="109" t="s">
        <v>85</v>
      </c>
      <c r="AL446" s="108" t="s">
        <v>134</v>
      </c>
      <c r="AM446" s="109" t="str">
        <f t="shared" si="178"/>
        <v>INDFOR</v>
      </c>
      <c r="AN446" s="108" t="str">
        <f t="shared" si="179"/>
        <v>FH12_13</v>
      </c>
      <c r="AO446" s="108">
        <f>AO398</f>
        <v>1.9734637777557382E-2</v>
      </c>
      <c r="AP446" s="108" t="s">
        <v>30</v>
      </c>
      <c r="AQ446" s="109" t="s">
        <v>82</v>
      </c>
      <c r="AU446" s="108" t="s">
        <v>134</v>
      </c>
      <c r="AV446" s="109" t="str">
        <f t="shared" si="180"/>
        <v>INDFOR</v>
      </c>
      <c r="AW446" s="108" t="str">
        <f t="shared" si="181"/>
        <v>FH12_13</v>
      </c>
      <c r="AX446" s="108">
        <f>AX398</f>
        <v>2.0262699404647935E-2</v>
      </c>
      <c r="AY446" s="108" t="s">
        <v>30</v>
      </c>
      <c r="AZ446" s="109" t="s">
        <v>81</v>
      </c>
      <c r="BD446" s="108" t="s">
        <v>134</v>
      </c>
      <c r="BE446" s="109" t="str">
        <f t="shared" si="182"/>
        <v>INDFOR</v>
      </c>
      <c r="BF446" s="108" t="str">
        <f t="shared" si="183"/>
        <v>FH12_13</v>
      </c>
      <c r="BG446" s="108">
        <f t="shared" si="190"/>
        <v>1.9734637777557382E-2</v>
      </c>
      <c r="BH446" s="108" t="s">
        <v>30</v>
      </c>
      <c r="BI446" s="109" t="s">
        <v>83</v>
      </c>
      <c r="BM446" s="108" t="s">
        <v>134</v>
      </c>
      <c r="BN446" s="109" t="str">
        <f t="shared" si="184"/>
        <v>INDFOR</v>
      </c>
      <c r="BO446" s="108" t="str">
        <f t="shared" si="185"/>
        <v>FH12_13</v>
      </c>
      <c r="BP446" s="108">
        <f t="shared" si="186"/>
        <v>2.0262699404647935E-2</v>
      </c>
      <c r="BQ446" s="108" t="s">
        <v>30</v>
      </c>
      <c r="BR446" s="109" t="s">
        <v>80</v>
      </c>
    </row>
    <row r="447" spans="11:70">
      <c r="K447" s="110" t="s">
        <v>134</v>
      </c>
      <c r="L447" s="109" t="str">
        <f t="shared" si="187"/>
        <v>INDFOR</v>
      </c>
      <c r="M447" s="108" t="str">
        <f>M399</f>
        <v>FH14_15</v>
      </c>
      <c r="N447" s="108">
        <f>N399</f>
        <v>2.0838990619720756E-2</v>
      </c>
      <c r="O447" s="108" t="s">
        <v>30</v>
      </c>
      <c r="P447" s="109" t="s">
        <v>84</v>
      </c>
      <c r="T447" s="108" t="s">
        <v>134</v>
      </c>
      <c r="U447" s="109" t="str">
        <f t="shared" si="188"/>
        <v>INDFOR</v>
      </c>
      <c r="V447" s="108" t="str">
        <f t="shared" si="189"/>
        <v>FH14_15</v>
      </c>
      <c r="W447" s="108">
        <f>W399</f>
        <v>2.0134412075970921E-2</v>
      </c>
      <c r="X447" s="108" t="s">
        <v>30</v>
      </c>
      <c r="Y447" s="109" t="s">
        <v>79</v>
      </c>
      <c r="AC447" s="108" t="s">
        <v>134</v>
      </c>
      <c r="AD447" s="109" t="str">
        <f t="shared" si="176"/>
        <v>INDFOR</v>
      </c>
      <c r="AE447" s="108" t="str">
        <f t="shared" si="177"/>
        <v>FH14_15</v>
      </c>
      <c r="AF447" s="108">
        <f>AF399</f>
        <v>2.0753023425021548E-2</v>
      </c>
      <c r="AG447" s="108" t="s">
        <v>30</v>
      </c>
      <c r="AH447" s="109" t="s">
        <v>85</v>
      </c>
      <c r="AL447" s="108" t="s">
        <v>134</v>
      </c>
      <c r="AM447" s="109" t="str">
        <f t="shared" si="178"/>
        <v>INDFOR</v>
      </c>
      <c r="AN447" s="108" t="str">
        <f t="shared" si="179"/>
        <v>FH14_15</v>
      </c>
      <c r="AO447" s="108">
        <f>AO399</f>
        <v>2.062125446774131E-2</v>
      </c>
      <c r="AP447" s="108" t="s">
        <v>30</v>
      </c>
      <c r="AQ447" s="109" t="s">
        <v>82</v>
      </c>
      <c r="AU447" s="108" t="s">
        <v>134</v>
      </c>
      <c r="AV447" s="109" t="str">
        <f t="shared" si="180"/>
        <v>INDFOR</v>
      </c>
      <c r="AW447" s="108" t="str">
        <f t="shared" si="181"/>
        <v>FH14_15</v>
      </c>
      <c r="AX447" s="108">
        <f>AX399</f>
        <v>2.1172817979268704E-2</v>
      </c>
      <c r="AY447" s="108" t="s">
        <v>30</v>
      </c>
      <c r="AZ447" s="109" t="s">
        <v>81</v>
      </c>
      <c r="BD447" s="108" t="s">
        <v>134</v>
      </c>
      <c r="BE447" s="109" t="str">
        <f t="shared" si="182"/>
        <v>INDFOR</v>
      </c>
      <c r="BF447" s="108" t="str">
        <f t="shared" si="183"/>
        <v>FH14_15</v>
      </c>
      <c r="BG447" s="108">
        <f t="shared" si="190"/>
        <v>2.062125446774131E-2</v>
      </c>
      <c r="BH447" s="108" t="s">
        <v>30</v>
      </c>
      <c r="BI447" s="109" t="s">
        <v>83</v>
      </c>
      <c r="BM447" s="108" t="s">
        <v>134</v>
      </c>
      <c r="BN447" s="109" t="str">
        <f t="shared" si="184"/>
        <v>INDFOR</v>
      </c>
      <c r="BO447" s="108" t="str">
        <f t="shared" si="185"/>
        <v>FH14_15</v>
      </c>
      <c r="BP447" s="108">
        <f t="shared" si="186"/>
        <v>2.1172817979268704E-2</v>
      </c>
      <c r="BQ447" s="108" t="s">
        <v>30</v>
      </c>
      <c r="BR447" s="109" t="s">
        <v>80</v>
      </c>
    </row>
    <row r="448" spans="11:70">
      <c r="K448" s="108" t="s">
        <v>134</v>
      </c>
      <c r="L448" s="109" t="str">
        <f t="shared" si="187"/>
        <v>INDFOR</v>
      </c>
      <c r="M448" s="108" t="str">
        <f>M400</f>
        <v>FH16_17</v>
      </c>
      <c r="N448" s="108">
        <f>N400</f>
        <v>2.1159581881884614E-2</v>
      </c>
      <c r="O448" s="108" t="s">
        <v>30</v>
      </c>
      <c r="P448" s="109" t="s">
        <v>84</v>
      </c>
      <c r="T448" s="108" t="s">
        <v>134</v>
      </c>
      <c r="U448" s="109" t="str">
        <f t="shared" si="188"/>
        <v>INDFOR</v>
      </c>
      <c r="V448" s="108" t="str">
        <f t="shared" si="189"/>
        <v>FH16_17</v>
      </c>
      <c r="W448" s="108">
        <f>W400</f>
        <v>1.9900470527556027E-2</v>
      </c>
      <c r="X448" s="108" t="s">
        <v>30</v>
      </c>
      <c r="Y448" s="109" t="s">
        <v>79</v>
      </c>
      <c r="AC448" s="108" t="s">
        <v>134</v>
      </c>
      <c r="AD448" s="109" t="str">
        <f t="shared" si="176"/>
        <v>INDFOR</v>
      </c>
      <c r="AE448" s="108" t="str">
        <f t="shared" si="177"/>
        <v>FH16_17</v>
      </c>
      <c r="AF448" s="108">
        <f>AF400</f>
        <v>2.1834856434323043E-2</v>
      </c>
      <c r="AG448" s="108" t="s">
        <v>30</v>
      </c>
      <c r="AH448" s="109" t="s">
        <v>85</v>
      </c>
      <c r="AL448" s="108" t="s">
        <v>134</v>
      </c>
      <c r="AM448" s="109" t="str">
        <f t="shared" si="178"/>
        <v>INDFOR</v>
      </c>
      <c r="AN448" s="108" t="str">
        <f t="shared" si="179"/>
        <v>FH16_17</v>
      </c>
      <c r="AO448" s="108">
        <f>AO400</f>
        <v>2.0861762903381702E-2</v>
      </c>
      <c r="AP448" s="108" t="s">
        <v>30</v>
      </c>
      <c r="AQ448" s="109" t="s">
        <v>82</v>
      </c>
      <c r="AU448" s="108" t="s">
        <v>134</v>
      </c>
      <c r="AV448" s="109" t="str">
        <f t="shared" si="180"/>
        <v>INDFOR</v>
      </c>
      <c r="AW448" s="108" t="str">
        <f t="shared" si="181"/>
        <v>FH16_17</v>
      </c>
      <c r="AX448" s="108">
        <f>AX400</f>
        <v>2.13427940914599E-2</v>
      </c>
      <c r="AY448" s="108" t="s">
        <v>30</v>
      </c>
      <c r="AZ448" s="109" t="s">
        <v>81</v>
      </c>
      <c r="BD448" s="108" t="s">
        <v>134</v>
      </c>
      <c r="BE448" s="109" t="str">
        <f t="shared" si="182"/>
        <v>INDFOR</v>
      </c>
      <c r="BF448" s="108" t="str">
        <f t="shared" si="183"/>
        <v>FH16_17</v>
      </c>
      <c r="BG448" s="108">
        <f t="shared" si="190"/>
        <v>2.0861762903381702E-2</v>
      </c>
      <c r="BH448" s="108" t="s">
        <v>30</v>
      </c>
      <c r="BI448" s="109" t="s">
        <v>83</v>
      </c>
      <c r="BM448" s="108" t="s">
        <v>134</v>
      </c>
      <c r="BN448" s="109" t="str">
        <f t="shared" si="184"/>
        <v>INDFOR</v>
      </c>
      <c r="BO448" s="108" t="str">
        <f t="shared" si="185"/>
        <v>FH16_17</v>
      </c>
      <c r="BP448" s="108">
        <f t="shared" si="186"/>
        <v>2.13427940914599E-2</v>
      </c>
      <c r="BQ448" s="108" t="s">
        <v>30</v>
      </c>
      <c r="BR448" s="109" t="s">
        <v>80</v>
      </c>
    </row>
    <row r="449" spans="11:70">
      <c r="K449" s="108" t="s">
        <v>134</v>
      </c>
      <c r="L449" s="109" t="str">
        <f t="shared" si="187"/>
        <v>INDFOR</v>
      </c>
      <c r="M449" s="108" t="str">
        <f>M401</f>
        <v>FH18_19</v>
      </c>
      <c r="N449" s="108">
        <f>N401</f>
        <v>2.1224678540757162E-2</v>
      </c>
      <c r="O449" s="108" t="s">
        <v>30</v>
      </c>
      <c r="P449" s="109" t="s">
        <v>84</v>
      </c>
      <c r="T449" s="108" t="s">
        <v>134</v>
      </c>
      <c r="U449" s="109" t="str">
        <f t="shared" si="188"/>
        <v>INDFOR</v>
      </c>
      <c r="V449" s="108" t="str">
        <f t="shared" si="189"/>
        <v>FH18_19</v>
      </c>
      <c r="W449" s="108">
        <f>W401</f>
        <v>2.0107856361090009E-2</v>
      </c>
      <c r="X449" s="108" t="s">
        <v>30</v>
      </c>
      <c r="Y449" s="109" t="s">
        <v>79</v>
      </c>
      <c r="AC449" s="108" t="s">
        <v>134</v>
      </c>
      <c r="AD449" s="109" t="str">
        <f t="shared" si="176"/>
        <v>INDFOR</v>
      </c>
      <c r="AE449" s="108" t="str">
        <f t="shared" si="177"/>
        <v>FH18_19</v>
      </c>
      <c r="AF449" s="108">
        <f>AF401</f>
        <v>2.1851663341138666E-2</v>
      </c>
      <c r="AG449" s="108" t="s">
        <v>30</v>
      </c>
      <c r="AH449" s="109" t="s">
        <v>85</v>
      </c>
      <c r="AL449" s="108" t="s">
        <v>134</v>
      </c>
      <c r="AM449" s="109" t="str">
        <f t="shared" si="178"/>
        <v>INDFOR</v>
      </c>
      <c r="AN449" s="108" t="str">
        <f t="shared" si="179"/>
        <v>FH18_19</v>
      </c>
      <c r="AO449" s="108">
        <f>AO401</f>
        <v>2.0787222764254057E-2</v>
      </c>
      <c r="AP449" s="108" t="s">
        <v>30</v>
      </c>
      <c r="AQ449" s="109" t="s">
        <v>82</v>
      </c>
      <c r="AU449" s="108" t="s">
        <v>134</v>
      </c>
      <c r="AV449" s="109" t="str">
        <f t="shared" si="180"/>
        <v>INDFOR</v>
      </c>
      <c r="AW449" s="108" t="str">
        <f t="shared" si="181"/>
        <v>FH18_19</v>
      </c>
      <c r="AX449" s="108">
        <f>AX401</f>
        <v>2.1302546509601013E-2</v>
      </c>
      <c r="AY449" s="108" t="s">
        <v>30</v>
      </c>
      <c r="AZ449" s="109" t="s">
        <v>81</v>
      </c>
      <c r="BD449" s="108" t="s">
        <v>134</v>
      </c>
      <c r="BE449" s="109" t="str">
        <f t="shared" si="182"/>
        <v>INDFOR</v>
      </c>
      <c r="BF449" s="108" t="str">
        <f t="shared" si="183"/>
        <v>FH18_19</v>
      </c>
      <c r="BG449" s="108">
        <f t="shared" si="190"/>
        <v>2.0787222764254057E-2</v>
      </c>
      <c r="BH449" s="108" t="s">
        <v>30</v>
      </c>
      <c r="BI449" s="109" t="s">
        <v>83</v>
      </c>
      <c r="BM449" s="108" t="s">
        <v>134</v>
      </c>
      <c r="BN449" s="109" t="str">
        <f t="shared" si="184"/>
        <v>INDFOR</v>
      </c>
      <c r="BO449" s="108" t="str">
        <f t="shared" si="185"/>
        <v>FH18_19</v>
      </c>
      <c r="BP449" s="108">
        <f t="shared" si="186"/>
        <v>2.1302546509601013E-2</v>
      </c>
      <c r="BQ449" s="108" t="s">
        <v>30</v>
      </c>
      <c r="BR449" s="109" t="s">
        <v>80</v>
      </c>
    </row>
    <row r="450" spans="11:70">
      <c r="K450" s="108" t="s">
        <v>134</v>
      </c>
      <c r="L450" s="109" t="str">
        <f t="shared" si="187"/>
        <v>INDFOR</v>
      </c>
      <c r="M450" s="108" t="str">
        <f>M402</f>
        <v>FH20_21</v>
      </c>
      <c r="N450" s="108">
        <f>N402</f>
        <v>2.1196759693815032E-2</v>
      </c>
      <c r="O450" s="108" t="s">
        <v>30</v>
      </c>
      <c r="P450" s="109" t="s">
        <v>84</v>
      </c>
      <c r="T450" s="108" t="s">
        <v>134</v>
      </c>
      <c r="U450" s="109" t="str">
        <f t="shared" si="188"/>
        <v>INDFOR</v>
      </c>
      <c r="V450" s="108" t="str">
        <f t="shared" si="189"/>
        <v>FH20_21</v>
      </c>
      <c r="W450" s="108">
        <f>W402</f>
        <v>2.0969036728827523E-2</v>
      </c>
      <c r="X450" s="108" t="s">
        <v>30</v>
      </c>
      <c r="Y450" s="109" t="s">
        <v>79</v>
      </c>
      <c r="AC450" s="108" t="s">
        <v>134</v>
      </c>
      <c r="AD450" s="109" t="str">
        <f t="shared" si="176"/>
        <v>INDFOR</v>
      </c>
      <c r="AE450" s="108" t="str">
        <f t="shared" si="177"/>
        <v>FH20_21</v>
      </c>
      <c r="AF450" s="108">
        <f>AF402</f>
        <v>2.157042975296812E-2</v>
      </c>
      <c r="AG450" s="108" t="s">
        <v>30</v>
      </c>
      <c r="AH450" s="109" t="s">
        <v>85</v>
      </c>
      <c r="AL450" s="108" t="s">
        <v>134</v>
      </c>
      <c r="AM450" s="109" t="str">
        <f t="shared" si="178"/>
        <v>INDFOR</v>
      </c>
      <c r="AN450" s="108" t="str">
        <f t="shared" si="179"/>
        <v>FH20_21</v>
      </c>
      <c r="AO450" s="108">
        <f>AO402</f>
        <v>2.0999926566056218E-2</v>
      </c>
      <c r="AP450" s="108" t="s">
        <v>30</v>
      </c>
      <c r="AQ450" s="109" t="s">
        <v>82</v>
      </c>
      <c r="AU450" s="108" t="s">
        <v>134</v>
      </c>
      <c r="AV450" s="109" t="str">
        <f t="shared" si="180"/>
        <v>INDFOR</v>
      </c>
      <c r="AW450" s="108" t="str">
        <f t="shared" si="181"/>
        <v>FH20_21</v>
      </c>
      <c r="AX450" s="108">
        <f>AX402</f>
        <v>2.172914857240358E-2</v>
      </c>
      <c r="AY450" s="108" t="s">
        <v>30</v>
      </c>
      <c r="AZ450" s="109" t="s">
        <v>81</v>
      </c>
      <c r="BD450" s="108" t="s">
        <v>134</v>
      </c>
      <c r="BE450" s="109" t="str">
        <f t="shared" si="182"/>
        <v>INDFOR</v>
      </c>
      <c r="BF450" s="108" t="str">
        <f t="shared" si="183"/>
        <v>FH20_21</v>
      </c>
      <c r="BG450" s="108">
        <f t="shared" si="190"/>
        <v>2.0999926566056218E-2</v>
      </c>
      <c r="BH450" s="108" t="s">
        <v>30</v>
      </c>
      <c r="BI450" s="109" t="s">
        <v>83</v>
      </c>
      <c r="BM450" s="108" t="s">
        <v>134</v>
      </c>
      <c r="BN450" s="109" t="str">
        <f t="shared" si="184"/>
        <v>INDFOR</v>
      </c>
      <c r="BO450" s="108" t="str">
        <f t="shared" si="185"/>
        <v>FH20_21</v>
      </c>
      <c r="BP450" s="108">
        <f t="shared" si="186"/>
        <v>2.172914857240358E-2</v>
      </c>
      <c r="BQ450" s="108" t="s">
        <v>30</v>
      </c>
      <c r="BR450" s="109" t="s">
        <v>80</v>
      </c>
    </row>
    <row r="451" spans="11:70">
      <c r="K451" s="110" t="s">
        <v>134</v>
      </c>
      <c r="L451" s="109" t="str">
        <f t="shared" si="187"/>
        <v>INDFOR</v>
      </c>
      <c r="M451" s="108" t="str">
        <f>M403</f>
        <v>FH22_23</v>
      </c>
      <c r="N451" s="108">
        <f>N403</f>
        <v>2.1378603635991075E-2</v>
      </c>
      <c r="O451" s="108" t="s">
        <v>30</v>
      </c>
      <c r="P451" s="109" t="s">
        <v>84</v>
      </c>
      <c r="T451" s="108" t="s">
        <v>134</v>
      </c>
      <c r="U451" s="109" t="str">
        <f t="shared" si="188"/>
        <v>INDFOR</v>
      </c>
      <c r="V451" s="108" t="str">
        <f t="shared" si="189"/>
        <v>FH22_23</v>
      </c>
      <c r="W451" s="108">
        <f>W403</f>
        <v>2.0691198572281522E-2</v>
      </c>
      <c r="X451" s="108" t="s">
        <v>30</v>
      </c>
      <c r="Y451" s="109" t="s">
        <v>79</v>
      </c>
      <c r="AC451" s="108" t="s">
        <v>134</v>
      </c>
      <c r="AD451" s="109" t="str">
        <f t="shared" si="176"/>
        <v>INDFOR</v>
      </c>
      <c r="AE451" s="108" t="str">
        <f t="shared" si="177"/>
        <v>FH22_23</v>
      </c>
      <c r="AF451" s="108">
        <f>AF403</f>
        <v>2.1709141168517694E-2</v>
      </c>
      <c r="AG451" s="108" t="s">
        <v>30</v>
      </c>
      <c r="AH451" s="109" t="s">
        <v>85</v>
      </c>
      <c r="AL451" s="108" t="s">
        <v>134</v>
      </c>
      <c r="AM451" s="109" t="str">
        <f t="shared" si="178"/>
        <v>INDFOR</v>
      </c>
      <c r="AN451" s="108" t="str">
        <f t="shared" si="179"/>
        <v>FH22_23</v>
      </c>
      <c r="AO451" s="108">
        <f>AO403</f>
        <v>2.1207571541905425E-2</v>
      </c>
      <c r="AP451" s="108" t="s">
        <v>30</v>
      </c>
      <c r="AQ451" s="109" t="s">
        <v>82</v>
      </c>
      <c r="AU451" s="108" t="s">
        <v>134</v>
      </c>
      <c r="AV451" s="109" t="str">
        <f t="shared" si="180"/>
        <v>INDFOR</v>
      </c>
      <c r="AW451" s="108" t="str">
        <f t="shared" si="181"/>
        <v>FH22_23</v>
      </c>
      <c r="AX451" s="108">
        <f>AX403</f>
        <v>2.255459586083617E-2</v>
      </c>
      <c r="AY451" s="108" t="s">
        <v>30</v>
      </c>
      <c r="AZ451" s="109" t="s">
        <v>81</v>
      </c>
      <c r="BD451" s="108" t="s">
        <v>134</v>
      </c>
      <c r="BE451" s="109" t="str">
        <f t="shared" si="182"/>
        <v>INDFOR</v>
      </c>
      <c r="BF451" s="108" t="str">
        <f t="shared" si="183"/>
        <v>FH22_23</v>
      </c>
      <c r="BG451" s="108">
        <f t="shared" si="190"/>
        <v>2.1207571541905425E-2</v>
      </c>
      <c r="BH451" s="108" t="s">
        <v>30</v>
      </c>
      <c r="BI451" s="109" t="s">
        <v>83</v>
      </c>
      <c r="BM451" s="108" t="s">
        <v>134</v>
      </c>
      <c r="BN451" s="109" t="str">
        <f t="shared" si="184"/>
        <v>INDFOR</v>
      </c>
      <c r="BO451" s="108" t="str">
        <f t="shared" si="185"/>
        <v>FH22_23</v>
      </c>
      <c r="BP451" s="108">
        <f t="shared" si="186"/>
        <v>2.255459586083617E-2</v>
      </c>
      <c r="BQ451" s="108" t="s">
        <v>30</v>
      </c>
      <c r="BR451" s="109" t="s">
        <v>80</v>
      </c>
    </row>
    <row r="452" spans="11:70">
      <c r="K452" s="108" t="s">
        <v>134</v>
      </c>
      <c r="L452" s="109" t="str">
        <f t="shared" si="187"/>
        <v>INDFOR</v>
      </c>
      <c r="M452" s="108" t="str">
        <f>M404</f>
        <v>WH0_1</v>
      </c>
      <c r="N452" s="108">
        <f>N404</f>
        <v>2.3300094813820355E-2</v>
      </c>
      <c r="O452" s="108" t="s">
        <v>30</v>
      </c>
      <c r="P452" s="109" t="s">
        <v>84</v>
      </c>
      <c r="T452" s="108" t="s">
        <v>134</v>
      </c>
      <c r="U452" s="109" t="str">
        <f t="shared" si="188"/>
        <v>INDFOR</v>
      </c>
      <c r="V452" s="108" t="str">
        <f t="shared" si="189"/>
        <v>WH0_1</v>
      </c>
      <c r="W452" s="108">
        <f>W404</f>
        <v>2.7052832396289028E-2</v>
      </c>
      <c r="X452" s="108" t="s">
        <v>30</v>
      </c>
      <c r="Y452" s="109" t="s">
        <v>79</v>
      </c>
      <c r="AC452" s="108" t="s">
        <v>134</v>
      </c>
      <c r="AD452" s="109" t="str">
        <f t="shared" si="176"/>
        <v>INDFOR</v>
      </c>
      <c r="AE452" s="108" t="str">
        <f t="shared" si="177"/>
        <v>WH0_1</v>
      </c>
      <c r="AF452" s="108">
        <f>AF404</f>
        <v>2.6977531248366181E-2</v>
      </c>
      <c r="AG452" s="108" t="s">
        <v>30</v>
      </c>
      <c r="AH452" s="109" t="s">
        <v>85</v>
      </c>
      <c r="AL452" s="108" t="s">
        <v>134</v>
      </c>
      <c r="AM452" s="109" t="str">
        <f t="shared" si="178"/>
        <v>INDFOR</v>
      </c>
      <c r="AN452" s="108" t="str">
        <f t="shared" si="179"/>
        <v>WH0_1</v>
      </c>
      <c r="AO452" s="108">
        <f>AO404</f>
        <v>2.6007960145311419E-2</v>
      </c>
      <c r="AP452" s="108" t="s">
        <v>30</v>
      </c>
      <c r="AQ452" s="109" t="s">
        <v>82</v>
      </c>
      <c r="AU452" s="108" t="s">
        <v>134</v>
      </c>
      <c r="AV452" s="109" t="str">
        <f t="shared" si="180"/>
        <v>INDFOR</v>
      </c>
      <c r="AW452" s="108" t="str">
        <f t="shared" si="181"/>
        <v>WH0_1</v>
      </c>
      <c r="AX452" s="108">
        <f>AX404</f>
        <v>2.5192013319288074E-2</v>
      </c>
      <c r="AY452" s="108" t="s">
        <v>30</v>
      </c>
      <c r="AZ452" s="109" t="s">
        <v>81</v>
      </c>
      <c r="BD452" s="108" t="s">
        <v>134</v>
      </c>
      <c r="BE452" s="109" t="str">
        <f t="shared" si="182"/>
        <v>INDFOR</v>
      </c>
      <c r="BF452" s="108" t="str">
        <f t="shared" si="183"/>
        <v>WH0_1</v>
      </c>
      <c r="BG452" s="108">
        <f t="shared" si="190"/>
        <v>2.6007960145311419E-2</v>
      </c>
      <c r="BH452" s="108" t="s">
        <v>30</v>
      </c>
      <c r="BI452" s="109" t="s">
        <v>83</v>
      </c>
      <c r="BM452" s="108" t="s">
        <v>134</v>
      </c>
      <c r="BN452" s="109" t="str">
        <f t="shared" si="184"/>
        <v>INDFOR</v>
      </c>
      <c r="BO452" s="108" t="str">
        <f t="shared" si="185"/>
        <v>WH0_1</v>
      </c>
      <c r="BP452" s="108">
        <f t="shared" si="186"/>
        <v>2.5192013319288074E-2</v>
      </c>
      <c r="BQ452" s="108" t="s">
        <v>30</v>
      </c>
      <c r="BR452" s="109" t="s">
        <v>80</v>
      </c>
    </row>
    <row r="453" spans="11:70">
      <c r="K453" s="108" t="s">
        <v>134</v>
      </c>
      <c r="L453" s="109" t="str">
        <f t="shared" si="187"/>
        <v>INDFOR</v>
      </c>
      <c r="M453" s="108" t="str">
        <f>M405</f>
        <v>WH2_3</v>
      </c>
      <c r="N453" s="108">
        <f>N405</f>
        <v>2.2949279837092943E-2</v>
      </c>
      <c r="O453" s="108" t="s">
        <v>30</v>
      </c>
      <c r="P453" s="109" t="s">
        <v>84</v>
      </c>
      <c r="T453" s="108" t="s">
        <v>134</v>
      </c>
      <c r="U453" s="109" t="str">
        <f t="shared" si="188"/>
        <v>INDFOR</v>
      </c>
      <c r="V453" s="108" t="str">
        <f t="shared" si="189"/>
        <v>WH2_3</v>
      </c>
      <c r="W453" s="108">
        <f>W405</f>
        <v>2.5013577036882978E-2</v>
      </c>
      <c r="X453" s="108" t="s">
        <v>30</v>
      </c>
      <c r="Y453" s="109" t="s">
        <v>79</v>
      </c>
      <c r="AC453" s="108" t="s">
        <v>134</v>
      </c>
      <c r="AD453" s="109" t="str">
        <f t="shared" si="176"/>
        <v>INDFOR</v>
      </c>
      <c r="AE453" s="108" t="str">
        <f t="shared" si="177"/>
        <v>WH2_3</v>
      </c>
      <c r="AF453" s="108">
        <f>AF405</f>
        <v>2.6652958693425988E-2</v>
      </c>
      <c r="AG453" s="108" t="s">
        <v>30</v>
      </c>
      <c r="AH453" s="109" t="s">
        <v>85</v>
      </c>
      <c r="AL453" s="108" t="s">
        <v>134</v>
      </c>
      <c r="AM453" s="109" t="str">
        <f t="shared" si="178"/>
        <v>INDFOR</v>
      </c>
      <c r="AN453" s="108" t="str">
        <f t="shared" si="179"/>
        <v>WH2_3</v>
      </c>
      <c r="AO453" s="108">
        <f>AO405</f>
        <v>2.5282231921475835E-2</v>
      </c>
      <c r="AP453" s="108" t="s">
        <v>30</v>
      </c>
      <c r="AQ453" s="109" t="s">
        <v>82</v>
      </c>
      <c r="AU453" s="108" t="s">
        <v>134</v>
      </c>
      <c r="AV453" s="109" t="str">
        <f t="shared" si="180"/>
        <v>INDFOR</v>
      </c>
      <c r="AW453" s="108" t="str">
        <f t="shared" si="181"/>
        <v>WH2_3</v>
      </c>
      <c r="AX453" s="108">
        <f>AX405</f>
        <v>2.4011456297412508E-2</v>
      </c>
      <c r="AY453" s="108" t="s">
        <v>30</v>
      </c>
      <c r="AZ453" s="109" t="s">
        <v>81</v>
      </c>
      <c r="BD453" s="108" t="s">
        <v>134</v>
      </c>
      <c r="BE453" s="109" t="str">
        <f t="shared" si="182"/>
        <v>INDFOR</v>
      </c>
      <c r="BF453" s="108" t="str">
        <f t="shared" si="183"/>
        <v>WH2_3</v>
      </c>
      <c r="BG453" s="108">
        <f t="shared" si="190"/>
        <v>2.5282231921475835E-2</v>
      </c>
      <c r="BH453" s="108" t="s">
        <v>30</v>
      </c>
      <c r="BI453" s="109" t="s">
        <v>83</v>
      </c>
      <c r="BM453" s="108" t="s">
        <v>134</v>
      </c>
      <c r="BN453" s="109" t="str">
        <f t="shared" si="184"/>
        <v>INDFOR</v>
      </c>
      <c r="BO453" s="108" t="str">
        <f t="shared" si="185"/>
        <v>WH2_3</v>
      </c>
      <c r="BP453" s="108">
        <f t="shared" si="186"/>
        <v>2.4011456297412508E-2</v>
      </c>
      <c r="BQ453" s="108" t="s">
        <v>30</v>
      </c>
      <c r="BR453" s="109" t="s">
        <v>80</v>
      </c>
    </row>
    <row r="454" spans="11:70">
      <c r="K454" s="108" t="s">
        <v>134</v>
      </c>
      <c r="L454" s="109" t="str">
        <f t="shared" si="187"/>
        <v>INDFOR</v>
      </c>
      <c r="M454" s="108" t="str">
        <f>M406</f>
        <v>WH4_5</v>
      </c>
      <c r="N454" s="108">
        <f>N406</f>
        <v>2.2222380945545704E-2</v>
      </c>
      <c r="O454" s="108" t="s">
        <v>30</v>
      </c>
      <c r="P454" s="109" t="s">
        <v>84</v>
      </c>
      <c r="T454" s="108" t="s">
        <v>134</v>
      </c>
      <c r="U454" s="109" t="str">
        <f t="shared" si="188"/>
        <v>INDFOR</v>
      </c>
      <c r="V454" s="108" t="str">
        <f t="shared" si="189"/>
        <v>WH4_5</v>
      </c>
      <c r="W454" s="108">
        <f>W406</f>
        <v>2.3696203770169025E-2</v>
      </c>
      <c r="X454" s="108" t="s">
        <v>30</v>
      </c>
      <c r="Y454" s="109" t="s">
        <v>79</v>
      </c>
      <c r="AC454" s="108" t="s">
        <v>134</v>
      </c>
      <c r="AD454" s="109" t="str">
        <f t="shared" si="176"/>
        <v>INDFOR</v>
      </c>
      <c r="AE454" s="108" t="str">
        <f t="shared" si="177"/>
        <v>WH4_5</v>
      </c>
      <c r="AF454" s="108">
        <f>AF406</f>
        <v>2.4917071568632491E-2</v>
      </c>
      <c r="AG454" s="108" t="s">
        <v>30</v>
      </c>
      <c r="AH454" s="109" t="s">
        <v>85</v>
      </c>
      <c r="AL454" s="108" t="s">
        <v>134</v>
      </c>
      <c r="AM454" s="109" t="str">
        <f t="shared" si="178"/>
        <v>INDFOR</v>
      </c>
      <c r="AN454" s="108" t="str">
        <f t="shared" si="179"/>
        <v>WH4_5</v>
      </c>
      <c r="AO454" s="108">
        <f>AO406</f>
        <v>2.3916599319823553E-2</v>
      </c>
      <c r="AP454" s="108" t="s">
        <v>30</v>
      </c>
      <c r="AQ454" s="109" t="s">
        <v>82</v>
      </c>
      <c r="AU454" s="108" t="s">
        <v>134</v>
      </c>
      <c r="AV454" s="109" t="str">
        <f t="shared" si="180"/>
        <v>INDFOR</v>
      </c>
      <c r="AW454" s="108" t="str">
        <f t="shared" si="181"/>
        <v>WH4_5</v>
      </c>
      <c r="AX454" s="108">
        <f>AX406</f>
        <v>2.1583935635486006E-2</v>
      </c>
      <c r="AY454" s="108" t="s">
        <v>30</v>
      </c>
      <c r="AZ454" s="109" t="s">
        <v>81</v>
      </c>
      <c r="BD454" s="108" t="s">
        <v>134</v>
      </c>
      <c r="BE454" s="109" t="str">
        <f t="shared" si="182"/>
        <v>INDFOR</v>
      </c>
      <c r="BF454" s="108" t="str">
        <f t="shared" si="183"/>
        <v>WH4_5</v>
      </c>
      <c r="BG454" s="108">
        <f t="shared" si="190"/>
        <v>2.3916599319823553E-2</v>
      </c>
      <c r="BH454" s="108" t="s">
        <v>30</v>
      </c>
      <c r="BI454" s="109" t="s">
        <v>83</v>
      </c>
      <c r="BM454" s="108" t="s">
        <v>134</v>
      </c>
      <c r="BN454" s="109" t="str">
        <f t="shared" si="184"/>
        <v>INDFOR</v>
      </c>
      <c r="BO454" s="108" t="str">
        <f t="shared" si="185"/>
        <v>WH4_5</v>
      </c>
      <c r="BP454" s="108">
        <f t="shared" si="186"/>
        <v>2.1583935635486006E-2</v>
      </c>
      <c r="BQ454" s="108" t="s">
        <v>30</v>
      </c>
      <c r="BR454" s="109" t="s">
        <v>80</v>
      </c>
    </row>
    <row r="455" spans="11:70">
      <c r="K455" s="110" t="s">
        <v>134</v>
      </c>
      <c r="L455" s="109" t="str">
        <f t="shared" si="187"/>
        <v>INDFOR</v>
      </c>
      <c r="M455" s="108" t="str">
        <f>M407</f>
        <v>WH6_7</v>
      </c>
      <c r="N455" s="108">
        <f>N407</f>
        <v>2.1258522050921807E-2</v>
      </c>
      <c r="O455" s="108" t="s">
        <v>30</v>
      </c>
      <c r="P455" s="109" t="s">
        <v>84</v>
      </c>
      <c r="T455" s="108" t="s">
        <v>134</v>
      </c>
      <c r="U455" s="109" t="str">
        <f t="shared" si="188"/>
        <v>INDFOR</v>
      </c>
      <c r="V455" s="108" t="str">
        <f t="shared" si="189"/>
        <v>WH6_7</v>
      </c>
      <c r="W455" s="108">
        <f>W407</f>
        <v>2.3554467401049717E-2</v>
      </c>
      <c r="X455" s="108" t="s">
        <v>30</v>
      </c>
      <c r="Y455" s="109" t="s">
        <v>79</v>
      </c>
      <c r="AC455" s="108" t="s">
        <v>134</v>
      </c>
      <c r="AD455" s="109" t="str">
        <f t="shared" si="176"/>
        <v>INDFOR</v>
      </c>
      <c r="AE455" s="108" t="str">
        <f t="shared" si="177"/>
        <v>WH6_7</v>
      </c>
      <c r="AF455" s="108">
        <f>AF407</f>
        <v>2.2314948777941768E-2</v>
      </c>
      <c r="AG455" s="108" t="s">
        <v>30</v>
      </c>
      <c r="AH455" s="109" t="s">
        <v>85</v>
      </c>
      <c r="AL455" s="108" t="s">
        <v>134</v>
      </c>
      <c r="AM455" s="109" t="str">
        <f t="shared" si="178"/>
        <v>INDFOR</v>
      </c>
      <c r="AN455" s="108" t="str">
        <f t="shared" si="179"/>
        <v>WH6_7</v>
      </c>
      <c r="AO455" s="108">
        <f>AO407</f>
        <v>2.2630890443310306E-2</v>
      </c>
      <c r="AP455" s="108" t="s">
        <v>30</v>
      </c>
      <c r="AQ455" s="109" t="s">
        <v>82</v>
      </c>
      <c r="AU455" s="108" t="s">
        <v>134</v>
      </c>
      <c r="AV455" s="109" t="str">
        <f t="shared" si="180"/>
        <v>INDFOR</v>
      </c>
      <c r="AW455" s="108" t="str">
        <f t="shared" si="181"/>
        <v>WH6_7</v>
      </c>
      <c r="AX455" s="108">
        <f>AX407</f>
        <v>1.956645749960171E-2</v>
      </c>
      <c r="AY455" s="108" t="s">
        <v>30</v>
      </c>
      <c r="AZ455" s="109" t="s">
        <v>81</v>
      </c>
      <c r="BD455" s="108" t="s">
        <v>134</v>
      </c>
      <c r="BE455" s="109" t="str">
        <f t="shared" si="182"/>
        <v>INDFOR</v>
      </c>
      <c r="BF455" s="108" t="str">
        <f t="shared" si="183"/>
        <v>WH6_7</v>
      </c>
      <c r="BG455" s="108">
        <f t="shared" si="190"/>
        <v>2.2630890443310306E-2</v>
      </c>
      <c r="BH455" s="108" t="s">
        <v>30</v>
      </c>
      <c r="BI455" s="109" t="s">
        <v>83</v>
      </c>
      <c r="BM455" s="108" t="s">
        <v>134</v>
      </c>
      <c r="BN455" s="109" t="str">
        <f t="shared" si="184"/>
        <v>INDFOR</v>
      </c>
      <c r="BO455" s="108" t="str">
        <f t="shared" si="185"/>
        <v>WH6_7</v>
      </c>
      <c r="BP455" s="108">
        <f t="shared" si="186"/>
        <v>1.956645749960171E-2</v>
      </c>
      <c r="BQ455" s="108" t="s">
        <v>30</v>
      </c>
      <c r="BR455" s="109" t="s">
        <v>80</v>
      </c>
    </row>
    <row r="456" spans="11:70">
      <c r="K456" s="108" t="s">
        <v>134</v>
      </c>
      <c r="L456" s="109" t="str">
        <f t="shared" si="187"/>
        <v>INDFOR</v>
      </c>
      <c r="M456" s="108" t="str">
        <f>M408</f>
        <v>WH8_9</v>
      </c>
      <c r="N456" s="108">
        <f>N408</f>
        <v>2.0781130887542472E-2</v>
      </c>
      <c r="O456" s="108" t="s">
        <v>30</v>
      </c>
      <c r="P456" s="109" t="s">
        <v>84</v>
      </c>
      <c r="T456" s="108" t="s">
        <v>134</v>
      </c>
      <c r="U456" s="109" t="str">
        <f t="shared" si="188"/>
        <v>INDFOR</v>
      </c>
      <c r="V456" s="108" t="str">
        <f t="shared" si="189"/>
        <v>WH8_9</v>
      </c>
      <c r="W456" s="108">
        <f>W408</f>
        <v>2.4300205766701756E-2</v>
      </c>
      <c r="X456" s="108" t="s">
        <v>30</v>
      </c>
      <c r="Y456" s="109" t="s">
        <v>79</v>
      </c>
      <c r="AC456" s="108" t="s">
        <v>134</v>
      </c>
      <c r="AD456" s="109" t="str">
        <f t="shared" si="176"/>
        <v>INDFOR</v>
      </c>
      <c r="AE456" s="108" t="str">
        <f t="shared" si="177"/>
        <v>WH8_9</v>
      </c>
      <c r="AF456" s="108">
        <f>AF408</f>
        <v>2.0694579381969672E-2</v>
      </c>
      <c r="AG456" s="108" t="s">
        <v>30</v>
      </c>
      <c r="AH456" s="109" t="s">
        <v>85</v>
      </c>
      <c r="AL456" s="108" t="s">
        <v>134</v>
      </c>
      <c r="AM456" s="109" t="str">
        <f t="shared" si="178"/>
        <v>INDFOR</v>
      </c>
      <c r="AN456" s="108" t="str">
        <f t="shared" si="179"/>
        <v>WH8_9</v>
      </c>
      <c r="AO456" s="108">
        <f>AO408</f>
        <v>2.2198516505466385E-2</v>
      </c>
      <c r="AP456" s="108" t="s">
        <v>30</v>
      </c>
      <c r="AQ456" s="109" t="s">
        <v>82</v>
      </c>
      <c r="AU456" s="108" t="s">
        <v>134</v>
      </c>
      <c r="AV456" s="109" t="str">
        <f t="shared" si="180"/>
        <v>INDFOR</v>
      </c>
      <c r="AW456" s="108" t="str">
        <f t="shared" si="181"/>
        <v>WH8_9</v>
      </c>
      <c r="AX456" s="108">
        <f>AX408</f>
        <v>1.8926889835118442E-2</v>
      </c>
      <c r="AY456" s="108" t="s">
        <v>30</v>
      </c>
      <c r="AZ456" s="109" t="s">
        <v>81</v>
      </c>
      <c r="BD456" s="108" t="s">
        <v>134</v>
      </c>
      <c r="BE456" s="109" t="str">
        <f t="shared" si="182"/>
        <v>INDFOR</v>
      </c>
      <c r="BF456" s="108" t="str">
        <f t="shared" si="183"/>
        <v>WH8_9</v>
      </c>
      <c r="BG456" s="108">
        <f t="shared" si="190"/>
        <v>2.2198516505466385E-2</v>
      </c>
      <c r="BH456" s="108" t="s">
        <v>30</v>
      </c>
      <c r="BI456" s="109" t="s">
        <v>83</v>
      </c>
      <c r="BM456" s="108" t="s">
        <v>134</v>
      </c>
      <c r="BN456" s="109" t="str">
        <f t="shared" si="184"/>
        <v>INDFOR</v>
      </c>
      <c r="BO456" s="108" t="str">
        <f t="shared" si="185"/>
        <v>WH8_9</v>
      </c>
      <c r="BP456" s="108">
        <f t="shared" si="186"/>
        <v>1.8926889835118442E-2</v>
      </c>
      <c r="BQ456" s="108" t="s">
        <v>30</v>
      </c>
      <c r="BR456" s="109" t="s">
        <v>80</v>
      </c>
    </row>
    <row r="457" spans="11:70">
      <c r="K457" s="108" t="s">
        <v>134</v>
      </c>
      <c r="L457" s="109" t="str">
        <f t="shared" si="187"/>
        <v>INDFOR</v>
      </c>
      <c r="M457" s="108" t="str">
        <f>M409</f>
        <v>WH10_11</v>
      </c>
      <c r="N457" s="108">
        <f>N409</f>
        <v>2.0724743126449289E-2</v>
      </c>
      <c r="O457" s="108" t="s">
        <v>30</v>
      </c>
      <c r="P457" s="109" t="s">
        <v>84</v>
      </c>
      <c r="T457" s="108" t="s">
        <v>134</v>
      </c>
      <c r="U457" s="109" t="str">
        <f t="shared" si="188"/>
        <v>INDFOR</v>
      </c>
      <c r="V457" s="108" t="str">
        <f t="shared" si="189"/>
        <v>WH10_11</v>
      </c>
      <c r="W457" s="108">
        <f>W409</f>
        <v>2.6960606459662702E-2</v>
      </c>
      <c r="X457" s="108" t="s">
        <v>30</v>
      </c>
      <c r="Y457" s="109" t="s">
        <v>79</v>
      </c>
      <c r="AC457" s="108" t="s">
        <v>134</v>
      </c>
      <c r="AD457" s="109" t="str">
        <f t="shared" si="176"/>
        <v>INDFOR</v>
      </c>
      <c r="AE457" s="108" t="str">
        <f t="shared" si="177"/>
        <v>WH10_11</v>
      </c>
      <c r="AF457" s="108">
        <f>AF409</f>
        <v>2.0337356222063653E-2</v>
      </c>
      <c r="AG457" s="108" t="s">
        <v>30</v>
      </c>
      <c r="AH457" s="109" t="s">
        <v>85</v>
      </c>
      <c r="AL457" s="108" t="s">
        <v>134</v>
      </c>
      <c r="AM457" s="109" t="str">
        <f t="shared" si="178"/>
        <v>INDFOR</v>
      </c>
      <c r="AN457" s="108" t="str">
        <f t="shared" si="179"/>
        <v>WH10_11</v>
      </c>
      <c r="AO457" s="108">
        <f>AO409</f>
        <v>2.289443174741624E-2</v>
      </c>
      <c r="AP457" s="108" t="s">
        <v>30</v>
      </c>
      <c r="AQ457" s="109" t="s">
        <v>82</v>
      </c>
      <c r="AU457" s="108" t="s">
        <v>134</v>
      </c>
      <c r="AV457" s="109" t="str">
        <f t="shared" si="180"/>
        <v>INDFOR</v>
      </c>
      <c r="AW457" s="108" t="str">
        <f t="shared" si="181"/>
        <v>WH10_11</v>
      </c>
      <c r="AX457" s="108">
        <f>AX409</f>
        <v>1.9316772940714252E-2</v>
      </c>
      <c r="AY457" s="108" t="s">
        <v>30</v>
      </c>
      <c r="AZ457" s="109" t="s">
        <v>81</v>
      </c>
      <c r="BD457" s="108" t="s">
        <v>134</v>
      </c>
      <c r="BE457" s="109" t="str">
        <f t="shared" si="182"/>
        <v>INDFOR</v>
      </c>
      <c r="BF457" s="108" t="str">
        <f t="shared" si="183"/>
        <v>WH10_11</v>
      </c>
      <c r="BG457" s="108">
        <f t="shared" si="190"/>
        <v>2.289443174741624E-2</v>
      </c>
      <c r="BH457" s="108" t="s">
        <v>30</v>
      </c>
      <c r="BI457" s="109" t="s">
        <v>83</v>
      </c>
      <c r="BM457" s="108" t="s">
        <v>134</v>
      </c>
      <c r="BN457" s="109" t="str">
        <f t="shared" si="184"/>
        <v>INDFOR</v>
      </c>
      <c r="BO457" s="108" t="str">
        <f t="shared" si="185"/>
        <v>WH10_11</v>
      </c>
      <c r="BP457" s="108">
        <f t="shared" si="186"/>
        <v>1.9316772940714252E-2</v>
      </c>
      <c r="BQ457" s="108" t="s">
        <v>30</v>
      </c>
      <c r="BR457" s="109" t="s">
        <v>80</v>
      </c>
    </row>
    <row r="458" spans="11:70">
      <c r="K458" s="108" t="s">
        <v>134</v>
      </c>
      <c r="L458" s="109" t="str">
        <f t="shared" si="187"/>
        <v>INDFOR</v>
      </c>
      <c r="M458" s="108" t="str">
        <f>M410</f>
        <v>WH12_13</v>
      </c>
      <c r="N458" s="108">
        <f>N410</f>
        <v>2.1313426308615869E-2</v>
      </c>
      <c r="O458" s="108" t="s">
        <v>30</v>
      </c>
      <c r="P458" s="109" t="s">
        <v>84</v>
      </c>
      <c r="T458" s="108" t="s">
        <v>134</v>
      </c>
      <c r="U458" s="109" t="str">
        <f t="shared" si="188"/>
        <v>INDFOR</v>
      </c>
      <c r="V458" s="108" t="str">
        <f t="shared" si="189"/>
        <v>WH12_13</v>
      </c>
      <c r="W458" s="108">
        <f>W410</f>
        <v>2.8194153221252558E-2</v>
      </c>
      <c r="X458" s="108" t="s">
        <v>30</v>
      </c>
      <c r="Y458" s="109" t="s">
        <v>79</v>
      </c>
      <c r="AC458" s="108" t="s">
        <v>134</v>
      </c>
      <c r="AD458" s="109" t="str">
        <f t="shared" si="176"/>
        <v>INDFOR</v>
      </c>
      <c r="AE458" s="108" t="str">
        <f t="shared" si="177"/>
        <v>WH12_13</v>
      </c>
      <c r="AF458" s="108">
        <f>AF410</f>
        <v>2.1577923329904772E-2</v>
      </c>
      <c r="AG458" s="108" t="s">
        <v>30</v>
      </c>
      <c r="AH458" s="109" t="s">
        <v>85</v>
      </c>
      <c r="AL458" s="108" t="s">
        <v>134</v>
      </c>
      <c r="AM458" s="109" t="str">
        <f t="shared" si="178"/>
        <v>INDFOR</v>
      </c>
      <c r="AN458" s="108" t="str">
        <f t="shared" si="179"/>
        <v>WH12_13</v>
      </c>
      <c r="AO458" s="108">
        <f>AO410</f>
        <v>2.436992205662647E-2</v>
      </c>
      <c r="AP458" s="108" t="s">
        <v>30</v>
      </c>
      <c r="AQ458" s="109" t="s">
        <v>82</v>
      </c>
      <c r="AU458" s="108" t="s">
        <v>134</v>
      </c>
      <c r="AV458" s="109" t="str">
        <f t="shared" si="180"/>
        <v>INDFOR</v>
      </c>
      <c r="AW458" s="108" t="str">
        <f t="shared" si="181"/>
        <v>WH12_13</v>
      </c>
      <c r="AX458" s="108">
        <f>AX410</f>
        <v>2.1713679165996778E-2</v>
      </c>
      <c r="AY458" s="108" t="s">
        <v>30</v>
      </c>
      <c r="AZ458" s="109" t="s">
        <v>81</v>
      </c>
      <c r="BD458" s="108" t="s">
        <v>134</v>
      </c>
      <c r="BE458" s="109" t="str">
        <f t="shared" si="182"/>
        <v>INDFOR</v>
      </c>
      <c r="BF458" s="108" t="str">
        <f t="shared" si="183"/>
        <v>WH12_13</v>
      </c>
      <c r="BG458" s="108">
        <f t="shared" si="190"/>
        <v>2.436992205662647E-2</v>
      </c>
      <c r="BH458" s="108" t="s">
        <v>30</v>
      </c>
      <c r="BI458" s="109" t="s">
        <v>83</v>
      </c>
      <c r="BM458" s="108" t="s">
        <v>134</v>
      </c>
      <c r="BN458" s="109" t="str">
        <f t="shared" si="184"/>
        <v>INDFOR</v>
      </c>
      <c r="BO458" s="108" t="str">
        <f t="shared" si="185"/>
        <v>WH12_13</v>
      </c>
      <c r="BP458" s="108">
        <f t="shared" si="186"/>
        <v>2.1713679165996778E-2</v>
      </c>
      <c r="BQ458" s="108" t="s">
        <v>30</v>
      </c>
      <c r="BR458" s="109" t="s">
        <v>80</v>
      </c>
    </row>
    <row r="459" spans="11:70">
      <c r="K459" s="110" t="s">
        <v>134</v>
      </c>
      <c r="L459" s="109" t="str">
        <f t="shared" si="187"/>
        <v>INDFOR</v>
      </c>
      <c r="M459" s="108" t="str">
        <f>M411</f>
        <v>WH14_15</v>
      </c>
      <c r="N459" s="108">
        <f>N411</f>
        <v>2.2469105630351725E-2</v>
      </c>
      <c r="O459" s="108" t="s">
        <v>30</v>
      </c>
      <c r="P459" s="109" t="s">
        <v>84</v>
      </c>
      <c r="T459" s="108" t="s">
        <v>134</v>
      </c>
      <c r="U459" s="109" t="str">
        <f t="shared" si="188"/>
        <v>INDFOR</v>
      </c>
      <c r="V459" s="108" t="str">
        <f t="shared" si="189"/>
        <v>WH14_15</v>
      </c>
      <c r="W459" s="108">
        <f>W411</f>
        <v>2.7759107718327507E-2</v>
      </c>
      <c r="X459" s="108" t="s">
        <v>30</v>
      </c>
      <c r="Y459" s="109" t="s">
        <v>79</v>
      </c>
      <c r="AC459" s="108" t="s">
        <v>134</v>
      </c>
      <c r="AD459" s="109" t="str">
        <f t="shared" si="176"/>
        <v>INDFOR</v>
      </c>
      <c r="AE459" s="108" t="str">
        <f t="shared" si="177"/>
        <v>WH14_15</v>
      </c>
      <c r="AF459" s="108">
        <f>AF411</f>
        <v>2.443722308467574E-2</v>
      </c>
      <c r="AG459" s="108" t="s">
        <v>30</v>
      </c>
      <c r="AH459" s="109" t="s">
        <v>85</v>
      </c>
      <c r="AL459" s="108" t="s">
        <v>134</v>
      </c>
      <c r="AM459" s="109" t="str">
        <f t="shared" si="178"/>
        <v>INDFOR</v>
      </c>
      <c r="AN459" s="108" t="str">
        <f t="shared" si="179"/>
        <v>WH14_15</v>
      </c>
      <c r="AO459" s="108">
        <f>AO411</f>
        <v>2.5296656553616542E-2</v>
      </c>
      <c r="AP459" s="108" t="s">
        <v>30</v>
      </c>
      <c r="AQ459" s="109" t="s">
        <v>82</v>
      </c>
      <c r="AU459" s="108" t="s">
        <v>134</v>
      </c>
      <c r="AV459" s="109" t="str">
        <f t="shared" si="180"/>
        <v>INDFOR</v>
      </c>
      <c r="AW459" s="108" t="str">
        <f t="shared" si="181"/>
        <v>WH14_15</v>
      </c>
      <c r="AX459" s="108">
        <f>AX411</f>
        <v>2.3154616299008286E-2</v>
      </c>
      <c r="AY459" s="108" t="s">
        <v>30</v>
      </c>
      <c r="AZ459" s="109" t="s">
        <v>81</v>
      </c>
      <c r="BD459" s="108" t="s">
        <v>134</v>
      </c>
      <c r="BE459" s="109" t="str">
        <f t="shared" si="182"/>
        <v>INDFOR</v>
      </c>
      <c r="BF459" s="108" t="str">
        <f t="shared" si="183"/>
        <v>WH14_15</v>
      </c>
      <c r="BG459" s="108">
        <f t="shared" si="190"/>
        <v>2.5296656553616542E-2</v>
      </c>
      <c r="BH459" s="108" t="s">
        <v>30</v>
      </c>
      <c r="BI459" s="109" t="s">
        <v>83</v>
      </c>
      <c r="BM459" s="108" t="s">
        <v>134</v>
      </c>
      <c r="BN459" s="109" t="str">
        <f t="shared" si="184"/>
        <v>INDFOR</v>
      </c>
      <c r="BO459" s="108" t="str">
        <f t="shared" si="185"/>
        <v>WH14_15</v>
      </c>
      <c r="BP459" s="108">
        <f t="shared" si="186"/>
        <v>2.3154616299008286E-2</v>
      </c>
      <c r="BQ459" s="108" t="s">
        <v>30</v>
      </c>
      <c r="BR459" s="109" t="s">
        <v>80</v>
      </c>
    </row>
    <row r="460" spans="11:70">
      <c r="K460" s="108" t="s">
        <v>134</v>
      </c>
      <c r="L460" s="109" t="str">
        <f t="shared" si="187"/>
        <v>INDFOR</v>
      </c>
      <c r="M460" s="108" t="str">
        <f>M412</f>
        <v>WH16_17</v>
      </c>
      <c r="N460" s="108">
        <f>N412</f>
        <v>2.2805879354489168E-2</v>
      </c>
      <c r="O460" s="108" t="s">
        <v>30</v>
      </c>
      <c r="P460" s="109" t="s">
        <v>84</v>
      </c>
      <c r="T460" s="108" t="s">
        <v>134</v>
      </c>
      <c r="U460" s="109" t="str">
        <f t="shared" si="188"/>
        <v>INDFOR</v>
      </c>
      <c r="V460" s="108" t="str">
        <f t="shared" si="189"/>
        <v>WH16_17</v>
      </c>
      <c r="W460" s="108">
        <f>W412</f>
        <v>2.7022500142114415E-2</v>
      </c>
      <c r="X460" s="108" t="s">
        <v>30</v>
      </c>
      <c r="Y460" s="109" t="s">
        <v>79</v>
      </c>
      <c r="AC460" s="108" t="s">
        <v>134</v>
      </c>
      <c r="AD460" s="109" t="str">
        <f t="shared" si="176"/>
        <v>INDFOR</v>
      </c>
      <c r="AE460" s="108" t="str">
        <f t="shared" si="177"/>
        <v>WH16_17</v>
      </c>
      <c r="AF460" s="108">
        <f>AF412</f>
        <v>2.5705527690156708E-2</v>
      </c>
      <c r="AG460" s="108" t="s">
        <v>30</v>
      </c>
      <c r="AH460" s="109" t="s">
        <v>85</v>
      </c>
      <c r="AL460" s="108" t="s">
        <v>134</v>
      </c>
      <c r="AM460" s="109" t="str">
        <f t="shared" si="178"/>
        <v>INDFOR</v>
      </c>
      <c r="AN460" s="108" t="str">
        <f t="shared" si="179"/>
        <v>WH16_17</v>
      </c>
      <c r="AO460" s="108">
        <f>AO412</f>
        <v>2.5303534826348534E-2</v>
      </c>
      <c r="AP460" s="108" t="s">
        <v>30</v>
      </c>
      <c r="AQ460" s="109" t="s">
        <v>82</v>
      </c>
      <c r="AU460" s="108" t="s">
        <v>134</v>
      </c>
      <c r="AV460" s="109" t="str">
        <f t="shared" si="180"/>
        <v>INDFOR</v>
      </c>
      <c r="AW460" s="108" t="str">
        <f t="shared" si="181"/>
        <v>WH16_17</v>
      </c>
      <c r="AX460" s="108">
        <f>AX412</f>
        <v>2.335857026371211E-2</v>
      </c>
      <c r="AY460" s="108" t="s">
        <v>30</v>
      </c>
      <c r="AZ460" s="109" t="s">
        <v>81</v>
      </c>
      <c r="BD460" s="108" t="s">
        <v>134</v>
      </c>
      <c r="BE460" s="109" t="str">
        <f t="shared" si="182"/>
        <v>INDFOR</v>
      </c>
      <c r="BF460" s="108" t="str">
        <f t="shared" si="183"/>
        <v>WH16_17</v>
      </c>
      <c r="BG460" s="108">
        <f t="shared" si="190"/>
        <v>2.5303534826348534E-2</v>
      </c>
      <c r="BH460" s="108" t="s">
        <v>30</v>
      </c>
      <c r="BI460" s="109" t="s">
        <v>83</v>
      </c>
      <c r="BM460" s="108" t="s">
        <v>134</v>
      </c>
      <c r="BN460" s="109" t="str">
        <f t="shared" si="184"/>
        <v>INDFOR</v>
      </c>
      <c r="BO460" s="108" t="str">
        <f t="shared" si="185"/>
        <v>WH16_17</v>
      </c>
      <c r="BP460" s="108">
        <f t="shared" si="186"/>
        <v>2.335857026371211E-2</v>
      </c>
      <c r="BQ460" s="108" t="s">
        <v>30</v>
      </c>
      <c r="BR460" s="109" t="s">
        <v>80</v>
      </c>
    </row>
    <row r="461" spans="11:70">
      <c r="K461" s="108" t="s">
        <v>134</v>
      </c>
      <c r="L461" s="109" t="str">
        <f t="shared" si="187"/>
        <v>INDFOR</v>
      </c>
      <c r="M461" s="108" t="str">
        <f>M413</f>
        <v>WH18_19</v>
      </c>
      <c r="N461" s="108">
        <f>N413</f>
        <v>2.2833551053567526E-2</v>
      </c>
      <c r="O461" s="108" t="s">
        <v>30</v>
      </c>
      <c r="P461" s="109" t="s">
        <v>84</v>
      </c>
      <c r="T461" s="108" t="s">
        <v>134</v>
      </c>
      <c r="U461" s="109" t="str">
        <f t="shared" si="188"/>
        <v>INDFOR</v>
      </c>
      <c r="V461" s="108" t="str">
        <f t="shared" si="189"/>
        <v>WH18_19</v>
      </c>
      <c r="W461" s="108">
        <f>W413</f>
        <v>2.6751794466061383E-2</v>
      </c>
      <c r="X461" s="108" t="s">
        <v>30</v>
      </c>
      <c r="Y461" s="109" t="s">
        <v>79</v>
      </c>
      <c r="AC461" s="108" t="s">
        <v>134</v>
      </c>
      <c r="AD461" s="109" t="str">
        <f t="shared" si="176"/>
        <v>INDFOR</v>
      </c>
      <c r="AE461" s="108" t="str">
        <f t="shared" si="177"/>
        <v>WH18_19</v>
      </c>
      <c r="AF461" s="108">
        <f>AF413</f>
        <v>2.5592794365341641E-2</v>
      </c>
      <c r="AG461" s="108" t="s">
        <v>30</v>
      </c>
      <c r="AH461" s="109" t="s">
        <v>85</v>
      </c>
      <c r="AL461" s="108" t="s">
        <v>134</v>
      </c>
      <c r="AM461" s="109" t="str">
        <f t="shared" si="178"/>
        <v>INDFOR</v>
      </c>
      <c r="AN461" s="108" t="str">
        <f t="shared" si="179"/>
        <v>WH18_19</v>
      </c>
      <c r="AO461" s="108">
        <f>AO413</f>
        <v>2.4969586031286229E-2</v>
      </c>
      <c r="AP461" s="108" t="s">
        <v>30</v>
      </c>
      <c r="AQ461" s="109" t="s">
        <v>82</v>
      </c>
      <c r="AU461" s="108" t="s">
        <v>134</v>
      </c>
      <c r="AV461" s="109" t="str">
        <f t="shared" si="180"/>
        <v>INDFOR</v>
      </c>
      <c r="AW461" s="108" t="str">
        <f t="shared" si="181"/>
        <v>WH18_19</v>
      </c>
      <c r="AX461" s="108">
        <f>AX413</f>
        <v>2.3127630615324031E-2</v>
      </c>
      <c r="AY461" s="108" t="s">
        <v>30</v>
      </c>
      <c r="AZ461" s="109" t="s">
        <v>81</v>
      </c>
      <c r="BD461" s="108" t="s">
        <v>134</v>
      </c>
      <c r="BE461" s="109" t="str">
        <f t="shared" si="182"/>
        <v>INDFOR</v>
      </c>
      <c r="BF461" s="108" t="str">
        <f t="shared" si="183"/>
        <v>WH18_19</v>
      </c>
      <c r="BG461" s="108">
        <f t="shared" si="190"/>
        <v>2.4969586031286229E-2</v>
      </c>
      <c r="BH461" s="108" t="s">
        <v>30</v>
      </c>
      <c r="BI461" s="109" t="s">
        <v>83</v>
      </c>
      <c r="BM461" s="108" t="s">
        <v>134</v>
      </c>
      <c r="BN461" s="109" t="str">
        <f t="shared" si="184"/>
        <v>INDFOR</v>
      </c>
      <c r="BO461" s="108" t="str">
        <f t="shared" si="185"/>
        <v>WH18_19</v>
      </c>
      <c r="BP461" s="108">
        <f t="shared" si="186"/>
        <v>2.3127630615324031E-2</v>
      </c>
      <c r="BQ461" s="108" t="s">
        <v>30</v>
      </c>
      <c r="BR461" s="109" t="s">
        <v>80</v>
      </c>
    </row>
    <row r="462" spans="11:70">
      <c r="K462" s="108" t="s">
        <v>134</v>
      </c>
      <c r="L462" s="109" t="str">
        <f t="shared" si="187"/>
        <v>INDFOR</v>
      </c>
      <c r="M462" s="108" t="str">
        <f>M414</f>
        <v>WH20_21</v>
      </c>
      <c r="N462" s="108">
        <f>N414</f>
        <v>2.2715455782190419E-2</v>
      </c>
      <c r="O462" s="108" t="s">
        <v>30</v>
      </c>
      <c r="P462" s="109" t="s">
        <v>84</v>
      </c>
      <c r="T462" s="108" t="s">
        <v>134</v>
      </c>
      <c r="U462" s="109" t="str">
        <f t="shared" si="188"/>
        <v>INDFOR</v>
      </c>
      <c r="V462" s="108" t="str">
        <f t="shared" si="189"/>
        <v>WH20_21</v>
      </c>
      <c r="W462" s="108">
        <f>W414</f>
        <v>2.8393351379152599E-2</v>
      </c>
      <c r="X462" s="108" t="s">
        <v>30</v>
      </c>
      <c r="Y462" s="109" t="s">
        <v>79</v>
      </c>
      <c r="AC462" s="108" t="s">
        <v>134</v>
      </c>
      <c r="AD462" s="109" t="str">
        <f t="shared" si="176"/>
        <v>INDFOR</v>
      </c>
      <c r="AE462" s="108" t="str">
        <f t="shared" si="177"/>
        <v>WH20_21</v>
      </c>
      <c r="AF462" s="108">
        <f>AF414</f>
        <v>2.5128096357010504E-2</v>
      </c>
      <c r="AG462" s="108" t="s">
        <v>30</v>
      </c>
      <c r="AH462" s="109" t="s">
        <v>85</v>
      </c>
      <c r="AL462" s="108" t="s">
        <v>134</v>
      </c>
      <c r="AM462" s="109" t="str">
        <f t="shared" si="178"/>
        <v>INDFOR</v>
      </c>
      <c r="AN462" s="108" t="str">
        <f t="shared" si="179"/>
        <v>WH20_21</v>
      </c>
      <c r="AO462" s="108">
        <f>AO414</f>
        <v>2.5193666776947114E-2</v>
      </c>
      <c r="AP462" s="108" t="s">
        <v>30</v>
      </c>
      <c r="AQ462" s="109" t="s">
        <v>82</v>
      </c>
      <c r="AU462" s="108" t="s">
        <v>134</v>
      </c>
      <c r="AV462" s="109" t="str">
        <f t="shared" si="180"/>
        <v>INDFOR</v>
      </c>
      <c r="AW462" s="108" t="str">
        <f t="shared" si="181"/>
        <v>WH20_21</v>
      </c>
      <c r="AX462" s="108">
        <f>AX414</f>
        <v>2.3066922677741498E-2</v>
      </c>
      <c r="AY462" s="108" t="s">
        <v>30</v>
      </c>
      <c r="AZ462" s="109" t="s">
        <v>81</v>
      </c>
      <c r="BD462" s="108" t="s">
        <v>134</v>
      </c>
      <c r="BE462" s="109" t="str">
        <f t="shared" si="182"/>
        <v>INDFOR</v>
      </c>
      <c r="BF462" s="108" t="str">
        <f t="shared" si="183"/>
        <v>WH20_21</v>
      </c>
      <c r="BG462" s="108">
        <f t="shared" si="190"/>
        <v>2.5193666776947114E-2</v>
      </c>
      <c r="BH462" s="108" t="s">
        <v>30</v>
      </c>
      <c r="BI462" s="109" t="s">
        <v>83</v>
      </c>
      <c r="BM462" s="108" t="s">
        <v>134</v>
      </c>
      <c r="BN462" s="109" t="str">
        <f t="shared" si="184"/>
        <v>INDFOR</v>
      </c>
      <c r="BO462" s="108" t="str">
        <f t="shared" si="185"/>
        <v>WH20_21</v>
      </c>
      <c r="BP462" s="108">
        <f t="shared" si="186"/>
        <v>2.3066922677741498E-2</v>
      </c>
      <c r="BQ462" s="108" t="s">
        <v>30</v>
      </c>
      <c r="BR462" s="109" t="s">
        <v>80</v>
      </c>
    </row>
    <row r="463" spans="11:70">
      <c r="K463" s="110" t="s">
        <v>134</v>
      </c>
      <c r="L463" s="109" t="str">
        <f t="shared" si="187"/>
        <v>INDFOR</v>
      </c>
      <c r="M463" s="108" t="str">
        <f>M415</f>
        <v>WH22_23</v>
      </c>
      <c r="N463" s="108">
        <f>N415</f>
        <v>2.2889826289936879E-2</v>
      </c>
      <c r="O463" s="108" t="s">
        <v>30</v>
      </c>
      <c r="P463" s="109" t="s">
        <v>84</v>
      </c>
      <c r="T463" s="108" t="s">
        <v>134</v>
      </c>
      <c r="U463" s="109" t="str">
        <f t="shared" si="188"/>
        <v>INDFOR</v>
      </c>
      <c r="V463" s="108" t="str">
        <f t="shared" si="189"/>
        <v>WH22_23</v>
      </c>
      <c r="W463" s="108">
        <f>W415</f>
        <v>2.8309781661700797E-2</v>
      </c>
      <c r="X463" s="108" t="s">
        <v>30</v>
      </c>
      <c r="Y463" s="109" t="s">
        <v>79</v>
      </c>
      <c r="AC463" s="108" t="s">
        <v>134</v>
      </c>
      <c r="AD463" s="109" t="str">
        <f t="shared" si="176"/>
        <v>INDFOR</v>
      </c>
      <c r="AE463" s="108" t="str">
        <f t="shared" si="177"/>
        <v>WH22_23</v>
      </c>
      <c r="AF463" s="108">
        <f>AF415</f>
        <v>2.5492073877533841E-2</v>
      </c>
      <c r="AG463" s="108" t="s">
        <v>30</v>
      </c>
      <c r="AH463" s="109" t="s">
        <v>85</v>
      </c>
      <c r="AL463" s="108" t="s">
        <v>134</v>
      </c>
      <c r="AM463" s="109" t="str">
        <f t="shared" si="178"/>
        <v>INDFOR</v>
      </c>
      <c r="AN463" s="108" t="str">
        <f t="shared" si="179"/>
        <v>WH22_23</v>
      </c>
      <c r="AO463" s="108">
        <f>AO415</f>
        <v>2.5793097568826008E-2</v>
      </c>
      <c r="AP463" s="108" t="s">
        <v>30</v>
      </c>
      <c r="AQ463" s="109" t="s">
        <v>82</v>
      </c>
      <c r="AU463" s="108" t="s">
        <v>134</v>
      </c>
      <c r="AV463" s="109" t="str">
        <f t="shared" si="180"/>
        <v>INDFOR</v>
      </c>
      <c r="AW463" s="108" t="str">
        <f t="shared" si="181"/>
        <v>WH22_23</v>
      </c>
      <c r="AX463" s="108">
        <f>AX415</f>
        <v>2.4658149421792279E-2</v>
      </c>
      <c r="AY463" s="108" t="s">
        <v>30</v>
      </c>
      <c r="AZ463" s="109" t="s">
        <v>81</v>
      </c>
      <c r="BD463" s="108" t="s">
        <v>134</v>
      </c>
      <c r="BE463" s="109" t="str">
        <f t="shared" si="182"/>
        <v>INDFOR</v>
      </c>
      <c r="BF463" s="108" t="str">
        <f t="shared" si="183"/>
        <v>WH22_23</v>
      </c>
      <c r="BG463" s="108">
        <f t="shared" si="190"/>
        <v>2.5793097568826008E-2</v>
      </c>
      <c r="BH463" s="108" t="s">
        <v>30</v>
      </c>
      <c r="BI463" s="109" t="s">
        <v>83</v>
      </c>
      <c r="BM463" s="108" t="s">
        <v>134</v>
      </c>
      <c r="BN463" s="109" t="str">
        <f t="shared" si="184"/>
        <v>INDFOR</v>
      </c>
      <c r="BO463" s="108" t="str">
        <f t="shared" si="185"/>
        <v>WH22_23</v>
      </c>
      <c r="BP463" s="108">
        <f t="shared" si="186"/>
        <v>2.4658149421792279E-2</v>
      </c>
      <c r="BQ463" s="108" t="s">
        <v>30</v>
      </c>
      <c r="BR463" s="109" t="s">
        <v>80</v>
      </c>
    </row>
    <row r="464" spans="11:70">
      <c r="K464" s="108" t="s">
        <v>134</v>
      </c>
      <c r="L464" s="109" t="str">
        <f>C18</f>
        <v>INDMIN</v>
      </c>
      <c r="M464" s="108" t="str">
        <f>M416</f>
        <v>RH0_1</v>
      </c>
      <c r="N464" s="108">
        <f>N416</f>
        <v>2.0724659037165537E-2</v>
      </c>
      <c r="O464" s="108" t="s">
        <v>30</v>
      </c>
      <c r="P464" s="109" t="s">
        <v>84</v>
      </c>
      <c r="T464" s="108" t="s">
        <v>134</v>
      </c>
      <c r="U464" s="109" t="str">
        <f t="shared" ref="U464:U496" si="191">L464</f>
        <v>INDMIN</v>
      </c>
      <c r="V464" s="108" t="str">
        <f t="shared" ref="V464:V496" si="192">M464</f>
        <v>RH0_1</v>
      </c>
      <c r="W464" s="108">
        <f>W416</f>
        <v>2.1114941725154532E-2</v>
      </c>
      <c r="X464" s="108" t="s">
        <v>30</v>
      </c>
      <c r="Y464" s="109" t="s">
        <v>79</v>
      </c>
      <c r="AC464" s="108" t="s">
        <v>134</v>
      </c>
      <c r="AD464" s="109" t="str">
        <f t="shared" ref="AD464:AD495" si="193">U464</f>
        <v>INDMIN</v>
      </c>
      <c r="AE464" s="108" t="str">
        <f t="shared" ref="AE464:AE495" si="194">V464</f>
        <v>RH0_1</v>
      </c>
      <c r="AF464" s="108">
        <f>AF416</f>
        <v>2.1558860771218834E-2</v>
      </c>
      <c r="AG464" s="108" t="s">
        <v>30</v>
      </c>
      <c r="AH464" s="109" t="s">
        <v>85</v>
      </c>
      <c r="AL464" s="108" t="s">
        <v>134</v>
      </c>
      <c r="AM464" s="109" t="str">
        <f t="shared" ref="AM464:AM495" si="195">AD464</f>
        <v>INDMIN</v>
      </c>
      <c r="AN464" s="108" t="str">
        <f t="shared" ref="AN464:AN495" si="196">AE464</f>
        <v>RH0_1</v>
      </c>
      <c r="AO464" s="108">
        <f>AO416</f>
        <v>2.1100281615679766E-2</v>
      </c>
      <c r="AP464" s="108" t="s">
        <v>30</v>
      </c>
      <c r="AQ464" s="109" t="s">
        <v>82</v>
      </c>
      <c r="AU464" s="108" t="s">
        <v>134</v>
      </c>
      <c r="AV464" s="109" t="str">
        <f t="shared" ref="AV464:AV495" si="197">AM464</f>
        <v>INDMIN</v>
      </c>
      <c r="AW464" s="108" t="str">
        <f t="shared" ref="AW464:AW495" si="198">AN464</f>
        <v>RH0_1</v>
      </c>
      <c r="AX464" s="108">
        <f>AX416</f>
        <v>2.1655345397811724E-2</v>
      </c>
      <c r="AY464" s="108" t="s">
        <v>30</v>
      </c>
      <c r="AZ464" s="109" t="s">
        <v>81</v>
      </c>
      <c r="BD464" s="108" t="s">
        <v>134</v>
      </c>
      <c r="BE464" s="109" t="str">
        <f t="shared" ref="BE464:BE495" si="199">AV464</f>
        <v>INDMIN</v>
      </c>
      <c r="BF464" s="108" t="str">
        <f t="shared" ref="BF464:BF495" si="200">AW464</f>
        <v>RH0_1</v>
      </c>
      <c r="BG464" s="108">
        <f t="shared" ref="BG464:BG496" si="201">AO464</f>
        <v>2.1100281615679766E-2</v>
      </c>
      <c r="BH464" s="108" t="s">
        <v>30</v>
      </c>
      <c r="BI464" s="109" t="s">
        <v>83</v>
      </c>
      <c r="BM464" s="108" t="s">
        <v>134</v>
      </c>
      <c r="BN464" s="109" t="str">
        <f t="shared" ref="BN464:BN495" si="202">BE464</f>
        <v>INDMIN</v>
      </c>
      <c r="BO464" s="108" t="str">
        <f t="shared" ref="BO464:BO495" si="203">BF464</f>
        <v>RH0_1</v>
      </c>
      <c r="BP464" s="108">
        <f t="shared" ref="BP464:BP495" si="204">AX464</f>
        <v>2.1655345397811724E-2</v>
      </c>
      <c r="BQ464" s="108" t="s">
        <v>30</v>
      </c>
      <c r="BR464" s="109" t="s">
        <v>80</v>
      </c>
    </row>
    <row r="465" spans="11:70">
      <c r="K465" s="108" t="s">
        <v>134</v>
      </c>
      <c r="L465" s="109" t="str">
        <f t="shared" ref="L465:L511" si="205">L464</f>
        <v>INDMIN</v>
      </c>
      <c r="M465" s="108" t="str">
        <f>M417</f>
        <v>RH2_3</v>
      </c>
      <c r="N465" s="108">
        <f>N417</f>
        <v>2.0606913950845532E-2</v>
      </c>
      <c r="O465" s="108" t="s">
        <v>30</v>
      </c>
      <c r="P465" s="109" t="s">
        <v>84</v>
      </c>
      <c r="T465" s="108" t="s">
        <v>134</v>
      </c>
      <c r="U465" s="109" t="str">
        <f t="shared" si="191"/>
        <v>INDMIN</v>
      </c>
      <c r="V465" s="108" t="str">
        <f t="shared" si="192"/>
        <v>RH2_3</v>
      </c>
      <c r="W465" s="108">
        <f>W417</f>
        <v>1.9269377650938974E-2</v>
      </c>
      <c r="X465" s="108" t="s">
        <v>30</v>
      </c>
      <c r="Y465" s="109" t="s">
        <v>79</v>
      </c>
      <c r="AC465" s="108" t="s">
        <v>134</v>
      </c>
      <c r="AD465" s="109" t="str">
        <f t="shared" si="193"/>
        <v>INDMIN</v>
      </c>
      <c r="AE465" s="108" t="str">
        <f t="shared" si="194"/>
        <v>RH2_3</v>
      </c>
      <c r="AF465" s="108">
        <f>AF417</f>
        <v>2.1716461727874961E-2</v>
      </c>
      <c r="AG465" s="108" t="s">
        <v>30</v>
      </c>
      <c r="AH465" s="109" t="s">
        <v>85</v>
      </c>
      <c r="AL465" s="108" t="s">
        <v>134</v>
      </c>
      <c r="AM465" s="109" t="str">
        <f t="shared" si="195"/>
        <v>INDMIN</v>
      </c>
      <c r="AN465" s="108" t="str">
        <f t="shared" si="196"/>
        <v>RH2_3</v>
      </c>
      <c r="AO465" s="108">
        <f>AO417</f>
        <v>2.0204463474633838E-2</v>
      </c>
      <c r="AP465" s="108" t="s">
        <v>30</v>
      </c>
      <c r="AQ465" s="109" t="s">
        <v>82</v>
      </c>
      <c r="AU465" s="108" t="s">
        <v>134</v>
      </c>
      <c r="AV465" s="109" t="str">
        <f t="shared" si="197"/>
        <v>INDMIN</v>
      </c>
      <c r="AW465" s="108" t="str">
        <f t="shared" si="198"/>
        <v>RH2_3</v>
      </c>
      <c r="AX465" s="108">
        <f>AX417</f>
        <v>1.9761792817229871E-2</v>
      </c>
      <c r="AY465" s="108" t="s">
        <v>30</v>
      </c>
      <c r="AZ465" s="109" t="s">
        <v>81</v>
      </c>
      <c r="BD465" s="108" t="s">
        <v>134</v>
      </c>
      <c r="BE465" s="109" t="str">
        <f t="shared" si="199"/>
        <v>INDMIN</v>
      </c>
      <c r="BF465" s="108" t="str">
        <f t="shared" si="200"/>
        <v>RH2_3</v>
      </c>
      <c r="BG465" s="108">
        <f t="shared" si="201"/>
        <v>2.0204463474633838E-2</v>
      </c>
      <c r="BH465" s="108" t="s">
        <v>30</v>
      </c>
      <c r="BI465" s="109" t="s">
        <v>83</v>
      </c>
      <c r="BM465" s="108" t="s">
        <v>134</v>
      </c>
      <c r="BN465" s="109" t="str">
        <f t="shared" si="202"/>
        <v>INDMIN</v>
      </c>
      <c r="BO465" s="108" t="str">
        <f t="shared" si="203"/>
        <v>RH2_3</v>
      </c>
      <c r="BP465" s="108">
        <f t="shared" si="204"/>
        <v>1.9761792817229871E-2</v>
      </c>
      <c r="BQ465" s="108" t="s">
        <v>30</v>
      </c>
      <c r="BR465" s="109" t="s">
        <v>80</v>
      </c>
    </row>
    <row r="466" spans="11:70">
      <c r="K466" s="108" t="s">
        <v>134</v>
      </c>
      <c r="L466" s="109" t="str">
        <f t="shared" si="205"/>
        <v>INDMIN</v>
      </c>
      <c r="M466" s="108" t="str">
        <f>M418</f>
        <v>RH4_5</v>
      </c>
      <c r="N466" s="108">
        <f>N418</f>
        <v>1.9908743871061466E-2</v>
      </c>
      <c r="O466" s="108" t="s">
        <v>30</v>
      </c>
      <c r="P466" s="109" t="s">
        <v>84</v>
      </c>
      <c r="T466" s="108" t="s">
        <v>134</v>
      </c>
      <c r="U466" s="109" t="str">
        <f t="shared" si="191"/>
        <v>INDMIN</v>
      </c>
      <c r="V466" s="108" t="str">
        <f t="shared" si="192"/>
        <v>RH4_5</v>
      </c>
      <c r="W466" s="108">
        <f>W418</f>
        <v>1.8553891573515724E-2</v>
      </c>
      <c r="X466" s="108" t="s">
        <v>30</v>
      </c>
      <c r="Y466" s="109" t="s">
        <v>79</v>
      </c>
      <c r="AC466" s="108" t="s">
        <v>134</v>
      </c>
      <c r="AD466" s="109" t="str">
        <f t="shared" si="193"/>
        <v>INDMIN</v>
      </c>
      <c r="AE466" s="108" t="str">
        <f t="shared" si="194"/>
        <v>RH4_5</v>
      </c>
      <c r="AF466" s="108">
        <f>AF418</f>
        <v>2.1041033024000365E-2</v>
      </c>
      <c r="AG466" s="108" t="s">
        <v>30</v>
      </c>
      <c r="AH466" s="109" t="s">
        <v>85</v>
      </c>
      <c r="AL466" s="108" t="s">
        <v>134</v>
      </c>
      <c r="AM466" s="109" t="str">
        <f t="shared" si="195"/>
        <v>INDMIN</v>
      </c>
      <c r="AN466" s="108" t="str">
        <f t="shared" si="196"/>
        <v>RH4_5</v>
      </c>
      <c r="AO466" s="108">
        <f>AO418</f>
        <v>1.9159866676335777E-2</v>
      </c>
      <c r="AP466" s="108" t="s">
        <v>30</v>
      </c>
      <c r="AQ466" s="109" t="s">
        <v>82</v>
      </c>
      <c r="AU466" s="108" t="s">
        <v>134</v>
      </c>
      <c r="AV466" s="109" t="str">
        <f t="shared" si="197"/>
        <v>INDMIN</v>
      </c>
      <c r="AW466" s="108" t="str">
        <f t="shared" si="198"/>
        <v>RH4_5</v>
      </c>
      <c r="AX466" s="108">
        <f>AX418</f>
        <v>1.7601494690120366E-2</v>
      </c>
      <c r="AY466" s="108" t="s">
        <v>30</v>
      </c>
      <c r="AZ466" s="109" t="s">
        <v>81</v>
      </c>
      <c r="BD466" s="108" t="s">
        <v>134</v>
      </c>
      <c r="BE466" s="109" t="str">
        <f t="shared" si="199"/>
        <v>INDMIN</v>
      </c>
      <c r="BF466" s="108" t="str">
        <f t="shared" si="200"/>
        <v>RH4_5</v>
      </c>
      <c r="BG466" s="108">
        <f t="shared" si="201"/>
        <v>1.9159866676335777E-2</v>
      </c>
      <c r="BH466" s="108" t="s">
        <v>30</v>
      </c>
      <c r="BI466" s="109" t="s">
        <v>83</v>
      </c>
      <c r="BM466" s="108" t="s">
        <v>134</v>
      </c>
      <c r="BN466" s="109" t="str">
        <f t="shared" si="202"/>
        <v>INDMIN</v>
      </c>
      <c r="BO466" s="108" t="str">
        <f t="shared" si="203"/>
        <v>RH4_5</v>
      </c>
      <c r="BP466" s="108">
        <f t="shared" si="204"/>
        <v>1.7601494690120366E-2</v>
      </c>
      <c r="BQ466" s="108" t="s">
        <v>30</v>
      </c>
      <c r="BR466" s="109" t="s">
        <v>80</v>
      </c>
    </row>
    <row r="467" spans="11:70">
      <c r="K467" s="110" t="s">
        <v>134</v>
      </c>
      <c r="L467" s="109" t="str">
        <f t="shared" si="205"/>
        <v>INDMIN</v>
      </c>
      <c r="M467" s="108" t="str">
        <f>M419</f>
        <v>RH6_7</v>
      </c>
      <c r="N467" s="108">
        <f>N419</f>
        <v>1.9131142691048007E-2</v>
      </c>
      <c r="O467" s="108" t="s">
        <v>30</v>
      </c>
      <c r="P467" s="109" t="s">
        <v>84</v>
      </c>
      <c r="T467" s="108" t="s">
        <v>134</v>
      </c>
      <c r="U467" s="109" t="str">
        <f t="shared" si="191"/>
        <v>INDMIN</v>
      </c>
      <c r="V467" s="108" t="str">
        <f t="shared" si="192"/>
        <v>RH6_7</v>
      </c>
      <c r="W467" s="108">
        <f>W419</f>
        <v>1.8803352118699587E-2</v>
      </c>
      <c r="X467" s="108" t="s">
        <v>30</v>
      </c>
      <c r="Y467" s="109" t="s">
        <v>79</v>
      </c>
      <c r="AC467" s="108" t="s">
        <v>134</v>
      </c>
      <c r="AD467" s="109" t="str">
        <f t="shared" si="193"/>
        <v>INDMIN</v>
      </c>
      <c r="AE467" s="108" t="str">
        <f t="shared" si="194"/>
        <v>RH6_7</v>
      </c>
      <c r="AF467" s="108">
        <f>AF419</f>
        <v>1.8623642385664267E-2</v>
      </c>
      <c r="AG467" s="108" t="s">
        <v>30</v>
      </c>
      <c r="AH467" s="109" t="s">
        <v>85</v>
      </c>
      <c r="AL467" s="108" t="s">
        <v>134</v>
      </c>
      <c r="AM467" s="109" t="str">
        <f t="shared" si="195"/>
        <v>INDMIN</v>
      </c>
      <c r="AN467" s="108" t="str">
        <f t="shared" si="196"/>
        <v>RH6_7</v>
      </c>
      <c r="AO467" s="108">
        <f>AO419</f>
        <v>1.8319027581294868E-2</v>
      </c>
      <c r="AP467" s="108" t="s">
        <v>30</v>
      </c>
      <c r="AQ467" s="109" t="s">
        <v>82</v>
      </c>
      <c r="AU467" s="108" t="s">
        <v>134</v>
      </c>
      <c r="AV467" s="109" t="str">
        <f t="shared" si="197"/>
        <v>INDMIN</v>
      </c>
      <c r="AW467" s="108" t="str">
        <f t="shared" si="198"/>
        <v>RH6_7</v>
      </c>
      <c r="AX467" s="108">
        <f>AX419</f>
        <v>1.6744293447780733E-2</v>
      </c>
      <c r="AY467" s="108" t="s">
        <v>30</v>
      </c>
      <c r="AZ467" s="109" t="s">
        <v>81</v>
      </c>
      <c r="BD467" s="108" t="s">
        <v>134</v>
      </c>
      <c r="BE467" s="109" t="str">
        <f t="shared" si="199"/>
        <v>INDMIN</v>
      </c>
      <c r="BF467" s="108" t="str">
        <f t="shared" si="200"/>
        <v>RH6_7</v>
      </c>
      <c r="BG467" s="108">
        <f t="shared" si="201"/>
        <v>1.8319027581294868E-2</v>
      </c>
      <c r="BH467" s="108" t="s">
        <v>30</v>
      </c>
      <c r="BI467" s="109" t="s">
        <v>83</v>
      </c>
      <c r="BM467" s="108" t="s">
        <v>134</v>
      </c>
      <c r="BN467" s="109" t="str">
        <f t="shared" si="202"/>
        <v>INDMIN</v>
      </c>
      <c r="BO467" s="108" t="str">
        <f t="shared" si="203"/>
        <v>RH6_7</v>
      </c>
      <c r="BP467" s="108">
        <f t="shared" si="204"/>
        <v>1.6744293447780733E-2</v>
      </c>
      <c r="BQ467" s="108" t="s">
        <v>30</v>
      </c>
      <c r="BR467" s="109" t="s">
        <v>80</v>
      </c>
    </row>
    <row r="468" spans="11:70">
      <c r="K468" s="108" t="s">
        <v>134</v>
      </c>
      <c r="L468" s="109" t="str">
        <f t="shared" si="205"/>
        <v>INDMIN</v>
      </c>
      <c r="M468" s="108" t="str">
        <f>M420</f>
        <v>RH8_9</v>
      </c>
      <c r="N468" s="108">
        <f>N420</f>
        <v>1.8830899452683077E-2</v>
      </c>
      <c r="O468" s="108" t="s">
        <v>30</v>
      </c>
      <c r="P468" s="109" t="s">
        <v>84</v>
      </c>
      <c r="T468" s="108" t="s">
        <v>134</v>
      </c>
      <c r="U468" s="109" t="str">
        <f t="shared" si="191"/>
        <v>INDMIN</v>
      </c>
      <c r="V468" s="108" t="str">
        <f t="shared" si="192"/>
        <v>RH8_9</v>
      </c>
      <c r="W468" s="108">
        <f>W420</f>
        <v>2.0275784295644878E-2</v>
      </c>
      <c r="X468" s="108" t="s">
        <v>30</v>
      </c>
      <c r="Y468" s="109" t="s">
        <v>79</v>
      </c>
      <c r="AC468" s="108" t="s">
        <v>134</v>
      </c>
      <c r="AD468" s="109" t="str">
        <f t="shared" si="193"/>
        <v>INDMIN</v>
      </c>
      <c r="AE468" s="108" t="str">
        <f t="shared" si="194"/>
        <v>RH8_9</v>
      </c>
      <c r="AF468" s="108">
        <f>AF420</f>
        <v>1.7156934758240105E-2</v>
      </c>
      <c r="AG468" s="108" t="s">
        <v>30</v>
      </c>
      <c r="AH468" s="109" t="s">
        <v>85</v>
      </c>
      <c r="AL468" s="108" t="s">
        <v>134</v>
      </c>
      <c r="AM468" s="109" t="str">
        <f t="shared" si="195"/>
        <v>INDMIN</v>
      </c>
      <c r="AN468" s="108" t="str">
        <f t="shared" si="196"/>
        <v>RH8_9</v>
      </c>
      <c r="AO468" s="108">
        <f>AO420</f>
        <v>1.8367232972075154E-2</v>
      </c>
      <c r="AP468" s="108" t="s">
        <v>30</v>
      </c>
      <c r="AQ468" s="109" t="s">
        <v>82</v>
      </c>
      <c r="AU468" s="108" t="s">
        <v>134</v>
      </c>
      <c r="AV468" s="109" t="str">
        <f t="shared" si="197"/>
        <v>INDMIN</v>
      </c>
      <c r="AW468" s="108" t="str">
        <f t="shared" si="198"/>
        <v>RH8_9</v>
      </c>
      <c r="AX468" s="108">
        <f>AX420</f>
        <v>1.6887841722384569E-2</v>
      </c>
      <c r="AY468" s="108" t="s">
        <v>30</v>
      </c>
      <c r="AZ468" s="109" t="s">
        <v>81</v>
      </c>
      <c r="BD468" s="108" t="s">
        <v>134</v>
      </c>
      <c r="BE468" s="109" t="str">
        <f t="shared" si="199"/>
        <v>INDMIN</v>
      </c>
      <c r="BF468" s="108" t="str">
        <f t="shared" si="200"/>
        <v>RH8_9</v>
      </c>
      <c r="BG468" s="108">
        <f t="shared" si="201"/>
        <v>1.8367232972075154E-2</v>
      </c>
      <c r="BH468" s="108" t="s">
        <v>30</v>
      </c>
      <c r="BI468" s="109" t="s">
        <v>83</v>
      </c>
      <c r="BM468" s="108" t="s">
        <v>134</v>
      </c>
      <c r="BN468" s="109" t="str">
        <f t="shared" si="202"/>
        <v>INDMIN</v>
      </c>
      <c r="BO468" s="108" t="str">
        <f t="shared" si="203"/>
        <v>RH8_9</v>
      </c>
      <c r="BP468" s="108">
        <f t="shared" si="204"/>
        <v>1.6887841722384569E-2</v>
      </c>
      <c r="BQ468" s="108" t="s">
        <v>30</v>
      </c>
      <c r="BR468" s="109" t="s">
        <v>80</v>
      </c>
    </row>
    <row r="469" spans="11:70">
      <c r="K469" s="108" t="s">
        <v>134</v>
      </c>
      <c r="L469" s="109" t="str">
        <f t="shared" si="205"/>
        <v>INDMIN</v>
      </c>
      <c r="M469" s="108" t="str">
        <f>M421</f>
        <v>RH10_11</v>
      </c>
      <c r="N469" s="108">
        <f>N421</f>
        <v>1.8892209620715375E-2</v>
      </c>
      <c r="O469" s="108" t="s">
        <v>30</v>
      </c>
      <c r="P469" s="109" t="s">
        <v>84</v>
      </c>
      <c r="T469" s="108" t="s">
        <v>134</v>
      </c>
      <c r="U469" s="109" t="str">
        <f t="shared" si="191"/>
        <v>INDMIN</v>
      </c>
      <c r="V469" s="108" t="str">
        <f t="shared" si="192"/>
        <v>RH10_11</v>
      </c>
      <c r="W469" s="108">
        <f>W421</f>
        <v>2.2672709406807174E-2</v>
      </c>
      <c r="X469" s="108" t="s">
        <v>30</v>
      </c>
      <c r="Y469" s="109" t="s">
        <v>79</v>
      </c>
      <c r="AC469" s="108" t="s">
        <v>134</v>
      </c>
      <c r="AD469" s="109" t="str">
        <f t="shared" si="193"/>
        <v>INDMIN</v>
      </c>
      <c r="AE469" s="108" t="str">
        <f t="shared" si="194"/>
        <v>RH10_11</v>
      </c>
      <c r="AF469" s="108">
        <f>AF421</f>
        <v>1.6996069788382029E-2</v>
      </c>
      <c r="AG469" s="108" t="s">
        <v>30</v>
      </c>
      <c r="AH469" s="109" t="s">
        <v>85</v>
      </c>
      <c r="AL469" s="108" t="s">
        <v>134</v>
      </c>
      <c r="AM469" s="109" t="str">
        <f t="shared" si="195"/>
        <v>INDMIN</v>
      </c>
      <c r="AN469" s="108" t="str">
        <f t="shared" si="196"/>
        <v>RH10_11</v>
      </c>
      <c r="AO469" s="108">
        <f>AO421</f>
        <v>1.9516123374229442E-2</v>
      </c>
      <c r="AP469" s="108" t="s">
        <v>30</v>
      </c>
      <c r="AQ469" s="109" t="s">
        <v>82</v>
      </c>
      <c r="AU469" s="108" t="s">
        <v>134</v>
      </c>
      <c r="AV469" s="109" t="str">
        <f t="shared" si="197"/>
        <v>INDMIN</v>
      </c>
      <c r="AW469" s="108" t="str">
        <f t="shared" si="198"/>
        <v>RH10_11</v>
      </c>
      <c r="AX469" s="108">
        <f>AX421</f>
        <v>1.8742267418083269E-2</v>
      </c>
      <c r="AY469" s="108" t="s">
        <v>30</v>
      </c>
      <c r="AZ469" s="109" t="s">
        <v>81</v>
      </c>
      <c r="BD469" s="108" t="s">
        <v>134</v>
      </c>
      <c r="BE469" s="109" t="str">
        <f t="shared" si="199"/>
        <v>INDMIN</v>
      </c>
      <c r="BF469" s="108" t="str">
        <f t="shared" si="200"/>
        <v>RH10_11</v>
      </c>
      <c r="BG469" s="108">
        <f t="shared" si="201"/>
        <v>1.9516123374229442E-2</v>
      </c>
      <c r="BH469" s="108" t="s">
        <v>30</v>
      </c>
      <c r="BI469" s="109" t="s">
        <v>83</v>
      </c>
      <c r="BM469" s="108" t="s">
        <v>134</v>
      </c>
      <c r="BN469" s="109" t="str">
        <f t="shared" si="202"/>
        <v>INDMIN</v>
      </c>
      <c r="BO469" s="108" t="str">
        <f t="shared" si="203"/>
        <v>RH10_11</v>
      </c>
      <c r="BP469" s="108">
        <f t="shared" si="204"/>
        <v>1.8742267418083269E-2</v>
      </c>
      <c r="BQ469" s="108" t="s">
        <v>30</v>
      </c>
      <c r="BR469" s="109" t="s">
        <v>80</v>
      </c>
    </row>
    <row r="470" spans="11:70">
      <c r="K470" s="108" t="s">
        <v>134</v>
      </c>
      <c r="L470" s="109" t="str">
        <f t="shared" si="205"/>
        <v>INDMIN</v>
      </c>
      <c r="M470" s="108" t="str">
        <f>M422</f>
        <v>RH12_13</v>
      </c>
      <c r="N470" s="108">
        <f>N422</f>
        <v>1.9735672875253105E-2</v>
      </c>
      <c r="O470" s="108" t="s">
        <v>30</v>
      </c>
      <c r="P470" s="109" t="s">
        <v>84</v>
      </c>
      <c r="T470" s="108" t="s">
        <v>134</v>
      </c>
      <c r="U470" s="109" t="str">
        <f t="shared" si="191"/>
        <v>INDMIN</v>
      </c>
      <c r="V470" s="108" t="str">
        <f t="shared" si="192"/>
        <v>RH12_13</v>
      </c>
      <c r="W470" s="108">
        <f>W422</f>
        <v>2.2708461324058286E-2</v>
      </c>
      <c r="X470" s="108" t="s">
        <v>30</v>
      </c>
      <c r="Y470" s="109" t="s">
        <v>79</v>
      </c>
      <c r="AC470" s="108" t="s">
        <v>134</v>
      </c>
      <c r="AD470" s="109" t="str">
        <f t="shared" si="193"/>
        <v>INDMIN</v>
      </c>
      <c r="AE470" s="108" t="str">
        <f t="shared" si="194"/>
        <v>RH12_13</v>
      </c>
      <c r="AF470" s="108">
        <f>AF422</f>
        <v>1.819002194214913E-2</v>
      </c>
      <c r="AG470" s="108" t="s">
        <v>30</v>
      </c>
      <c r="AH470" s="109" t="s">
        <v>85</v>
      </c>
      <c r="AL470" s="108" t="s">
        <v>134</v>
      </c>
      <c r="AM470" s="109" t="str">
        <f t="shared" si="195"/>
        <v>INDMIN</v>
      </c>
      <c r="AN470" s="108" t="str">
        <f t="shared" si="196"/>
        <v>RH12_13</v>
      </c>
      <c r="AO470" s="108">
        <f>AO422</f>
        <v>2.0392977411634552E-2</v>
      </c>
      <c r="AP470" s="108" t="s">
        <v>30</v>
      </c>
      <c r="AQ470" s="109" t="s">
        <v>82</v>
      </c>
      <c r="AU470" s="108" t="s">
        <v>134</v>
      </c>
      <c r="AV470" s="109" t="str">
        <f t="shared" si="197"/>
        <v>INDMIN</v>
      </c>
      <c r="AW470" s="108" t="str">
        <f t="shared" si="198"/>
        <v>RH12_13</v>
      </c>
      <c r="AX470" s="108">
        <f>AX422</f>
        <v>2.0376651224340393E-2</v>
      </c>
      <c r="AY470" s="108" t="s">
        <v>30</v>
      </c>
      <c r="AZ470" s="109" t="s">
        <v>81</v>
      </c>
      <c r="BD470" s="108" t="s">
        <v>134</v>
      </c>
      <c r="BE470" s="109" t="str">
        <f t="shared" si="199"/>
        <v>INDMIN</v>
      </c>
      <c r="BF470" s="108" t="str">
        <f t="shared" si="200"/>
        <v>RH12_13</v>
      </c>
      <c r="BG470" s="108">
        <f t="shared" si="201"/>
        <v>2.0392977411634552E-2</v>
      </c>
      <c r="BH470" s="108" t="s">
        <v>30</v>
      </c>
      <c r="BI470" s="109" t="s">
        <v>83</v>
      </c>
      <c r="BM470" s="108" t="s">
        <v>134</v>
      </c>
      <c r="BN470" s="109" t="str">
        <f t="shared" si="202"/>
        <v>INDMIN</v>
      </c>
      <c r="BO470" s="108" t="str">
        <f t="shared" si="203"/>
        <v>RH12_13</v>
      </c>
      <c r="BP470" s="108">
        <f t="shared" si="204"/>
        <v>2.0376651224340393E-2</v>
      </c>
      <c r="BQ470" s="108" t="s">
        <v>30</v>
      </c>
      <c r="BR470" s="109" t="s">
        <v>80</v>
      </c>
    </row>
    <row r="471" spans="11:70">
      <c r="K471" s="110" t="s">
        <v>134</v>
      </c>
      <c r="L471" s="109" t="str">
        <f t="shared" si="205"/>
        <v>INDMIN</v>
      </c>
      <c r="M471" s="108" t="str">
        <f>M423</f>
        <v>RH14_15</v>
      </c>
      <c r="N471" s="108">
        <f>N423</f>
        <v>2.0535190266484385E-2</v>
      </c>
      <c r="O471" s="108" t="s">
        <v>30</v>
      </c>
      <c r="P471" s="109" t="s">
        <v>84</v>
      </c>
      <c r="T471" s="108" t="s">
        <v>134</v>
      </c>
      <c r="U471" s="109" t="str">
        <f t="shared" si="191"/>
        <v>INDMIN</v>
      </c>
      <c r="V471" s="108" t="str">
        <f t="shared" si="192"/>
        <v>RH14_15</v>
      </c>
      <c r="W471" s="108">
        <f>W423</f>
        <v>2.2052829918983639E-2</v>
      </c>
      <c r="X471" s="108" t="s">
        <v>30</v>
      </c>
      <c r="Y471" s="109" t="s">
        <v>79</v>
      </c>
      <c r="AC471" s="108" t="s">
        <v>134</v>
      </c>
      <c r="AD471" s="109" t="str">
        <f t="shared" si="193"/>
        <v>INDMIN</v>
      </c>
      <c r="AE471" s="108" t="str">
        <f t="shared" si="194"/>
        <v>RH14_15</v>
      </c>
      <c r="AF471" s="108">
        <f>AF423</f>
        <v>2.0967491974570172E-2</v>
      </c>
      <c r="AG471" s="108" t="s">
        <v>30</v>
      </c>
      <c r="AH471" s="109" t="s">
        <v>85</v>
      </c>
      <c r="AL471" s="108" t="s">
        <v>134</v>
      </c>
      <c r="AM471" s="109" t="str">
        <f t="shared" si="195"/>
        <v>INDMIN</v>
      </c>
      <c r="AN471" s="108" t="str">
        <f t="shared" si="196"/>
        <v>RH14_15</v>
      </c>
      <c r="AO471" s="108">
        <f>AO423</f>
        <v>2.1041702332658754E-2</v>
      </c>
      <c r="AP471" s="108" t="s">
        <v>30</v>
      </c>
      <c r="AQ471" s="109" t="s">
        <v>82</v>
      </c>
      <c r="AU471" s="108" t="s">
        <v>134</v>
      </c>
      <c r="AV471" s="109" t="str">
        <f t="shared" si="197"/>
        <v>INDMIN</v>
      </c>
      <c r="AW471" s="108" t="str">
        <f t="shared" si="198"/>
        <v>RH14_15</v>
      </c>
      <c r="AX471" s="108">
        <f>AX423</f>
        <v>2.0778238730769082E-2</v>
      </c>
      <c r="AY471" s="108" t="s">
        <v>30</v>
      </c>
      <c r="AZ471" s="109" t="s">
        <v>81</v>
      </c>
      <c r="BD471" s="108" t="s">
        <v>134</v>
      </c>
      <c r="BE471" s="109" t="str">
        <f t="shared" si="199"/>
        <v>INDMIN</v>
      </c>
      <c r="BF471" s="108" t="str">
        <f t="shared" si="200"/>
        <v>RH14_15</v>
      </c>
      <c r="BG471" s="108">
        <f t="shared" si="201"/>
        <v>2.1041702332658754E-2</v>
      </c>
      <c r="BH471" s="108" t="s">
        <v>30</v>
      </c>
      <c r="BI471" s="109" t="s">
        <v>83</v>
      </c>
      <c r="BM471" s="108" t="s">
        <v>134</v>
      </c>
      <c r="BN471" s="109" t="str">
        <f t="shared" si="202"/>
        <v>INDMIN</v>
      </c>
      <c r="BO471" s="108" t="str">
        <f t="shared" si="203"/>
        <v>RH14_15</v>
      </c>
      <c r="BP471" s="108">
        <f t="shared" si="204"/>
        <v>2.0778238730769082E-2</v>
      </c>
      <c r="BQ471" s="108" t="s">
        <v>30</v>
      </c>
      <c r="BR471" s="109" t="s">
        <v>80</v>
      </c>
    </row>
    <row r="472" spans="11:70">
      <c r="K472" s="108" t="s">
        <v>134</v>
      </c>
      <c r="L472" s="109" t="str">
        <f t="shared" si="205"/>
        <v>INDMIN</v>
      </c>
      <c r="M472" s="108" t="str">
        <f>M424</f>
        <v>RH16_17</v>
      </c>
      <c r="N472" s="108">
        <f>N424</f>
        <v>2.0896719862378399E-2</v>
      </c>
      <c r="O472" s="108" t="s">
        <v>30</v>
      </c>
      <c r="P472" s="109" t="s">
        <v>84</v>
      </c>
      <c r="T472" s="108" t="s">
        <v>134</v>
      </c>
      <c r="U472" s="109" t="str">
        <f t="shared" si="191"/>
        <v>INDMIN</v>
      </c>
      <c r="V472" s="108" t="str">
        <f t="shared" si="192"/>
        <v>RH16_17</v>
      </c>
      <c r="W472" s="108">
        <f>W424</f>
        <v>2.1192518819202082E-2</v>
      </c>
      <c r="X472" s="108" t="s">
        <v>30</v>
      </c>
      <c r="Y472" s="109" t="s">
        <v>79</v>
      </c>
      <c r="AC472" s="108" t="s">
        <v>134</v>
      </c>
      <c r="AD472" s="109" t="str">
        <f t="shared" si="193"/>
        <v>INDMIN</v>
      </c>
      <c r="AE472" s="108" t="str">
        <f t="shared" si="194"/>
        <v>RH16_17</v>
      </c>
      <c r="AF472" s="108">
        <f>AF424</f>
        <v>2.1896382103851374E-2</v>
      </c>
      <c r="AG472" s="108" t="s">
        <v>30</v>
      </c>
      <c r="AH472" s="109" t="s">
        <v>85</v>
      </c>
      <c r="AL472" s="108" t="s">
        <v>134</v>
      </c>
      <c r="AM472" s="109" t="str">
        <f t="shared" si="195"/>
        <v>INDMIN</v>
      </c>
      <c r="AN472" s="108" t="str">
        <f t="shared" si="196"/>
        <v>RH16_17</v>
      </c>
      <c r="AO472" s="108">
        <f>AO424</f>
        <v>2.1031470252881344E-2</v>
      </c>
      <c r="AP472" s="108" t="s">
        <v>30</v>
      </c>
      <c r="AQ472" s="109" t="s">
        <v>82</v>
      </c>
      <c r="AU472" s="108" t="s">
        <v>134</v>
      </c>
      <c r="AV472" s="109" t="str">
        <f t="shared" si="197"/>
        <v>INDMIN</v>
      </c>
      <c r="AW472" s="108" t="str">
        <f t="shared" si="198"/>
        <v>RH16_17</v>
      </c>
      <c r="AX472" s="108">
        <f>AX424</f>
        <v>2.069190075933651E-2</v>
      </c>
      <c r="AY472" s="108" t="s">
        <v>30</v>
      </c>
      <c r="AZ472" s="109" t="s">
        <v>81</v>
      </c>
      <c r="BD472" s="108" t="s">
        <v>134</v>
      </c>
      <c r="BE472" s="109" t="str">
        <f t="shared" si="199"/>
        <v>INDMIN</v>
      </c>
      <c r="BF472" s="108" t="str">
        <f t="shared" si="200"/>
        <v>RH16_17</v>
      </c>
      <c r="BG472" s="108">
        <f t="shared" si="201"/>
        <v>2.1031470252881344E-2</v>
      </c>
      <c r="BH472" s="108" t="s">
        <v>30</v>
      </c>
      <c r="BI472" s="109" t="s">
        <v>83</v>
      </c>
      <c r="BM472" s="108" t="s">
        <v>134</v>
      </c>
      <c r="BN472" s="109" t="str">
        <f t="shared" si="202"/>
        <v>INDMIN</v>
      </c>
      <c r="BO472" s="108" t="str">
        <f t="shared" si="203"/>
        <v>RH16_17</v>
      </c>
      <c r="BP472" s="108">
        <f t="shared" si="204"/>
        <v>2.069190075933651E-2</v>
      </c>
      <c r="BQ472" s="108" t="s">
        <v>30</v>
      </c>
      <c r="BR472" s="109" t="s">
        <v>80</v>
      </c>
    </row>
    <row r="473" spans="11:70">
      <c r="K473" s="108" t="s">
        <v>134</v>
      </c>
      <c r="L473" s="109" t="str">
        <f t="shared" si="205"/>
        <v>INDMIN</v>
      </c>
      <c r="M473" s="108" t="str">
        <f>M425</f>
        <v>RH18_19</v>
      </c>
      <c r="N473" s="108">
        <f>N425</f>
        <v>2.0865770170115663E-2</v>
      </c>
      <c r="O473" s="108" t="s">
        <v>30</v>
      </c>
      <c r="P473" s="109" t="s">
        <v>84</v>
      </c>
      <c r="T473" s="108" t="s">
        <v>134</v>
      </c>
      <c r="U473" s="109" t="str">
        <f t="shared" si="191"/>
        <v>INDMIN</v>
      </c>
      <c r="V473" s="108" t="str">
        <f t="shared" si="192"/>
        <v>RH18_19</v>
      </c>
      <c r="W473" s="108">
        <f>W425</f>
        <v>2.113446835673238E-2</v>
      </c>
      <c r="X473" s="108" t="s">
        <v>30</v>
      </c>
      <c r="Y473" s="109" t="s">
        <v>79</v>
      </c>
      <c r="AC473" s="108" t="s">
        <v>134</v>
      </c>
      <c r="AD473" s="109" t="str">
        <f t="shared" si="193"/>
        <v>INDMIN</v>
      </c>
      <c r="AE473" s="108" t="str">
        <f t="shared" si="194"/>
        <v>RH18_19</v>
      </c>
      <c r="AF473" s="108">
        <f>AF425</f>
        <v>2.17155355129377E-2</v>
      </c>
      <c r="AG473" s="108" t="s">
        <v>30</v>
      </c>
      <c r="AH473" s="109" t="s">
        <v>85</v>
      </c>
      <c r="AL473" s="108" t="s">
        <v>134</v>
      </c>
      <c r="AM473" s="109" t="str">
        <f t="shared" si="195"/>
        <v>INDMIN</v>
      </c>
      <c r="AN473" s="108" t="str">
        <f t="shared" si="196"/>
        <v>RH18_19</v>
      </c>
      <c r="AO473" s="108">
        <f>AO425</f>
        <v>2.0772466684862177E-2</v>
      </c>
      <c r="AP473" s="108" t="s">
        <v>30</v>
      </c>
      <c r="AQ473" s="109" t="s">
        <v>82</v>
      </c>
      <c r="AU473" s="108" t="s">
        <v>134</v>
      </c>
      <c r="AV473" s="109" t="str">
        <f t="shared" si="197"/>
        <v>INDMIN</v>
      </c>
      <c r="AW473" s="108" t="str">
        <f t="shared" si="198"/>
        <v>RH18_19</v>
      </c>
      <c r="AX473" s="108">
        <f>AX425</f>
        <v>2.0434688956400562E-2</v>
      </c>
      <c r="AY473" s="108" t="s">
        <v>30</v>
      </c>
      <c r="AZ473" s="109" t="s">
        <v>81</v>
      </c>
      <c r="BD473" s="108" t="s">
        <v>134</v>
      </c>
      <c r="BE473" s="109" t="str">
        <f t="shared" si="199"/>
        <v>INDMIN</v>
      </c>
      <c r="BF473" s="108" t="str">
        <f t="shared" si="200"/>
        <v>RH18_19</v>
      </c>
      <c r="BG473" s="108">
        <f t="shared" si="201"/>
        <v>2.0772466684862177E-2</v>
      </c>
      <c r="BH473" s="108" t="s">
        <v>30</v>
      </c>
      <c r="BI473" s="109" t="s">
        <v>83</v>
      </c>
      <c r="BM473" s="108" t="s">
        <v>134</v>
      </c>
      <c r="BN473" s="109" t="str">
        <f t="shared" si="202"/>
        <v>INDMIN</v>
      </c>
      <c r="BO473" s="108" t="str">
        <f t="shared" si="203"/>
        <v>RH18_19</v>
      </c>
      <c r="BP473" s="108">
        <f t="shared" si="204"/>
        <v>2.0434688956400562E-2</v>
      </c>
      <c r="BQ473" s="108" t="s">
        <v>30</v>
      </c>
      <c r="BR473" s="109" t="s">
        <v>80</v>
      </c>
    </row>
    <row r="474" spans="11:70">
      <c r="K474" s="108" t="s">
        <v>134</v>
      </c>
      <c r="L474" s="109" t="str">
        <f t="shared" si="205"/>
        <v>INDMIN</v>
      </c>
      <c r="M474" s="108" t="str">
        <f>M426</f>
        <v>RH20_21</v>
      </c>
      <c r="N474" s="108">
        <f>N426</f>
        <v>2.0818280069585193E-2</v>
      </c>
      <c r="O474" s="108" t="s">
        <v>30</v>
      </c>
      <c r="P474" s="109" t="s">
        <v>84</v>
      </c>
      <c r="T474" s="108" t="s">
        <v>134</v>
      </c>
      <c r="U474" s="109" t="str">
        <f t="shared" si="191"/>
        <v>INDMIN</v>
      </c>
      <c r="V474" s="108" t="str">
        <f t="shared" si="192"/>
        <v>RH20_21</v>
      </c>
      <c r="W474" s="108">
        <f>W426</f>
        <v>2.1601590955728663E-2</v>
      </c>
      <c r="X474" s="108" t="s">
        <v>30</v>
      </c>
      <c r="Y474" s="109" t="s">
        <v>79</v>
      </c>
      <c r="AC474" s="108" t="s">
        <v>134</v>
      </c>
      <c r="AD474" s="109" t="str">
        <f t="shared" si="193"/>
        <v>INDMIN</v>
      </c>
      <c r="AE474" s="108" t="str">
        <f t="shared" si="194"/>
        <v>RH20_21</v>
      </c>
      <c r="AF474" s="108">
        <f>AF426</f>
        <v>2.125351672873059E-2</v>
      </c>
      <c r="AG474" s="108" t="s">
        <v>30</v>
      </c>
      <c r="AH474" s="109" t="s">
        <v>85</v>
      </c>
      <c r="AL474" s="108" t="s">
        <v>134</v>
      </c>
      <c r="AM474" s="109" t="str">
        <f t="shared" si="195"/>
        <v>INDMIN</v>
      </c>
      <c r="AN474" s="108" t="str">
        <f t="shared" si="196"/>
        <v>RH20_21</v>
      </c>
      <c r="AO474" s="108">
        <f>AO426</f>
        <v>2.0871709048996441E-2</v>
      </c>
      <c r="AP474" s="108" t="s">
        <v>30</v>
      </c>
      <c r="AQ474" s="109" t="s">
        <v>82</v>
      </c>
      <c r="AU474" s="108" t="s">
        <v>134</v>
      </c>
      <c r="AV474" s="109" t="str">
        <f t="shared" si="197"/>
        <v>INDMIN</v>
      </c>
      <c r="AW474" s="108" t="str">
        <f t="shared" si="198"/>
        <v>RH20_21</v>
      </c>
      <c r="AX474" s="108">
        <f>AX426</f>
        <v>2.0802231271115697E-2</v>
      </c>
      <c r="AY474" s="108" t="s">
        <v>30</v>
      </c>
      <c r="AZ474" s="109" t="s">
        <v>81</v>
      </c>
      <c r="BD474" s="108" t="s">
        <v>134</v>
      </c>
      <c r="BE474" s="109" t="str">
        <f t="shared" si="199"/>
        <v>INDMIN</v>
      </c>
      <c r="BF474" s="108" t="str">
        <f t="shared" si="200"/>
        <v>RH20_21</v>
      </c>
      <c r="BG474" s="108">
        <f t="shared" si="201"/>
        <v>2.0871709048996441E-2</v>
      </c>
      <c r="BH474" s="108" t="s">
        <v>30</v>
      </c>
      <c r="BI474" s="109" t="s">
        <v>83</v>
      </c>
      <c r="BM474" s="108" t="s">
        <v>134</v>
      </c>
      <c r="BN474" s="109" t="str">
        <f t="shared" si="202"/>
        <v>INDMIN</v>
      </c>
      <c r="BO474" s="108" t="str">
        <f t="shared" si="203"/>
        <v>RH20_21</v>
      </c>
      <c r="BP474" s="108">
        <f t="shared" si="204"/>
        <v>2.0802231271115697E-2</v>
      </c>
      <c r="BQ474" s="108" t="s">
        <v>30</v>
      </c>
      <c r="BR474" s="109" t="s">
        <v>80</v>
      </c>
    </row>
    <row r="475" spans="11:70">
      <c r="K475" s="110" t="s">
        <v>134</v>
      </c>
      <c r="L475" s="109" t="str">
        <f t="shared" si="205"/>
        <v>INDMIN</v>
      </c>
      <c r="M475" s="108" t="str">
        <f>M427</f>
        <v>RH22_23</v>
      </c>
      <c r="N475" s="108">
        <f>N427</f>
        <v>2.0930934511467787E-2</v>
      </c>
      <c r="O475" s="108" t="s">
        <v>30</v>
      </c>
      <c r="P475" s="109" t="s">
        <v>84</v>
      </c>
      <c r="T475" s="108" t="s">
        <v>134</v>
      </c>
      <c r="U475" s="109" t="str">
        <f t="shared" si="191"/>
        <v>INDMIN</v>
      </c>
      <c r="V475" s="108" t="str">
        <f t="shared" si="192"/>
        <v>RH22_23</v>
      </c>
      <c r="W475" s="108">
        <f>W427</f>
        <v>2.1772678636596807E-2</v>
      </c>
      <c r="X475" s="108" t="s">
        <v>30</v>
      </c>
      <c r="Y475" s="109" t="s">
        <v>79</v>
      </c>
      <c r="AC475" s="108" t="s">
        <v>134</v>
      </c>
      <c r="AD475" s="109" t="str">
        <f t="shared" si="193"/>
        <v>INDMIN</v>
      </c>
      <c r="AE475" s="108" t="str">
        <f t="shared" si="194"/>
        <v>RH22_23</v>
      </c>
      <c r="AF475" s="108">
        <f>AF427</f>
        <v>2.1019278776313481E-2</v>
      </c>
      <c r="AG475" s="108" t="s">
        <v>30</v>
      </c>
      <c r="AH475" s="109" t="s">
        <v>85</v>
      </c>
      <c r="AL475" s="108" t="s">
        <v>134</v>
      </c>
      <c r="AM475" s="109" t="str">
        <f t="shared" si="195"/>
        <v>INDMIN</v>
      </c>
      <c r="AN475" s="108" t="str">
        <f t="shared" si="196"/>
        <v>RH22_23</v>
      </c>
      <c r="AO475" s="108">
        <f>AO427</f>
        <v>2.1048829860768167E-2</v>
      </c>
      <c r="AP475" s="108" t="s">
        <v>30</v>
      </c>
      <c r="AQ475" s="109" t="s">
        <v>82</v>
      </c>
      <c r="AU475" s="108" t="s">
        <v>134</v>
      </c>
      <c r="AV475" s="109" t="str">
        <f t="shared" si="197"/>
        <v>INDMIN</v>
      </c>
      <c r="AW475" s="108" t="str">
        <f t="shared" si="198"/>
        <v>RH22_23</v>
      </c>
      <c r="AX475" s="108">
        <f>AX427</f>
        <v>2.1165643317772861E-2</v>
      </c>
      <c r="AY475" s="108" t="s">
        <v>30</v>
      </c>
      <c r="AZ475" s="109" t="s">
        <v>81</v>
      </c>
      <c r="BD475" s="108" t="s">
        <v>134</v>
      </c>
      <c r="BE475" s="109" t="str">
        <f t="shared" si="199"/>
        <v>INDMIN</v>
      </c>
      <c r="BF475" s="108" t="str">
        <f t="shared" si="200"/>
        <v>RH22_23</v>
      </c>
      <c r="BG475" s="108">
        <f t="shared" si="201"/>
        <v>2.1048829860768167E-2</v>
      </c>
      <c r="BH475" s="108" t="s">
        <v>30</v>
      </c>
      <c r="BI475" s="109" t="s">
        <v>83</v>
      </c>
      <c r="BM475" s="108" t="s">
        <v>134</v>
      </c>
      <c r="BN475" s="109" t="str">
        <f t="shared" si="202"/>
        <v>INDMIN</v>
      </c>
      <c r="BO475" s="108" t="str">
        <f t="shared" si="203"/>
        <v>RH22_23</v>
      </c>
      <c r="BP475" s="108">
        <f t="shared" si="204"/>
        <v>2.1165643317772861E-2</v>
      </c>
      <c r="BQ475" s="108" t="s">
        <v>30</v>
      </c>
      <c r="BR475" s="109" t="s">
        <v>80</v>
      </c>
    </row>
    <row r="476" spans="11:70">
      <c r="K476" s="108" t="s">
        <v>134</v>
      </c>
      <c r="L476" s="109" t="str">
        <f t="shared" si="205"/>
        <v>INDMIN</v>
      </c>
      <c r="M476" s="108" t="str">
        <f>M428</f>
        <v>SH0_1</v>
      </c>
      <c r="N476" s="108">
        <f>N428</f>
        <v>2.1693465806133724E-2</v>
      </c>
      <c r="O476" s="108" t="s">
        <v>30</v>
      </c>
      <c r="P476" s="109" t="s">
        <v>84</v>
      </c>
      <c r="T476" s="108" t="s">
        <v>134</v>
      </c>
      <c r="U476" s="109" t="str">
        <f t="shared" si="191"/>
        <v>INDMIN</v>
      </c>
      <c r="V476" s="108" t="str">
        <f t="shared" si="192"/>
        <v>SH0_1</v>
      </c>
      <c r="W476" s="108">
        <f>W428</f>
        <v>1.7447761885412263E-2</v>
      </c>
      <c r="X476" s="108" t="s">
        <v>30</v>
      </c>
      <c r="Y476" s="109" t="s">
        <v>79</v>
      </c>
      <c r="AC476" s="108" t="s">
        <v>134</v>
      </c>
      <c r="AD476" s="109" t="str">
        <f t="shared" si="193"/>
        <v>INDMIN</v>
      </c>
      <c r="AE476" s="108" t="str">
        <f t="shared" si="194"/>
        <v>SH0_1</v>
      </c>
      <c r="AF476" s="108">
        <f>AF428</f>
        <v>2.0811553801596969E-2</v>
      </c>
      <c r="AG476" s="108" t="s">
        <v>30</v>
      </c>
      <c r="AH476" s="109" t="s">
        <v>85</v>
      </c>
      <c r="AL476" s="108" t="s">
        <v>134</v>
      </c>
      <c r="AM476" s="109" t="str">
        <f t="shared" si="195"/>
        <v>INDMIN</v>
      </c>
      <c r="AN476" s="108" t="str">
        <f t="shared" si="196"/>
        <v>SH0_1</v>
      </c>
      <c r="AO476" s="108">
        <f>AO428</f>
        <v>2.0289589930703667E-2</v>
      </c>
      <c r="AP476" s="108" t="s">
        <v>30</v>
      </c>
      <c r="AQ476" s="109" t="s">
        <v>82</v>
      </c>
      <c r="AU476" s="108" t="s">
        <v>134</v>
      </c>
      <c r="AV476" s="109" t="str">
        <f t="shared" si="197"/>
        <v>INDMIN</v>
      </c>
      <c r="AW476" s="108" t="str">
        <f t="shared" si="198"/>
        <v>SH0_1</v>
      </c>
      <c r="AX476" s="108">
        <f>AX428</f>
        <v>2.3539997538016236E-2</v>
      </c>
      <c r="AY476" s="108" t="s">
        <v>30</v>
      </c>
      <c r="AZ476" s="109" t="s">
        <v>81</v>
      </c>
      <c r="BD476" s="108" t="s">
        <v>134</v>
      </c>
      <c r="BE476" s="109" t="str">
        <f t="shared" si="199"/>
        <v>INDMIN</v>
      </c>
      <c r="BF476" s="108" t="str">
        <f t="shared" si="200"/>
        <v>SH0_1</v>
      </c>
      <c r="BG476" s="108">
        <f t="shared" si="201"/>
        <v>2.0289589930703667E-2</v>
      </c>
      <c r="BH476" s="108" t="s">
        <v>30</v>
      </c>
      <c r="BI476" s="109" t="s">
        <v>83</v>
      </c>
      <c r="BM476" s="108" t="s">
        <v>134</v>
      </c>
      <c r="BN476" s="109" t="str">
        <f t="shared" si="202"/>
        <v>INDMIN</v>
      </c>
      <c r="BO476" s="108" t="str">
        <f t="shared" si="203"/>
        <v>SH0_1</v>
      </c>
      <c r="BP476" s="108">
        <f t="shared" si="204"/>
        <v>2.3539997538016236E-2</v>
      </c>
      <c r="BQ476" s="108" t="s">
        <v>30</v>
      </c>
      <c r="BR476" s="109" t="s">
        <v>80</v>
      </c>
    </row>
    <row r="477" spans="11:70">
      <c r="K477" s="108" t="s">
        <v>134</v>
      </c>
      <c r="L477" s="109" t="str">
        <f t="shared" si="205"/>
        <v>INDMIN</v>
      </c>
      <c r="M477" s="108" t="str">
        <f>M429</f>
        <v>SH2_3</v>
      </c>
      <c r="N477" s="108">
        <f>N429</f>
        <v>2.1091629448540879E-2</v>
      </c>
      <c r="O477" s="108" t="s">
        <v>30</v>
      </c>
      <c r="P477" s="109" t="s">
        <v>84</v>
      </c>
      <c r="T477" s="108" t="s">
        <v>134</v>
      </c>
      <c r="U477" s="109" t="str">
        <f t="shared" si="191"/>
        <v>INDMIN</v>
      </c>
      <c r="V477" s="108" t="str">
        <f t="shared" si="192"/>
        <v>SH2_3</v>
      </c>
      <c r="W477" s="108">
        <f>W429</f>
        <v>1.5245791875989748E-2</v>
      </c>
      <c r="X477" s="108" t="s">
        <v>30</v>
      </c>
      <c r="Y477" s="109" t="s">
        <v>79</v>
      </c>
      <c r="AC477" s="108" t="s">
        <v>134</v>
      </c>
      <c r="AD477" s="109" t="str">
        <f t="shared" si="193"/>
        <v>INDMIN</v>
      </c>
      <c r="AE477" s="108" t="str">
        <f t="shared" si="194"/>
        <v>SH2_3</v>
      </c>
      <c r="AF477" s="108">
        <f>AF429</f>
        <v>2.0179629923972452E-2</v>
      </c>
      <c r="AG477" s="108" t="s">
        <v>30</v>
      </c>
      <c r="AH477" s="109" t="s">
        <v>85</v>
      </c>
      <c r="AL477" s="108" t="s">
        <v>134</v>
      </c>
      <c r="AM477" s="109" t="str">
        <f t="shared" si="195"/>
        <v>INDMIN</v>
      </c>
      <c r="AN477" s="108" t="str">
        <f t="shared" si="196"/>
        <v>SH2_3</v>
      </c>
      <c r="AO477" s="108">
        <f>AO429</f>
        <v>1.8870656882657717E-2</v>
      </c>
      <c r="AP477" s="108" t="s">
        <v>30</v>
      </c>
      <c r="AQ477" s="109" t="s">
        <v>82</v>
      </c>
      <c r="AU477" s="108" t="s">
        <v>134</v>
      </c>
      <c r="AV477" s="109" t="str">
        <f t="shared" si="197"/>
        <v>INDMIN</v>
      </c>
      <c r="AW477" s="108" t="str">
        <f t="shared" si="198"/>
        <v>SH2_3</v>
      </c>
      <c r="AX477" s="108">
        <f>AX429</f>
        <v>2.1308543326801641E-2</v>
      </c>
      <c r="AY477" s="108" t="s">
        <v>30</v>
      </c>
      <c r="AZ477" s="109" t="s">
        <v>81</v>
      </c>
      <c r="BD477" s="108" t="s">
        <v>134</v>
      </c>
      <c r="BE477" s="109" t="str">
        <f t="shared" si="199"/>
        <v>INDMIN</v>
      </c>
      <c r="BF477" s="108" t="str">
        <f t="shared" si="200"/>
        <v>SH2_3</v>
      </c>
      <c r="BG477" s="108">
        <f t="shared" si="201"/>
        <v>1.8870656882657717E-2</v>
      </c>
      <c r="BH477" s="108" t="s">
        <v>30</v>
      </c>
      <c r="BI477" s="109" t="s">
        <v>83</v>
      </c>
      <c r="BM477" s="108" t="s">
        <v>134</v>
      </c>
      <c r="BN477" s="109" t="str">
        <f t="shared" si="202"/>
        <v>INDMIN</v>
      </c>
      <c r="BO477" s="108" t="str">
        <f t="shared" si="203"/>
        <v>SH2_3</v>
      </c>
      <c r="BP477" s="108">
        <f t="shared" si="204"/>
        <v>2.1308543326801641E-2</v>
      </c>
      <c r="BQ477" s="108" t="s">
        <v>30</v>
      </c>
      <c r="BR477" s="109" t="s">
        <v>80</v>
      </c>
    </row>
    <row r="478" spans="11:70">
      <c r="K478" s="108" t="s">
        <v>134</v>
      </c>
      <c r="L478" s="109" t="str">
        <f t="shared" si="205"/>
        <v>INDMIN</v>
      </c>
      <c r="M478" s="108" t="str">
        <f>M430</f>
        <v>SH4_5</v>
      </c>
      <c r="N478" s="108">
        <f>N430</f>
        <v>2.0288554911757406E-2</v>
      </c>
      <c r="O478" s="108" t="s">
        <v>30</v>
      </c>
      <c r="P478" s="109" t="s">
        <v>84</v>
      </c>
      <c r="T478" s="108" t="s">
        <v>134</v>
      </c>
      <c r="U478" s="109" t="str">
        <f t="shared" si="191"/>
        <v>INDMIN</v>
      </c>
      <c r="V478" s="108" t="str">
        <f t="shared" si="192"/>
        <v>SH4_5</v>
      </c>
      <c r="W478" s="108">
        <f>W430</f>
        <v>1.4014785059643245E-2</v>
      </c>
      <c r="X478" s="108" t="s">
        <v>30</v>
      </c>
      <c r="Y478" s="109" t="s">
        <v>79</v>
      </c>
      <c r="AC478" s="108" t="s">
        <v>134</v>
      </c>
      <c r="AD478" s="109" t="str">
        <f t="shared" si="193"/>
        <v>INDMIN</v>
      </c>
      <c r="AE478" s="108" t="str">
        <f t="shared" si="194"/>
        <v>SH4_5</v>
      </c>
      <c r="AF478" s="108">
        <f>AF430</f>
        <v>1.9614839522066274E-2</v>
      </c>
      <c r="AG478" s="108" t="s">
        <v>30</v>
      </c>
      <c r="AH478" s="109" t="s">
        <v>85</v>
      </c>
      <c r="AL478" s="108" t="s">
        <v>134</v>
      </c>
      <c r="AM478" s="109" t="str">
        <f t="shared" si="195"/>
        <v>INDMIN</v>
      </c>
      <c r="AN478" s="108" t="str">
        <f t="shared" si="196"/>
        <v>SH4_5</v>
      </c>
      <c r="AO478" s="108">
        <f>AO430</f>
        <v>1.7500502969475973E-2</v>
      </c>
      <c r="AP478" s="108" t="s">
        <v>30</v>
      </c>
      <c r="AQ478" s="109" t="s">
        <v>82</v>
      </c>
      <c r="AU478" s="108" t="s">
        <v>134</v>
      </c>
      <c r="AV478" s="109" t="str">
        <f t="shared" si="197"/>
        <v>INDMIN</v>
      </c>
      <c r="AW478" s="108" t="str">
        <f t="shared" si="198"/>
        <v>SH4_5</v>
      </c>
      <c r="AX478" s="108">
        <f>AX430</f>
        <v>1.8479363931276277E-2</v>
      </c>
      <c r="AY478" s="108" t="s">
        <v>30</v>
      </c>
      <c r="AZ478" s="109" t="s">
        <v>81</v>
      </c>
      <c r="BD478" s="108" t="s">
        <v>134</v>
      </c>
      <c r="BE478" s="109" t="str">
        <f t="shared" si="199"/>
        <v>INDMIN</v>
      </c>
      <c r="BF478" s="108" t="str">
        <f t="shared" si="200"/>
        <v>SH4_5</v>
      </c>
      <c r="BG478" s="108">
        <f t="shared" si="201"/>
        <v>1.7500502969475973E-2</v>
      </c>
      <c r="BH478" s="108" t="s">
        <v>30</v>
      </c>
      <c r="BI478" s="109" t="s">
        <v>83</v>
      </c>
      <c r="BM478" s="108" t="s">
        <v>134</v>
      </c>
      <c r="BN478" s="109" t="str">
        <f t="shared" si="202"/>
        <v>INDMIN</v>
      </c>
      <c r="BO478" s="108" t="str">
        <f t="shared" si="203"/>
        <v>SH4_5</v>
      </c>
      <c r="BP478" s="108">
        <f t="shared" si="204"/>
        <v>1.8479363931276277E-2</v>
      </c>
      <c r="BQ478" s="108" t="s">
        <v>30</v>
      </c>
      <c r="BR478" s="109" t="s">
        <v>80</v>
      </c>
    </row>
    <row r="479" spans="11:70">
      <c r="K479" s="110" t="s">
        <v>134</v>
      </c>
      <c r="L479" s="109" t="str">
        <f t="shared" si="205"/>
        <v>INDMIN</v>
      </c>
      <c r="M479" s="108" t="str">
        <f>M431</f>
        <v>SH6_7</v>
      </c>
      <c r="N479" s="108">
        <f>N431</f>
        <v>1.9232236416978313E-2</v>
      </c>
      <c r="O479" s="108" t="s">
        <v>30</v>
      </c>
      <c r="P479" s="109" t="s">
        <v>84</v>
      </c>
      <c r="T479" s="108" t="s">
        <v>134</v>
      </c>
      <c r="U479" s="109" t="str">
        <f t="shared" si="191"/>
        <v>INDMIN</v>
      </c>
      <c r="V479" s="108" t="str">
        <f t="shared" si="192"/>
        <v>SH6_7</v>
      </c>
      <c r="W479" s="108">
        <f>W431</f>
        <v>1.3860443209600209E-2</v>
      </c>
      <c r="X479" s="108" t="s">
        <v>30</v>
      </c>
      <c r="Y479" s="109" t="s">
        <v>79</v>
      </c>
      <c r="AC479" s="108" t="s">
        <v>134</v>
      </c>
      <c r="AD479" s="109" t="str">
        <f t="shared" si="193"/>
        <v>INDMIN</v>
      </c>
      <c r="AE479" s="108" t="str">
        <f t="shared" si="194"/>
        <v>SH6_7</v>
      </c>
      <c r="AF479" s="108">
        <f>AF431</f>
        <v>1.7278998108464394E-2</v>
      </c>
      <c r="AG479" s="108" t="s">
        <v>30</v>
      </c>
      <c r="AH479" s="109" t="s">
        <v>85</v>
      </c>
      <c r="AL479" s="108" t="s">
        <v>134</v>
      </c>
      <c r="AM479" s="109" t="str">
        <f t="shared" si="195"/>
        <v>INDMIN</v>
      </c>
      <c r="AN479" s="108" t="str">
        <f t="shared" si="196"/>
        <v>SH6_7</v>
      </c>
      <c r="AO479" s="108">
        <f>AO431</f>
        <v>1.6421193779789026E-2</v>
      </c>
      <c r="AP479" s="108" t="s">
        <v>30</v>
      </c>
      <c r="AQ479" s="109" t="s">
        <v>82</v>
      </c>
      <c r="AU479" s="108" t="s">
        <v>134</v>
      </c>
      <c r="AV479" s="109" t="str">
        <f t="shared" si="197"/>
        <v>INDMIN</v>
      </c>
      <c r="AW479" s="108" t="str">
        <f t="shared" si="198"/>
        <v>SH6_7</v>
      </c>
      <c r="AX479" s="108">
        <f>AX431</f>
        <v>1.7199621712887928E-2</v>
      </c>
      <c r="AY479" s="108" t="s">
        <v>30</v>
      </c>
      <c r="AZ479" s="109" t="s">
        <v>81</v>
      </c>
      <c r="BD479" s="108" t="s">
        <v>134</v>
      </c>
      <c r="BE479" s="109" t="str">
        <f t="shared" si="199"/>
        <v>INDMIN</v>
      </c>
      <c r="BF479" s="108" t="str">
        <f t="shared" si="200"/>
        <v>SH6_7</v>
      </c>
      <c r="BG479" s="108">
        <f t="shared" si="201"/>
        <v>1.6421193779789026E-2</v>
      </c>
      <c r="BH479" s="108" t="s">
        <v>30</v>
      </c>
      <c r="BI479" s="109" t="s">
        <v>83</v>
      </c>
      <c r="BM479" s="108" t="s">
        <v>134</v>
      </c>
      <c r="BN479" s="109" t="str">
        <f t="shared" si="202"/>
        <v>INDMIN</v>
      </c>
      <c r="BO479" s="108" t="str">
        <f t="shared" si="203"/>
        <v>SH6_7</v>
      </c>
      <c r="BP479" s="108">
        <f t="shared" si="204"/>
        <v>1.7199621712887928E-2</v>
      </c>
      <c r="BQ479" s="108" t="s">
        <v>30</v>
      </c>
      <c r="BR479" s="109" t="s">
        <v>80</v>
      </c>
    </row>
    <row r="480" spans="11:70">
      <c r="K480" s="108" t="s">
        <v>134</v>
      </c>
      <c r="L480" s="109" t="str">
        <f t="shared" si="205"/>
        <v>INDMIN</v>
      </c>
      <c r="M480" s="108" t="str">
        <f>M432</f>
        <v>SH8_9</v>
      </c>
      <c r="N480" s="108">
        <f>N432</f>
        <v>1.8748507011425081E-2</v>
      </c>
      <c r="O480" s="108" t="s">
        <v>30</v>
      </c>
      <c r="P480" s="109" t="s">
        <v>84</v>
      </c>
      <c r="T480" s="108" t="s">
        <v>134</v>
      </c>
      <c r="U480" s="109" t="str">
        <f t="shared" si="191"/>
        <v>INDMIN</v>
      </c>
      <c r="V480" s="108" t="str">
        <f t="shared" si="192"/>
        <v>SH8_9</v>
      </c>
      <c r="W480" s="108">
        <f>W432</f>
        <v>1.4755107179350496E-2</v>
      </c>
      <c r="X480" s="108" t="s">
        <v>30</v>
      </c>
      <c r="Y480" s="109" t="s">
        <v>79</v>
      </c>
      <c r="AC480" s="108" t="s">
        <v>134</v>
      </c>
      <c r="AD480" s="109" t="str">
        <f t="shared" si="193"/>
        <v>INDMIN</v>
      </c>
      <c r="AE480" s="108" t="str">
        <f t="shared" si="194"/>
        <v>SH8_9</v>
      </c>
      <c r="AF480" s="108">
        <f>AF432</f>
        <v>1.5588699261442313E-2</v>
      </c>
      <c r="AG480" s="108" t="s">
        <v>30</v>
      </c>
      <c r="AH480" s="109" t="s">
        <v>85</v>
      </c>
      <c r="AL480" s="108" t="s">
        <v>134</v>
      </c>
      <c r="AM480" s="109" t="str">
        <f t="shared" si="195"/>
        <v>INDMIN</v>
      </c>
      <c r="AN480" s="108" t="str">
        <f t="shared" si="196"/>
        <v>SH8_9</v>
      </c>
      <c r="AO480" s="108">
        <f>AO432</f>
        <v>1.6139842957734477E-2</v>
      </c>
      <c r="AP480" s="108" t="s">
        <v>30</v>
      </c>
      <c r="AQ480" s="109" t="s">
        <v>82</v>
      </c>
      <c r="AU480" s="108" t="s">
        <v>134</v>
      </c>
      <c r="AV480" s="109" t="str">
        <f t="shared" si="197"/>
        <v>INDMIN</v>
      </c>
      <c r="AW480" s="108" t="str">
        <f t="shared" si="198"/>
        <v>SH8_9</v>
      </c>
      <c r="AX480" s="108">
        <f>AX432</f>
        <v>1.7030245273226989E-2</v>
      </c>
      <c r="AY480" s="108" t="s">
        <v>30</v>
      </c>
      <c r="AZ480" s="109" t="s">
        <v>81</v>
      </c>
      <c r="BD480" s="108" t="s">
        <v>134</v>
      </c>
      <c r="BE480" s="109" t="str">
        <f t="shared" si="199"/>
        <v>INDMIN</v>
      </c>
      <c r="BF480" s="108" t="str">
        <f t="shared" si="200"/>
        <v>SH8_9</v>
      </c>
      <c r="BG480" s="108">
        <f t="shared" si="201"/>
        <v>1.6139842957734477E-2</v>
      </c>
      <c r="BH480" s="108" t="s">
        <v>30</v>
      </c>
      <c r="BI480" s="109" t="s">
        <v>83</v>
      </c>
      <c r="BM480" s="108" t="s">
        <v>134</v>
      </c>
      <c r="BN480" s="109" t="str">
        <f t="shared" si="202"/>
        <v>INDMIN</v>
      </c>
      <c r="BO480" s="108" t="str">
        <f t="shared" si="203"/>
        <v>SH8_9</v>
      </c>
      <c r="BP480" s="108">
        <f t="shared" si="204"/>
        <v>1.7030245273226989E-2</v>
      </c>
      <c r="BQ480" s="108" t="s">
        <v>30</v>
      </c>
      <c r="BR480" s="109" t="s">
        <v>80</v>
      </c>
    </row>
    <row r="481" spans="11:70">
      <c r="K481" s="108" t="s">
        <v>134</v>
      </c>
      <c r="L481" s="109" t="str">
        <f t="shared" si="205"/>
        <v>INDMIN</v>
      </c>
      <c r="M481" s="108" t="str">
        <f>M433</f>
        <v>SH10_11</v>
      </c>
      <c r="N481" s="108">
        <f>N433</f>
        <v>1.8678047240008381E-2</v>
      </c>
      <c r="O481" s="108" t="s">
        <v>30</v>
      </c>
      <c r="P481" s="109" t="s">
        <v>84</v>
      </c>
      <c r="T481" s="108" t="s">
        <v>134</v>
      </c>
      <c r="U481" s="109" t="str">
        <f t="shared" si="191"/>
        <v>INDMIN</v>
      </c>
      <c r="V481" s="108" t="str">
        <f t="shared" si="192"/>
        <v>SH10_11</v>
      </c>
      <c r="W481" s="108">
        <f>W433</f>
        <v>1.7186661643030239E-2</v>
      </c>
      <c r="X481" s="108" t="s">
        <v>30</v>
      </c>
      <c r="Y481" s="109" t="s">
        <v>79</v>
      </c>
      <c r="AC481" s="108" t="s">
        <v>134</v>
      </c>
      <c r="AD481" s="109" t="str">
        <f t="shared" si="193"/>
        <v>INDMIN</v>
      </c>
      <c r="AE481" s="108" t="str">
        <f t="shared" si="194"/>
        <v>SH10_11</v>
      </c>
      <c r="AF481" s="108">
        <f>AF433</f>
        <v>1.5097315695768238E-2</v>
      </c>
      <c r="AG481" s="108" t="s">
        <v>30</v>
      </c>
      <c r="AH481" s="109" t="s">
        <v>85</v>
      </c>
      <c r="AL481" s="108" t="s">
        <v>134</v>
      </c>
      <c r="AM481" s="109" t="str">
        <f t="shared" si="195"/>
        <v>INDMIN</v>
      </c>
      <c r="AN481" s="108" t="str">
        <f t="shared" si="196"/>
        <v>SH10_11</v>
      </c>
      <c r="AO481" s="108">
        <f>AO433</f>
        <v>1.7129545746942351E-2</v>
      </c>
      <c r="AP481" s="108" t="s">
        <v>30</v>
      </c>
      <c r="AQ481" s="109" t="s">
        <v>82</v>
      </c>
      <c r="AU481" s="108" t="s">
        <v>134</v>
      </c>
      <c r="AV481" s="109" t="str">
        <f t="shared" si="197"/>
        <v>INDMIN</v>
      </c>
      <c r="AW481" s="108" t="str">
        <f t="shared" si="198"/>
        <v>SH10_11</v>
      </c>
      <c r="AX481" s="108">
        <f>AX433</f>
        <v>1.8714885138756153E-2</v>
      </c>
      <c r="AY481" s="108" t="s">
        <v>30</v>
      </c>
      <c r="AZ481" s="109" t="s">
        <v>81</v>
      </c>
      <c r="BD481" s="108" t="s">
        <v>134</v>
      </c>
      <c r="BE481" s="109" t="str">
        <f t="shared" si="199"/>
        <v>INDMIN</v>
      </c>
      <c r="BF481" s="108" t="str">
        <f t="shared" si="200"/>
        <v>SH10_11</v>
      </c>
      <c r="BG481" s="108">
        <f t="shared" si="201"/>
        <v>1.7129545746942351E-2</v>
      </c>
      <c r="BH481" s="108" t="s">
        <v>30</v>
      </c>
      <c r="BI481" s="109" t="s">
        <v>83</v>
      </c>
      <c r="BM481" s="108" t="s">
        <v>134</v>
      </c>
      <c r="BN481" s="109" t="str">
        <f t="shared" si="202"/>
        <v>INDMIN</v>
      </c>
      <c r="BO481" s="108" t="str">
        <f t="shared" si="203"/>
        <v>SH10_11</v>
      </c>
      <c r="BP481" s="108">
        <f t="shared" si="204"/>
        <v>1.8714885138756153E-2</v>
      </c>
      <c r="BQ481" s="108" t="s">
        <v>30</v>
      </c>
      <c r="BR481" s="109" t="s">
        <v>80</v>
      </c>
    </row>
    <row r="482" spans="11:70">
      <c r="K482" s="108" t="s">
        <v>134</v>
      </c>
      <c r="L482" s="109" t="str">
        <f t="shared" si="205"/>
        <v>INDMIN</v>
      </c>
      <c r="M482" s="108" t="str">
        <f>M434</f>
        <v>SH12_13</v>
      </c>
      <c r="N482" s="108">
        <f>N434</f>
        <v>1.9354324184005747E-2</v>
      </c>
      <c r="O482" s="108" t="s">
        <v>30</v>
      </c>
      <c r="P482" s="109" t="s">
        <v>84</v>
      </c>
      <c r="T482" s="108" t="s">
        <v>134</v>
      </c>
      <c r="U482" s="109" t="str">
        <f t="shared" si="191"/>
        <v>INDMIN</v>
      </c>
      <c r="V482" s="108" t="str">
        <f t="shared" si="192"/>
        <v>SH12_13</v>
      </c>
      <c r="W482" s="108">
        <f>W434</f>
        <v>1.8532966353609626E-2</v>
      </c>
      <c r="X482" s="108" t="s">
        <v>30</v>
      </c>
      <c r="Y482" s="109" t="s">
        <v>79</v>
      </c>
      <c r="AC482" s="108" t="s">
        <v>134</v>
      </c>
      <c r="AD482" s="109" t="str">
        <f t="shared" si="193"/>
        <v>INDMIN</v>
      </c>
      <c r="AE482" s="108" t="str">
        <f t="shared" si="194"/>
        <v>SH12_13</v>
      </c>
      <c r="AF482" s="108">
        <f>AF434</f>
        <v>1.571627190629124E-2</v>
      </c>
      <c r="AG482" s="108" t="s">
        <v>30</v>
      </c>
      <c r="AH482" s="109" t="s">
        <v>85</v>
      </c>
      <c r="AL482" s="108" t="s">
        <v>134</v>
      </c>
      <c r="AM482" s="109" t="str">
        <f t="shared" si="195"/>
        <v>INDMIN</v>
      </c>
      <c r="AN482" s="108" t="str">
        <f t="shared" si="196"/>
        <v>SH12_13</v>
      </c>
      <c r="AO482" s="108">
        <f>AO434</f>
        <v>1.8490958581669839E-2</v>
      </c>
      <c r="AP482" s="108" t="s">
        <v>30</v>
      </c>
      <c r="AQ482" s="109" t="s">
        <v>82</v>
      </c>
      <c r="AU482" s="108" t="s">
        <v>134</v>
      </c>
      <c r="AV482" s="109" t="str">
        <f t="shared" si="197"/>
        <v>INDMIN</v>
      </c>
      <c r="AW482" s="108" t="str">
        <f t="shared" si="198"/>
        <v>SH12_13</v>
      </c>
      <c r="AX482" s="108">
        <f>AX434</f>
        <v>2.1343557408040538E-2</v>
      </c>
      <c r="AY482" s="108" t="s">
        <v>30</v>
      </c>
      <c r="AZ482" s="109" t="s">
        <v>81</v>
      </c>
      <c r="BD482" s="108" t="s">
        <v>134</v>
      </c>
      <c r="BE482" s="109" t="str">
        <f t="shared" si="199"/>
        <v>INDMIN</v>
      </c>
      <c r="BF482" s="108" t="str">
        <f t="shared" si="200"/>
        <v>SH12_13</v>
      </c>
      <c r="BG482" s="108">
        <f t="shared" si="201"/>
        <v>1.8490958581669839E-2</v>
      </c>
      <c r="BH482" s="108" t="s">
        <v>30</v>
      </c>
      <c r="BI482" s="109" t="s">
        <v>83</v>
      </c>
      <c r="BM482" s="108" t="s">
        <v>134</v>
      </c>
      <c r="BN482" s="109" t="str">
        <f t="shared" si="202"/>
        <v>INDMIN</v>
      </c>
      <c r="BO482" s="108" t="str">
        <f t="shared" si="203"/>
        <v>SH12_13</v>
      </c>
      <c r="BP482" s="108">
        <f t="shared" si="204"/>
        <v>2.1343557408040538E-2</v>
      </c>
      <c r="BQ482" s="108" t="s">
        <v>30</v>
      </c>
      <c r="BR482" s="109" t="s">
        <v>80</v>
      </c>
    </row>
    <row r="483" spans="11:70">
      <c r="K483" s="110" t="s">
        <v>134</v>
      </c>
      <c r="L483" s="109" t="str">
        <f t="shared" si="205"/>
        <v>INDMIN</v>
      </c>
      <c r="M483" s="108" t="str">
        <f>M435</f>
        <v>SH14_15</v>
      </c>
      <c r="N483" s="108">
        <f>N435</f>
        <v>2.04723701496402E-2</v>
      </c>
      <c r="O483" s="108" t="s">
        <v>30</v>
      </c>
      <c r="P483" s="109" t="s">
        <v>84</v>
      </c>
      <c r="T483" s="108" t="s">
        <v>134</v>
      </c>
      <c r="U483" s="109" t="str">
        <f t="shared" si="191"/>
        <v>INDMIN</v>
      </c>
      <c r="V483" s="108" t="str">
        <f t="shared" si="192"/>
        <v>SH14_15</v>
      </c>
      <c r="W483" s="108">
        <f>W435</f>
        <v>1.8944606533826285E-2</v>
      </c>
      <c r="X483" s="108" t="s">
        <v>30</v>
      </c>
      <c r="Y483" s="109" t="s">
        <v>79</v>
      </c>
      <c r="AC483" s="108" t="s">
        <v>134</v>
      </c>
      <c r="AD483" s="109" t="str">
        <f t="shared" si="193"/>
        <v>INDMIN</v>
      </c>
      <c r="AE483" s="108" t="str">
        <f t="shared" si="194"/>
        <v>SH14_15</v>
      </c>
      <c r="AF483" s="108">
        <f>AF435</f>
        <v>1.8169486482091383E-2</v>
      </c>
      <c r="AG483" s="108" t="s">
        <v>30</v>
      </c>
      <c r="AH483" s="109" t="s">
        <v>85</v>
      </c>
      <c r="AL483" s="108" t="s">
        <v>134</v>
      </c>
      <c r="AM483" s="109" t="str">
        <f t="shared" si="195"/>
        <v>INDMIN</v>
      </c>
      <c r="AN483" s="108" t="str">
        <f t="shared" si="196"/>
        <v>SH14_15</v>
      </c>
      <c r="AO483" s="108">
        <f>AO435</f>
        <v>1.9740368004096027E-2</v>
      </c>
      <c r="AP483" s="108" t="s">
        <v>30</v>
      </c>
      <c r="AQ483" s="109" t="s">
        <v>82</v>
      </c>
      <c r="AU483" s="108" t="s">
        <v>134</v>
      </c>
      <c r="AV483" s="109" t="str">
        <f t="shared" si="197"/>
        <v>INDMIN</v>
      </c>
      <c r="AW483" s="108" t="str">
        <f t="shared" si="198"/>
        <v>SH14_15</v>
      </c>
      <c r="AX483" s="108">
        <f>AX435</f>
        <v>2.2952067498314008E-2</v>
      </c>
      <c r="AY483" s="108" t="s">
        <v>30</v>
      </c>
      <c r="AZ483" s="109" t="s">
        <v>81</v>
      </c>
      <c r="BD483" s="108" t="s">
        <v>134</v>
      </c>
      <c r="BE483" s="109" t="str">
        <f t="shared" si="199"/>
        <v>INDMIN</v>
      </c>
      <c r="BF483" s="108" t="str">
        <f t="shared" si="200"/>
        <v>SH14_15</v>
      </c>
      <c r="BG483" s="108">
        <f t="shared" si="201"/>
        <v>1.9740368004096027E-2</v>
      </c>
      <c r="BH483" s="108" t="s">
        <v>30</v>
      </c>
      <c r="BI483" s="109" t="s">
        <v>83</v>
      </c>
      <c r="BM483" s="108" t="s">
        <v>134</v>
      </c>
      <c r="BN483" s="109" t="str">
        <f t="shared" si="202"/>
        <v>INDMIN</v>
      </c>
      <c r="BO483" s="108" t="str">
        <f t="shared" si="203"/>
        <v>SH14_15</v>
      </c>
      <c r="BP483" s="108">
        <f t="shared" si="204"/>
        <v>2.2952067498314008E-2</v>
      </c>
      <c r="BQ483" s="108" t="s">
        <v>30</v>
      </c>
      <c r="BR483" s="109" t="s">
        <v>80</v>
      </c>
    </row>
    <row r="484" spans="11:70">
      <c r="K484" s="108" t="s">
        <v>134</v>
      </c>
      <c r="L484" s="109" t="str">
        <f t="shared" si="205"/>
        <v>INDMIN</v>
      </c>
      <c r="M484" s="108" t="str">
        <f>M436</f>
        <v>SH16_17</v>
      </c>
      <c r="N484" s="108">
        <f>N436</f>
        <v>2.1278922422278038E-2</v>
      </c>
      <c r="O484" s="108" t="s">
        <v>30</v>
      </c>
      <c r="P484" s="109" t="s">
        <v>84</v>
      </c>
      <c r="T484" s="108" t="s">
        <v>134</v>
      </c>
      <c r="U484" s="109" t="str">
        <f t="shared" si="191"/>
        <v>INDMIN</v>
      </c>
      <c r="V484" s="108" t="str">
        <f t="shared" si="192"/>
        <v>SH16_17</v>
      </c>
      <c r="W484" s="108">
        <f>W436</f>
        <v>1.8793864020136643E-2</v>
      </c>
      <c r="X484" s="108" t="s">
        <v>30</v>
      </c>
      <c r="Y484" s="109" t="s">
        <v>79</v>
      </c>
      <c r="AC484" s="108" t="s">
        <v>134</v>
      </c>
      <c r="AD484" s="109" t="str">
        <f t="shared" si="193"/>
        <v>INDMIN</v>
      </c>
      <c r="AE484" s="108" t="str">
        <f t="shared" si="194"/>
        <v>SH16_17</v>
      </c>
      <c r="AF484" s="108">
        <f>AF436</f>
        <v>1.9938803009038802E-2</v>
      </c>
      <c r="AG484" s="108" t="s">
        <v>30</v>
      </c>
      <c r="AH484" s="109" t="s">
        <v>85</v>
      </c>
      <c r="AL484" s="108" t="s">
        <v>134</v>
      </c>
      <c r="AM484" s="109" t="str">
        <f t="shared" si="195"/>
        <v>INDMIN</v>
      </c>
      <c r="AN484" s="108" t="str">
        <f t="shared" si="196"/>
        <v>SH16_17</v>
      </c>
      <c r="AO484" s="108">
        <f>AO436</f>
        <v>2.0420539746597716E-2</v>
      </c>
      <c r="AP484" s="108" t="s">
        <v>30</v>
      </c>
      <c r="AQ484" s="109" t="s">
        <v>82</v>
      </c>
      <c r="AU484" s="108" t="s">
        <v>134</v>
      </c>
      <c r="AV484" s="109" t="str">
        <f t="shared" si="197"/>
        <v>INDMIN</v>
      </c>
      <c r="AW484" s="108" t="str">
        <f t="shared" si="198"/>
        <v>SH16_17</v>
      </c>
      <c r="AX484" s="108">
        <f>AX436</f>
        <v>2.3710445910745781E-2</v>
      </c>
      <c r="AY484" s="108" t="s">
        <v>30</v>
      </c>
      <c r="AZ484" s="109" t="s">
        <v>81</v>
      </c>
      <c r="BD484" s="108" t="s">
        <v>134</v>
      </c>
      <c r="BE484" s="109" t="str">
        <f t="shared" si="199"/>
        <v>INDMIN</v>
      </c>
      <c r="BF484" s="108" t="str">
        <f t="shared" si="200"/>
        <v>SH16_17</v>
      </c>
      <c r="BG484" s="108">
        <f t="shared" si="201"/>
        <v>2.0420539746597716E-2</v>
      </c>
      <c r="BH484" s="108" t="s">
        <v>30</v>
      </c>
      <c r="BI484" s="109" t="s">
        <v>83</v>
      </c>
      <c r="BM484" s="108" t="s">
        <v>134</v>
      </c>
      <c r="BN484" s="109" t="str">
        <f t="shared" si="202"/>
        <v>INDMIN</v>
      </c>
      <c r="BO484" s="108" t="str">
        <f t="shared" si="203"/>
        <v>SH16_17</v>
      </c>
      <c r="BP484" s="108">
        <f t="shared" si="204"/>
        <v>2.3710445910745781E-2</v>
      </c>
      <c r="BQ484" s="108" t="s">
        <v>30</v>
      </c>
      <c r="BR484" s="109" t="s">
        <v>80</v>
      </c>
    </row>
    <row r="485" spans="11:70">
      <c r="K485" s="108" t="s">
        <v>134</v>
      </c>
      <c r="L485" s="109" t="str">
        <f t="shared" si="205"/>
        <v>INDMIN</v>
      </c>
      <c r="M485" s="108" t="str">
        <f>M437</f>
        <v>SH18_19</v>
      </c>
      <c r="N485" s="108">
        <f>N437</f>
        <v>2.1738834728832659E-2</v>
      </c>
      <c r="O485" s="108" t="s">
        <v>30</v>
      </c>
      <c r="P485" s="109" t="s">
        <v>84</v>
      </c>
      <c r="T485" s="108" t="s">
        <v>134</v>
      </c>
      <c r="U485" s="109" t="str">
        <f t="shared" si="191"/>
        <v>INDMIN</v>
      </c>
      <c r="V485" s="108" t="str">
        <f t="shared" si="192"/>
        <v>SH18_19</v>
      </c>
      <c r="W485" s="108">
        <f>W437</f>
        <v>1.8929321241404354E-2</v>
      </c>
      <c r="X485" s="108" t="s">
        <v>30</v>
      </c>
      <c r="Y485" s="109" t="s">
        <v>79</v>
      </c>
      <c r="AC485" s="108" t="s">
        <v>134</v>
      </c>
      <c r="AD485" s="109" t="str">
        <f t="shared" si="193"/>
        <v>INDMIN</v>
      </c>
      <c r="AE485" s="108" t="str">
        <f t="shared" si="194"/>
        <v>SH18_19</v>
      </c>
      <c r="AF485" s="108">
        <f>AF437</f>
        <v>2.0595183179265363E-2</v>
      </c>
      <c r="AG485" s="108" t="s">
        <v>30</v>
      </c>
      <c r="AH485" s="109" t="s">
        <v>85</v>
      </c>
      <c r="AL485" s="108" t="s">
        <v>134</v>
      </c>
      <c r="AM485" s="109" t="str">
        <f t="shared" si="195"/>
        <v>INDMIN</v>
      </c>
      <c r="AN485" s="108" t="str">
        <f t="shared" si="196"/>
        <v>SH18_19</v>
      </c>
      <c r="AO485" s="108">
        <f>AO437</f>
        <v>2.0691065361099072E-2</v>
      </c>
      <c r="AP485" s="108" t="s">
        <v>30</v>
      </c>
      <c r="AQ485" s="109" t="s">
        <v>82</v>
      </c>
      <c r="AU485" s="108" t="s">
        <v>134</v>
      </c>
      <c r="AV485" s="109" t="str">
        <f t="shared" si="197"/>
        <v>INDMIN</v>
      </c>
      <c r="AW485" s="108" t="str">
        <f t="shared" si="198"/>
        <v>SH18_19</v>
      </c>
      <c r="AX485" s="108">
        <f>AX437</f>
        <v>2.3993761170789621E-2</v>
      </c>
      <c r="AY485" s="108" t="s">
        <v>30</v>
      </c>
      <c r="AZ485" s="109" t="s">
        <v>81</v>
      </c>
      <c r="BD485" s="108" t="s">
        <v>134</v>
      </c>
      <c r="BE485" s="109" t="str">
        <f t="shared" si="199"/>
        <v>INDMIN</v>
      </c>
      <c r="BF485" s="108" t="str">
        <f t="shared" si="200"/>
        <v>SH18_19</v>
      </c>
      <c r="BG485" s="108">
        <f t="shared" si="201"/>
        <v>2.0691065361099072E-2</v>
      </c>
      <c r="BH485" s="108" t="s">
        <v>30</v>
      </c>
      <c r="BI485" s="109" t="s">
        <v>83</v>
      </c>
      <c r="BM485" s="108" t="s">
        <v>134</v>
      </c>
      <c r="BN485" s="109" t="str">
        <f t="shared" si="202"/>
        <v>INDMIN</v>
      </c>
      <c r="BO485" s="108" t="str">
        <f t="shared" si="203"/>
        <v>SH18_19</v>
      </c>
      <c r="BP485" s="108">
        <f t="shared" si="204"/>
        <v>2.3993761170789621E-2</v>
      </c>
      <c r="BQ485" s="108" t="s">
        <v>30</v>
      </c>
      <c r="BR485" s="109" t="s">
        <v>80</v>
      </c>
    </row>
    <row r="486" spans="11:70">
      <c r="K486" s="108" t="s">
        <v>134</v>
      </c>
      <c r="L486" s="109" t="str">
        <f t="shared" si="205"/>
        <v>INDMIN</v>
      </c>
      <c r="M486" s="108" t="str">
        <f>M438</f>
        <v>SH20_21</v>
      </c>
      <c r="N486" s="108">
        <f>N438</f>
        <v>2.1955425621837409E-2</v>
      </c>
      <c r="O486" s="108" t="s">
        <v>30</v>
      </c>
      <c r="P486" s="109" t="s">
        <v>84</v>
      </c>
      <c r="T486" s="108" t="s">
        <v>134</v>
      </c>
      <c r="U486" s="109" t="str">
        <f t="shared" si="191"/>
        <v>INDMIN</v>
      </c>
      <c r="V486" s="108" t="str">
        <f t="shared" si="192"/>
        <v>SH20_21</v>
      </c>
      <c r="W486" s="108">
        <f>W438</f>
        <v>1.9094689273807391E-2</v>
      </c>
      <c r="X486" s="108" t="s">
        <v>30</v>
      </c>
      <c r="Y486" s="109" t="s">
        <v>79</v>
      </c>
      <c r="AC486" s="108" t="s">
        <v>134</v>
      </c>
      <c r="AD486" s="109" t="str">
        <f t="shared" si="193"/>
        <v>INDMIN</v>
      </c>
      <c r="AE486" s="108" t="str">
        <f t="shared" si="194"/>
        <v>SH20_21</v>
      </c>
      <c r="AF486" s="108">
        <f>AF438</f>
        <v>2.072737788773538E-2</v>
      </c>
      <c r="AG486" s="108" t="s">
        <v>30</v>
      </c>
      <c r="AH486" s="109" t="s">
        <v>85</v>
      </c>
      <c r="AL486" s="108" t="s">
        <v>134</v>
      </c>
      <c r="AM486" s="109" t="str">
        <f t="shared" si="195"/>
        <v>INDMIN</v>
      </c>
      <c r="AN486" s="108" t="str">
        <f t="shared" si="196"/>
        <v>SH20_21</v>
      </c>
      <c r="AO486" s="108">
        <f>AO438</f>
        <v>2.0963163706567377E-2</v>
      </c>
      <c r="AP486" s="108" t="s">
        <v>30</v>
      </c>
      <c r="AQ486" s="109" t="s">
        <v>82</v>
      </c>
      <c r="AU486" s="108" t="s">
        <v>134</v>
      </c>
      <c r="AV486" s="109" t="str">
        <f t="shared" si="197"/>
        <v>INDMIN</v>
      </c>
      <c r="AW486" s="108" t="str">
        <f t="shared" si="198"/>
        <v>SH20_21</v>
      </c>
      <c r="AX486" s="108">
        <f>AX438</f>
        <v>2.4474825275343066E-2</v>
      </c>
      <c r="AY486" s="108" t="s">
        <v>30</v>
      </c>
      <c r="AZ486" s="109" t="s">
        <v>81</v>
      </c>
      <c r="BD486" s="108" t="s">
        <v>134</v>
      </c>
      <c r="BE486" s="109" t="str">
        <f t="shared" si="199"/>
        <v>INDMIN</v>
      </c>
      <c r="BF486" s="108" t="str">
        <f t="shared" si="200"/>
        <v>SH20_21</v>
      </c>
      <c r="BG486" s="108">
        <f t="shared" si="201"/>
        <v>2.0963163706567377E-2</v>
      </c>
      <c r="BH486" s="108" t="s">
        <v>30</v>
      </c>
      <c r="BI486" s="109" t="s">
        <v>83</v>
      </c>
      <c r="BM486" s="108" t="s">
        <v>134</v>
      </c>
      <c r="BN486" s="109" t="str">
        <f t="shared" si="202"/>
        <v>INDMIN</v>
      </c>
      <c r="BO486" s="108" t="str">
        <f t="shared" si="203"/>
        <v>SH20_21</v>
      </c>
      <c r="BP486" s="108">
        <f t="shared" si="204"/>
        <v>2.4474825275343066E-2</v>
      </c>
      <c r="BQ486" s="108" t="s">
        <v>30</v>
      </c>
      <c r="BR486" s="109" t="s">
        <v>80</v>
      </c>
    </row>
    <row r="487" spans="11:70">
      <c r="K487" s="110" t="s">
        <v>134</v>
      </c>
      <c r="L487" s="109" t="str">
        <f t="shared" si="205"/>
        <v>INDMIN</v>
      </c>
      <c r="M487" s="108" t="str">
        <f>M439</f>
        <v>SH22_23</v>
      </c>
      <c r="N487" s="108">
        <f>N439</f>
        <v>2.2121564224819278E-2</v>
      </c>
      <c r="O487" s="108" t="s">
        <v>30</v>
      </c>
      <c r="P487" s="109" t="s">
        <v>84</v>
      </c>
      <c r="T487" s="108" t="s">
        <v>134</v>
      </c>
      <c r="U487" s="109" t="str">
        <f t="shared" si="191"/>
        <v>INDMIN</v>
      </c>
      <c r="V487" s="108" t="str">
        <f t="shared" si="192"/>
        <v>SH22_23</v>
      </c>
      <c r="W487" s="108">
        <f>W439</f>
        <v>1.8346618081740273E-2</v>
      </c>
      <c r="X487" s="108" t="s">
        <v>30</v>
      </c>
      <c r="Y487" s="109" t="s">
        <v>79</v>
      </c>
      <c r="AC487" s="108" t="s">
        <v>134</v>
      </c>
      <c r="AD487" s="109" t="str">
        <f t="shared" si="193"/>
        <v>INDMIN</v>
      </c>
      <c r="AE487" s="108" t="str">
        <f t="shared" si="194"/>
        <v>SH22_23</v>
      </c>
      <c r="AF487" s="108">
        <f>AF439</f>
        <v>2.0715755098724264E-2</v>
      </c>
      <c r="AG487" s="108" t="s">
        <v>30</v>
      </c>
      <c r="AH487" s="109" t="s">
        <v>85</v>
      </c>
      <c r="AL487" s="108" t="s">
        <v>134</v>
      </c>
      <c r="AM487" s="109" t="str">
        <f t="shared" si="195"/>
        <v>INDMIN</v>
      </c>
      <c r="AN487" s="108" t="str">
        <f t="shared" si="196"/>
        <v>SH22_23</v>
      </c>
      <c r="AO487" s="108">
        <f>AO439</f>
        <v>2.0777824886439967E-2</v>
      </c>
      <c r="AP487" s="108" t="s">
        <v>30</v>
      </c>
      <c r="AQ487" s="109" t="s">
        <v>82</v>
      </c>
      <c r="AU487" s="108" t="s">
        <v>134</v>
      </c>
      <c r="AV487" s="109" t="str">
        <f t="shared" si="197"/>
        <v>INDMIN</v>
      </c>
      <c r="AW487" s="108" t="str">
        <f t="shared" si="198"/>
        <v>SH22_23</v>
      </c>
      <c r="AX487" s="108">
        <f>AX439</f>
        <v>2.4137396684056157E-2</v>
      </c>
      <c r="AY487" s="108" t="s">
        <v>30</v>
      </c>
      <c r="AZ487" s="109" t="s">
        <v>81</v>
      </c>
      <c r="BD487" s="108" t="s">
        <v>134</v>
      </c>
      <c r="BE487" s="109" t="str">
        <f t="shared" si="199"/>
        <v>INDMIN</v>
      </c>
      <c r="BF487" s="108" t="str">
        <f t="shared" si="200"/>
        <v>SH22_23</v>
      </c>
      <c r="BG487" s="108">
        <f t="shared" si="201"/>
        <v>2.0777824886439967E-2</v>
      </c>
      <c r="BH487" s="108" t="s">
        <v>30</v>
      </c>
      <c r="BI487" s="109" t="s">
        <v>83</v>
      </c>
      <c r="BM487" s="108" t="s">
        <v>134</v>
      </c>
      <c r="BN487" s="109" t="str">
        <f t="shared" si="202"/>
        <v>INDMIN</v>
      </c>
      <c r="BO487" s="108" t="str">
        <f t="shared" si="203"/>
        <v>SH22_23</v>
      </c>
      <c r="BP487" s="108">
        <f t="shared" si="204"/>
        <v>2.4137396684056157E-2</v>
      </c>
      <c r="BQ487" s="108" t="s">
        <v>30</v>
      </c>
      <c r="BR487" s="109" t="s">
        <v>80</v>
      </c>
    </row>
    <row r="488" spans="11:70">
      <c r="K488" s="108" t="s">
        <v>134</v>
      </c>
      <c r="L488" s="109" t="str">
        <f t="shared" si="205"/>
        <v>INDMIN</v>
      </c>
      <c r="M488" s="108" t="str">
        <f>M440</f>
        <v>FH0_1</v>
      </c>
      <c r="N488" s="108">
        <f>N440</f>
        <v>2.1393493175585778E-2</v>
      </c>
      <c r="O488" s="108" t="s">
        <v>30</v>
      </c>
      <c r="P488" s="109" t="s">
        <v>84</v>
      </c>
      <c r="T488" s="108" t="s">
        <v>134</v>
      </c>
      <c r="U488" s="109" t="str">
        <f t="shared" si="191"/>
        <v>INDMIN</v>
      </c>
      <c r="V488" s="108" t="str">
        <f t="shared" si="192"/>
        <v>FH0_1</v>
      </c>
      <c r="W488" s="108">
        <f>W440</f>
        <v>1.8990015108719439E-2</v>
      </c>
      <c r="X488" s="108" t="s">
        <v>30</v>
      </c>
      <c r="Y488" s="109" t="s">
        <v>79</v>
      </c>
      <c r="AC488" s="108" t="s">
        <v>134</v>
      </c>
      <c r="AD488" s="109" t="str">
        <f t="shared" si="193"/>
        <v>INDMIN</v>
      </c>
      <c r="AE488" s="108" t="str">
        <f t="shared" si="194"/>
        <v>FH0_1</v>
      </c>
      <c r="AF488" s="108">
        <f>AF440</f>
        <v>2.2537708837248212E-2</v>
      </c>
      <c r="AG488" s="108" t="s">
        <v>30</v>
      </c>
      <c r="AH488" s="109" t="s">
        <v>85</v>
      </c>
      <c r="AL488" s="108" t="s">
        <v>134</v>
      </c>
      <c r="AM488" s="109" t="str">
        <f t="shared" si="195"/>
        <v>INDMIN</v>
      </c>
      <c r="AN488" s="108" t="str">
        <f t="shared" si="196"/>
        <v>FH0_1</v>
      </c>
      <c r="AO488" s="108">
        <f>AO440</f>
        <v>2.0828129338260011E-2</v>
      </c>
      <c r="AP488" s="108" t="s">
        <v>30</v>
      </c>
      <c r="AQ488" s="109" t="s">
        <v>82</v>
      </c>
      <c r="AU488" s="108" t="s">
        <v>134</v>
      </c>
      <c r="AV488" s="109" t="str">
        <f t="shared" si="197"/>
        <v>INDMIN</v>
      </c>
      <c r="AW488" s="108" t="str">
        <f t="shared" si="198"/>
        <v>FH0_1</v>
      </c>
      <c r="AX488" s="108">
        <f>AX440</f>
        <v>2.2215848571404177E-2</v>
      </c>
      <c r="AY488" s="108" t="s">
        <v>30</v>
      </c>
      <c r="AZ488" s="109" t="s">
        <v>81</v>
      </c>
      <c r="BD488" s="108" t="s">
        <v>134</v>
      </c>
      <c r="BE488" s="109" t="str">
        <f t="shared" si="199"/>
        <v>INDMIN</v>
      </c>
      <c r="BF488" s="108" t="str">
        <f t="shared" si="200"/>
        <v>FH0_1</v>
      </c>
      <c r="BG488" s="108">
        <f t="shared" si="201"/>
        <v>2.0828129338260011E-2</v>
      </c>
      <c r="BH488" s="108" t="s">
        <v>30</v>
      </c>
      <c r="BI488" s="109" t="s">
        <v>83</v>
      </c>
      <c r="BM488" s="108" t="s">
        <v>134</v>
      </c>
      <c r="BN488" s="109" t="str">
        <f t="shared" si="202"/>
        <v>INDMIN</v>
      </c>
      <c r="BO488" s="108" t="str">
        <f t="shared" si="203"/>
        <v>FH0_1</v>
      </c>
      <c r="BP488" s="108">
        <f t="shared" si="204"/>
        <v>2.2215848571404177E-2</v>
      </c>
      <c r="BQ488" s="108" t="s">
        <v>30</v>
      </c>
      <c r="BR488" s="109" t="s">
        <v>80</v>
      </c>
    </row>
    <row r="489" spans="11:70">
      <c r="K489" s="108" t="s">
        <v>134</v>
      </c>
      <c r="L489" s="109" t="str">
        <f t="shared" si="205"/>
        <v>INDMIN</v>
      </c>
      <c r="M489" s="108" t="str">
        <f>M441</f>
        <v>FH2_3</v>
      </c>
      <c r="N489" s="108">
        <f>N441</f>
        <v>2.1029674486330027E-2</v>
      </c>
      <c r="O489" s="108" t="s">
        <v>30</v>
      </c>
      <c r="P489" s="109" t="s">
        <v>84</v>
      </c>
      <c r="T489" s="108" t="s">
        <v>134</v>
      </c>
      <c r="U489" s="109" t="str">
        <f t="shared" si="191"/>
        <v>INDMIN</v>
      </c>
      <c r="V489" s="108" t="str">
        <f t="shared" si="192"/>
        <v>FH2_3</v>
      </c>
      <c r="W489" s="108">
        <f>W441</f>
        <v>1.6657232708453359E-2</v>
      </c>
      <c r="X489" s="108" t="s">
        <v>30</v>
      </c>
      <c r="Y489" s="109" t="s">
        <v>79</v>
      </c>
      <c r="AC489" s="108" t="s">
        <v>134</v>
      </c>
      <c r="AD489" s="109" t="str">
        <f t="shared" si="193"/>
        <v>INDMIN</v>
      </c>
      <c r="AE489" s="108" t="str">
        <f t="shared" si="194"/>
        <v>FH2_3</v>
      </c>
      <c r="AF489" s="108">
        <f>AF441</f>
        <v>2.2471121655479022E-2</v>
      </c>
      <c r="AG489" s="108" t="s">
        <v>30</v>
      </c>
      <c r="AH489" s="109" t="s">
        <v>85</v>
      </c>
      <c r="AL489" s="108" t="s">
        <v>134</v>
      </c>
      <c r="AM489" s="109" t="str">
        <f t="shared" si="195"/>
        <v>INDMIN</v>
      </c>
      <c r="AN489" s="108" t="str">
        <f t="shared" si="196"/>
        <v>FH2_3</v>
      </c>
      <c r="AO489" s="108">
        <f>AO441</f>
        <v>1.9692259466378176E-2</v>
      </c>
      <c r="AP489" s="108" t="s">
        <v>30</v>
      </c>
      <c r="AQ489" s="109" t="s">
        <v>82</v>
      </c>
      <c r="AU489" s="108" t="s">
        <v>134</v>
      </c>
      <c r="AV489" s="109" t="str">
        <f t="shared" si="197"/>
        <v>INDMIN</v>
      </c>
      <c r="AW489" s="108" t="str">
        <f t="shared" si="198"/>
        <v>FH2_3</v>
      </c>
      <c r="AX489" s="108">
        <f>AX441</f>
        <v>2.0067201648247365E-2</v>
      </c>
      <c r="AY489" s="108" t="s">
        <v>30</v>
      </c>
      <c r="AZ489" s="109" t="s">
        <v>81</v>
      </c>
      <c r="BD489" s="108" t="s">
        <v>134</v>
      </c>
      <c r="BE489" s="109" t="str">
        <f t="shared" si="199"/>
        <v>INDMIN</v>
      </c>
      <c r="BF489" s="108" t="str">
        <f t="shared" si="200"/>
        <v>FH2_3</v>
      </c>
      <c r="BG489" s="108">
        <f t="shared" si="201"/>
        <v>1.9692259466378176E-2</v>
      </c>
      <c r="BH489" s="108" t="s">
        <v>30</v>
      </c>
      <c r="BI489" s="109" t="s">
        <v>83</v>
      </c>
      <c r="BM489" s="108" t="s">
        <v>134</v>
      </c>
      <c r="BN489" s="109" t="str">
        <f t="shared" si="202"/>
        <v>INDMIN</v>
      </c>
      <c r="BO489" s="108" t="str">
        <f t="shared" si="203"/>
        <v>FH2_3</v>
      </c>
      <c r="BP489" s="108">
        <f t="shared" si="204"/>
        <v>2.0067201648247365E-2</v>
      </c>
      <c r="BQ489" s="108" t="s">
        <v>30</v>
      </c>
      <c r="BR489" s="109" t="s">
        <v>80</v>
      </c>
    </row>
    <row r="490" spans="11:70">
      <c r="K490" s="108" t="s">
        <v>134</v>
      </c>
      <c r="L490" s="109" t="str">
        <f t="shared" si="205"/>
        <v>INDMIN</v>
      </c>
      <c r="M490" s="108" t="str">
        <f>M442</f>
        <v>FH4_5</v>
      </c>
      <c r="N490" s="108">
        <f>N442</f>
        <v>2.0111670111358421E-2</v>
      </c>
      <c r="O490" s="108" t="s">
        <v>30</v>
      </c>
      <c r="P490" s="109" t="s">
        <v>84</v>
      </c>
      <c r="T490" s="108" t="s">
        <v>134</v>
      </c>
      <c r="U490" s="109" t="str">
        <f t="shared" si="191"/>
        <v>INDMIN</v>
      </c>
      <c r="V490" s="108" t="str">
        <f t="shared" si="192"/>
        <v>FH4_5</v>
      </c>
      <c r="W490" s="108">
        <f>W442</f>
        <v>1.5829045235448858E-2</v>
      </c>
      <c r="X490" s="108" t="s">
        <v>30</v>
      </c>
      <c r="Y490" s="109" t="s">
        <v>79</v>
      </c>
      <c r="AC490" s="108" t="s">
        <v>134</v>
      </c>
      <c r="AD490" s="109" t="str">
        <f t="shared" si="193"/>
        <v>INDMIN</v>
      </c>
      <c r="AE490" s="108" t="str">
        <f t="shared" si="194"/>
        <v>FH4_5</v>
      </c>
      <c r="AF490" s="108">
        <f>AF442</f>
        <v>2.0924688349934103E-2</v>
      </c>
      <c r="AG490" s="108" t="s">
        <v>30</v>
      </c>
      <c r="AH490" s="109" t="s">
        <v>85</v>
      </c>
      <c r="AL490" s="108" t="s">
        <v>134</v>
      </c>
      <c r="AM490" s="109" t="str">
        <f t="shared" si="195"/>
        <v>INDMIN</v>
      </c>
      <c r="AN490" s="108" t="str">
        <f t="shared" si="196"/>
        <v>FH4_5</v>
      </c>
      <c r="AO490" s="108">
        <f>AO442</f>
        <v>1.8540401370121914E-2</v>
      </c>
      <c r="AP490" s="108" t="s">
        <v>30</v>
      </c>
      <c r="AQ490" s="109" t="s">
        <v>82</v>
      </c>
      <c r="AU490" s="108" t="s">
        <v>134</v>
      </c>
      <c r="AV490" s="109" t="str">
        <f t="shared" si="197"/>
        <v>INDMIN</v>
      </c>
      <c r="AW490" s="108" t="str">
        <f t="shared" si="198"/>
        <v>FH4_5</v>
      </c>
      <c r="AX490" s="108">
        <f>AX442</f>
        <v>1.7787724329452501E-2</v>
      </c>
      <c r="AY490" s="108" t="s">
        <v>30</v>
      </c>
      <c r="AZ490" s="109" t="s">
        <v>81</v>
      </c>
      <c r="BD490" s="108" t="s">
        <v>134</v>
      </c>
      <c r="BE490" s="109" t="str">
        <f t="shared" si="199"/>
        <v>INDMIN</v>
      </c>
      <c r="BF490" s="108" t="str">
        <f t="shared" si="200"/>
        <v>FH4_5</v>
      </c>
      <c r="BG490" s="108">
        <f t="shared" si="201"/>
        <v>1.8540401370121914E-2</v>
      </c>
      <c r="BH490" s="108" t="s">
        <v>30</v>
      </c>
      <c r="BI490" s="109" t="s">
        <v>83</v>
      </c>
      <c r="BM490" s="108" t="s">
        <v>134</v>
      </c>
      <c r="BN490" s="109" t="str">
        <f t="shared" si="202"/>
        <v>INDMIN</v>
      </c>
      <c r="BO490" s="108" t="str">
        <f t="shared" si="203"/>
        <v>FH4_5</v>
      </c>
      <c r="BP490" s="108">
        <f t="shared" si="204"/>
        <v>1.7787724329452501E-2</v>
      </c>
      <c r="BQ490" s="108" t="s">
        <v>30</v>
      </c>
      <c r="BR490" s="109" t="s">
        <v>80</v>
      </c>
    </row>
    <row r="491" spans="11:70">
      <c r="K491" s="110" t="s">
        <v>134</v>
      </c>
      <c r="L491" s="109" t="str">
        <f t="shared" si="205"/>
        <v>INDMIN</v>
      </c>
      <c r="M491" s="108" t="str">
        <f>M443</f>
        <v>FH6_7</v>
      </c>
      <c r="N491" s="108">
        <f>N443</f>
        <v>1.9209922204757826E-2</v>
      </c>
      <c r="O491" s="108" t="s">
        <v>30</v>
      </c>
      <c r="P491" s="109" t="s">
        <v>84</v>
      </c>
      <c r="T491" s="108" t="s">
        <v>134</v>
      </c>
      <c r="U491" s="109" t="str">
        <f t="shared" si="191"/>
        <v>INDMIN</v>
      </c>
      <c r="V491" s="108" t="str">
        <f t="shared" si="192"/>
        <v>FH6_7</v>
      </c>
      <c r="W491" s="108">
        <f>W443</f>
        <v>1.590246212487445E-2</v>
      </c>
      <c r="X491" s="108" t="s">
        <v>30</v>
      </c>
      <c r="Y491" s="109" t="s">
        <v>79</v>
      </c>
      <c r="AC491" s="108" t="s">
        <v>134</v>
      </c>
      <c r="AD491" s="109" t="str">
        <f t="shared" si="193"/>
        <v>INDMIN</v>
      </c>
      <c r="AE491" s="108" t="str">
        <f t="shared" si="194"/>
        <v>FH6_7</v>
      </c>
      <c r="AF491" s="108">
        <f>AF443</f>
        <v>1.8408075869719209E-2</v>
      </c>
      <c r="AG491" s="108" t="s">
        <v>30</v>
      </c>
      <c r="AH491" s="109" t="s">
        <v>85</v>
      </c>
      <c r="AL491" s="108" t="s">
        <v>134</v>
      </c>
      <c r="AM491" s="109" t="str">
        <f t="shared" si="195"/>
        <v>INDMIN</v>
      </c>
      <c r="AN491" s="108" t="str">
        <f t="shared" si="196"/>
        <v>FH6_7</v>
      </c>
      <c r="AO491" s="108">
        <f>AO443</f>
        <v>1.7590353092763786E-2</v>
      </c>
      <c r="AP491" s="108" t="s">
        <v>30</v>
      </c>
      <c r="AQ491" s="109" t="s">
        <v>82</v>
      </c>
      <c r="AU491" s="108" t="s">
        <v>134</v>
      </c>
      <c r="AV491" s="109" t="str">
        <f t="shared" si="197"/>
        <v>INDMIN</v>
      </c>
      <c r="AW491" s="108" t="str">
        <f t="shared" si="198"/>
        <v>FH6_7</v>
      </c>
      <c r="AX491" s="108">
        <f>AX443</f>
        <v>1.6594507840248664E-2</v>
      </c>
      <c r="AY491" s="108" t="s">
        <v>30</v>
      </c>
      <c r="AZ491" s="109" t="s">
        <v>81</v>
      </c>
      <c r="BD491" s="108" t="s">
        <v>134</v>
      </c>
      <c r="BE491" s="109" t="str">
        <f t="shared" si="199"/>
        <v>INDMIN</v>
      </c>
      <c r="BF491" s="108" t="str">
        <f t="shared" si="200"/>
        <v>FH6_7</v>
      </c>
      <c r="BG491" s="108">
        <f t="shared" si="201"/>
        <v>1.7590353092763786E-2</v>
      </c>
      <c r="BH491" s="108" t="s">
        <v>30</v>
      </c>
      <c r="BI491" s="109" t="s">
        <v>83</v>
      </c>
      <c r="BM491" s="108" t="s">
        <v>134</v>
      </c>
      <c r="BN491" s="109" t="str">
        <f t="shared" si="202"/>
        <v>INDMIN</v>
      </c>
      <c r="BO491" s="108" t="str">
        <f t="shared" si="203"/>
        <v>FH6_7</v>
      </c>
      <c r="BP491" s="108">
        <f t="shared" si="204"/>
        <v>1.6594507840248664E-2</v>
      </c>
      <c r="BQ491" s="108" t="s">
        <v>30</v>
      </c>
      <c r="BR491" s="109" t="s">
        <v>80</v>
      </c>
    </row>
    <row r="492" spans="11:70">
      <c r="K492" s="108" t="s">
        <v>134</v>
      </c>
      <c r="L492" s="109" t="str">
        <f t="shared" si="205"/>
        <v>INDMIN</v>
      </c>
      <c r="M492" s="108" t="str">
        <f>M444</f>
        <v>FH8_9</v>
      </c>
      <c r="N492" s="108">
        <f>N444</f>
        <v>1.8841834190357041E-2</v>
      </c>
      <c r="O492" s="108" t="s">
        <v>30</v>
      </c>
      <c r="P492" s="109" t="s">
        <v>84</v>
      </c>
      <c r="T492" s="108" t="s">
        <v>134</v>
      </c>
      <c r="U492" s="109" t="str">
        <f t="shared" si="191"/>
        <v>INDMIN</v>
      </c>
      <c r="V492" s="108" t="str">
        <f t="shared" si="192"/>
        <v>FH8_9</v>
      </c>
      <c r="W492" s="108">
        <f>W444</f>
        <v>1.7105236665912595E-2</v>
      </c>
      <c r="X492" s="108" t="s">
        <v>30</v>
      </c>
      <c r="Y492" s="109" t="s">
        <v>79</v>
      </c>
      <c r="AC492" s="108" t="s">
        <v>134</v>
      </c>
      <c r="AD492" s="109" t="str">
        <f t="shared" si="193"/>
        <v>INDMIN</v>
      </c>
      <c r="AE492" s="108" t="str">
        <f t="shared" si="194"/>
        <v>FH8_9</v>
      </c>
      <c r="AF492" s="108">
        <f>AF444</f>
        <v>1.6970320419525779E-2</v>
      </c>
      <c r="AG492" s="108" t="s">
        <v>30</v>
      </c>
      <c r="AH492" s="109" t="s">
        <v>85</v>
      </c>
      <c r="AL492" s="108" t="s">
        <v>134</v>
      </c>
      <c r="AM492" s="109" t="str">
        <f t="shared" si="195"/>
        <v>INDMIN</v>
      </c>
      <c r="AN492" s="108" t="str">
        <f t="shared" si="196"/>
        <v>FH8_9</v>
      </c>
      <c r="AO492" s="108">
        <f>AO444</f>
        <v>1.7469867163884722E-2</v>
      </c>
      <c r="AP492" s="108" t="s">
        <v>30</v>
      </c>
      <c r="AQ492" s="109" t="s">
        <v>82</v>
      </c>
      <c r="AU492" s="108" t="s">
        <v>134</v>
      </c>
      <c r="AV492" s="109" t="str">
        <f t="shared" si="197"/>
        <v>INDMIN</v>
      </c>
      <c r="AW492" s="108" t="str">
        <f t="shared" si="198"/>
        <v>FH8_9</v>
      </c>
      <c r="AX492" s="108">
        <f>AX444</f>
        <v>1.6512257912117322E-2</v>
      </c>
      <c r="AY492" s="108" t="s">
        <v>30</v>
      </c>
      <c r="AZ492" s="109" t="s">
        <v>81</v>
      </c>
      <c r="BD492" s="108" t="s">
        <v>134</v>
      </c>
      <c r="BE492" s="109" t="str">
        <f t="shared" si="199"/>
        <v>INDMIN</v>
      </c>
      <c r="BF492" s="108" t="str">
        <f t="shared" si="200"/>
        <v>FH8_9</v>
      </c>
      <c r="BG492" s="108">
        <f t="shared" si="201"/>
        <v>1.7469867163884722E-2</v>
      </c>
      <c r="BH492" s="108" t="s">
        <v>30</v>
      </c>
      <c r="BI492" s="109" t="s">
        <v>83</v>
      </c>
      <c r="BM492" s="108" t="s">
        <v>134</v>
      </c>
      <c r="BN492" s="109" t="str">
        <f t="shared" si="202"/>
        <v>INDMIN</v>
      </c>
      <c r="BO492" s="108" t="str">
        <f t="shared" si="203"/>
        <v>FH8_9</v>
      </c>
      <c r="BP492" s="108">
        <f t="shared" si="204"/>
        <v>1.6512257912117322E-2</v>
      </c>
      <c r="BQ492" s="108" t="s">
        <v>30</v>
      </c>
      <c r="BR492" s="109" t="s">
        <v>80</v>
      </c>
    </row>
    <row r="493" spans="11:70">
      <c r="K493" s="108" t="s">
        <v>134</v>
      </c>
      <c r="L493" s="109" t="str">
        <f t="shared" si="205"/>
        <v>INDMIN</v>
      </c>
      <c r="M493" s="108" t="str">
        <f>M445</f>
        <v>FH10_11</v>
      </c>
      <c r="N493" s="108">
        <f>N445</f>
        <v>1.8935669933152932E-2</v>
      </c>
      <c r="O493" s="108" t="s">
        <v>30</v>
      </c>
      <c r="P493" s="109" t="s">
        <v>84</v>
      </c>
      <c r="T493" s="108" t="s">
        <v>134</v>
      </c>
      <c r="U493" s="109" t="str">
        <f t="shared" si="191"/>
        <v>INDMIN</v>
      </c>
      <c r="V493" s="108" t="str">
        <f t="shared" si="192"/>
        <v>FH10_11</v>
      </c>
      <c r="W493" s="108">
        <f>W445</f>
        <v>1.9822516118854855E-2</v>
      </c>
      <c r="X493" s="108" t="s">
        <v>30</v>
      </c>
      <c r="Y493" s="109" t="s">
        <v>79</v>
      </c>
      <c r="AC493" s="108" t="s">
        <v>134</v>
      </c>
      <c r="AD493" s="109" t="str">
        <f t="shared" si="193"/>
        <v>INDMIN</v>
      </c>
      <c r="AE493" s="108" t="str">
        <f t="shared" si="194"/>
        <v>FH10_11</v>
      </c>
      <c r="AF493" s="108">
        <f>AF445</f>
        <v>1.6672348011768142E-2</v>
      </c>
      <c r="AG493" s="108" t="s">
        <v>30</v>
      </c>
      <c r="AH493" s="109" t="s">
        <v>85</v>
      </c>
      <c r="AL493" s="108" t="s">
        <v>134</v>
      </c>
      <c r="AM493" s="109" t="str">
        <f t="shared" si="195"/>
        <v>INDMIN</v>
      </c>
      <c r="AN493" s="108" t="str">
        <f t="shared" si="196"/>
        <v>FH10_11</v>
      </c>
      <c r="AO493" s="108">
        <f>AO445</f>
        <v>1.8548115811417278E-2</v>
      </c>
      <c r="AP493" s="108" t="s">
        <v>30</v>
      </c>
      <c r="AQ493" s="109" t="s">
        <v>82</v>
      </c>
      <c r="AU493" s="108" t="s">
        <v>134</v>
      </c>
      <c r="AV493" s="109" t="str">
        <f t="shared" si="197"/>
        <v>INDMIN</v>
      </c>
      <c r="AW493" s="108" t="str">
        <f t="shared" si="198"/>
        <v>FH10_11</v>
      </c>
      <c r="AX493" s="108">
        <f>AX445</f>
        <v>1.8253662687717338E-2</v>
      </c>
      <c r="AY493" s="108" t="s">
        <v>30</v>
      </c>
      <c r="AZ493" s="109" t="s">
        <v>81</v>
      </c>
      <c r="BD493" s="108" t="s">
        <v>134</v>
      </c>
      <c r="BE493" s="109" t="str">
        <f t="shared" si="199"/>
        <v>INDMIN</v>
      </c>
      <c r="BF493" s="108" t="str">
        <f t="shared" si="200"/>
        <v>FH10_11</v>
      </c>
      <c r="BG493" s="108">
        <f t="shared" si="201"/>
        <v>1.8548115811417278E-2</v>
      </c>
      <c r="BH493" s="108" t="s">
        <v>30</v>
      </c>
      <c r="BI493" s="109" t="s">
        <v>83</v>
      </c>
      <c r="BM493" s="108" t="s">
        <v>134</v>
      </c>
      <c r="BN493" s="109" t="str">
        <f t="shared" si="202"/>
        <v>INDMIN</v>
      </c>
      <c r="BO493" s="108" t="str">
        <f t="shared" si="203"/>
        <v>FH10_11</v>
      </c>
      <c r="BP493" s="108">
        <f t="shared" si="204"/>
        <v>1.8253662687717338E-2</v>
      </c>
      <c r="BQ493" s="108" t="s">
        <v>30</v>
      </c>
      <c r="BR493" s="109" t="s">
        <v>80</v>
      </c>
    </row>
    <row r="494" spans="11:70">
      <c r="K494" s="108" t="s">
        <v>134</v>
      </c>
      <c r="L494" s="109" t="str">
        <f t="shared" si="205"/>
        <v>INDMIN</v>
      </c>
      <c r="M494" s="108" t="str">
        <f>M446</f>
        <v>FH12_13</v>
      </c>
      <c r="N494" s="108">
        <f>N446</f>
        <v>1.9884706900704735E-2</v>
      </c>
      <c r="O494" s="108" t="s">
        <v>30</v>
      </c>
      <c r="P494" s="109" t="s">
        <v>84</v>
      </c>
      <c r="T494" s="108" t="s">
        <v>134</v>
      </c>
      <c r="U494" s="109" t="str">
        <f t="shared" si="191"/>
        <v>INDMIN</v>
      </c>
      <c r="V494" s="108" t="str">
        <f t="shared" si="192"/>
        <v>FH12_13</v>
      </c>
      <c r="W494" s="108">
        <f>W446</f>
        <v>2.0576715213032504E-2</v>
      </c>
      <c r="X494" s="108" t="s">
        <v>30</v>
      </c>
      <c r="Y494" s="109" t="s">
        <v>79</v>
      </c>
      <c r="AC494" s="108" t="s">
        <v>134</v>
      </c>
      <c r="AD494" s="109" t="str">
        <f t="shared" si="193"/>
        <v>INDMIN</v>
      </c>
      <c r="AE494" s="108" t="str">
        <f t="shared" si="194"/>
        <v>FH12_13</v>
      </c>
      <c r="AF494" s="108">
        <f>AF446</f>
        <v>1.7899394766943112E-2</v>
      </c>
      <c r="AG494" s="108" t="s">
        <v>30</v>
      </c>
      <c r="AH494" s="109" t="s">
        <v>85</v>
      </c>
      <c r="AL494" s="108" t="s">
        <v>134</v>
      </c>
      <c r="AM494" s="109" t="str">
        <f t="shared" si="195"/>
        <v>INDMIN</v>
      </c>
      <c r="AN494" s="108" t="str">
        <f t="shared" si="196"/>
        <v>FH12_13</v>
      </c>
      <c r="AO494" s="108">
        <f>AO446</f>
        <v>1.9734637777557382E-2</v>
      </c>
      <c r="AP494" s="108" t="s">
        <v>30</v>
      </c>
      <c r="AQ494" s="109" t="s">
        <v>82</v>
      </c>
      <c r="AU494" s="108" t="s">
        <v>134</v>
      </c>
      <c r="AV494" s="109" t="str">
        <f t="shared" si="197"/>
        <v>INDMIN</v>
      </c>
      <c r="AW494" s="108" t="str">
        <f t="shared" si="198"/>
        <v>FH12_13</v>
      </c>
      <c r="AX494" s="108">
        <f>AX446</f>
        <v>2.0262699404647935E-2</v>
      </c>
      <c r="AY494" s="108" t="s">
        <v>30</v>
      </c>
      <c r="AZ494" s="109" t="s">
        <v>81</v>
      </c>
      <c r="BD494" s="108" t="s">
        <v>134</v>
      </c>
      <c r="BE494" s="109" t="str">
        <f t="shared" si="199"/>
        <v>INDMIN</v>
      </c>
      <c r="BF494" s="108" t="str">
        <f t="shared" si="200"/>
        <v>FH12_13</v>
      </c>
      <c r="BG494" s="108">
        <f t="shared" si="201"/>
        <v>1.9734637777557382E-2</v>
      </c>
      <c r="BH494" s="108" t="s">
        <v>30</v>
      </c>
      <c r="BI494" s="109" t="s">
        <v>83</v>
      </c>
      <c r="BM494" s="108" t="s">
        <v>134</v>
      </c>
      <c r="BN494" s="109" t="str">
        <f t="shared" si="202"/>
        <v>INDMIN</v>
      </c>
      <c r="BO494" s="108" t="str">
        <f t="shared" si="203"/>
        <v>FH12_13</v>
      </c>
      <c r="BP494" s="108">
        <f t="shared" si="204"/>
        <v>2.0262699404647935E-2</v>
      </c>
      <c r="BQ494" s="108" t="s">
        <v>30</v>
      </c>
      <c r="BR494" s="109" t="s">
        <v>80</v>
      </c>
    </row>
    <row r="495" spans="11:70">
      <c r="K495" s="110" t="s">
        <v>134</v>
      </c>
      <c r="L495" s="109" t="str">
        <f t="shared" si="205"/>
        <v>INDMIN</v>
      </c>
      <c r="M495" s="108" t="str">
        <f>M447</f>
        <v>FH14_15</v>
      </c>
      <c r="N495" s="108">
        <f>N447</f>
        <v>2.0838990619720756E-2</v>
      </c>
      <c r="O495" s="108" t="s">
        <v>30</v>
      </c>
      <c r="P495" s="109" t="s">
        <v>84</v>
      </c>
      <c r="T495" s="108" t="s">
        <v>134</v>
      </c>
      <c r="U495" s="109" t="str">
        <f t="shared" si="191"/>
        <v>INDMIN</v>
      </c>
      <c r="V495" s="108" t="str">
        <f t="shared" si="192"/>
        <v>FH14_15</v>
      </c>
      <c r="W495" s="108">
        <f>W447</f>
        <v>2.0134412075970921E-2</v>
      </c>
      <c r="X495" s="108" t="s">
        <v>30</v>
      </c>
      <c r="Y495" s="109" t="s">
        <v>79</v>
      </c>
      <c r="AC495" s="108" t="s">
        <v>134</v>
      </c>
      <c r="AD495" s="109" t="str">
        <f t="shared" si="193"/>
        <v>INDMIN</v>
      </c>
      <c r="AE495" s="108" t="str">
        <f t="shared" si="194"/>
        <v>FH14_15</v>
      </c>
      <c r="AF495" s="108">
        <f>AF447</f>
        <v>2.0753023425021548E-2</v>
      </c>
      <c r="AG495" s="108" t="s">
        <v>30</v>
      </c>
      <c r="AH495" s="109" t="s">
        <v>85</v>
      </c>
      <c r="AL495" s="108" t="s">
        <v>134</v>
      </c>
      <c r="AM495" s="109" t="str">
        <f t="shared" si="195"/>
        <v>INDMIN</v>
      </c>
      <c r="AN495" s="108" t="str">
        <f t="shared" si="196"/>
        <v>FH14_15</v>
      </c>
      <c r="AO495" s="108">
        <f>AO447</f>
        <v>2.062125446774131E-2</v>
      </c>
      <c r="AP495" s="108" t="s">
        <v>30</v>
      </c>
      <c r="AQ495" s="109" t="s">
        <v>82</v>
      </c>
      <c r="AU495" s="108" t="s">
        <v>134</v>
      </c>
      <c r="AV495" s="109" t="str">
        <f t="shared" si="197"/>
        <v>INDMIN</v>
      </c>
      <c r="AW495" s="108" t="str">
        <f t="shared" si="198"/>
        <v>FH14_15</v>
      </c>
      <c r="AX495" s="108">
        <f>AX447</f>
        <v>2.1172817979268704E-2</v>
      </c>
      <c r="AY495" s="108" t="s">
        <v>30</v>
      </c>
      <c r="AZ495" s="109" t="s">
        <v>81</v>
      </c>
      <c r="BD495" s="108" t="s">
        <v>134</v>
      </c>
      <c r="BE495" s="109" t="str">
        <f t="shared" si="199"/>
        <v>INDMIN</v>
      </c>
      <c r="BF495" s="108" t="str">
        <f t="shared" si="200"/>
        <v>FH14_15</v>
      </c>
      <c r="BG495" s="108">
        <f t="shared" si="201"/>
        <v>2.062125446774131E-2</v>
      </c>
      <c r="BH495" s="108" t="s">
        <v>30</v>
      </c>
      <c r="BI495" s="109" t="s">
        <v>83</v>
      </c>
      <c r="BM495" s="108" t="s">
        <v>134</v>
      </c>
      <c r="BN495" s="109" t="str">
        <f t="shared" si="202"/>
        <v>INDMIN</v>
      </c>
      <c r="BO495" s="108" t="str">
        <f t="shared" si="203"/>
        <v>FH14_15</v>
      </c>
      <c r="BP495" s="108">
        <f t="shared" si="204"/>
        <v>2.1172817979268704E-2</v>
      </c>
      <c r="BQ495" s="108" t="s">
        <v>30</v>
      </c>
      <c r="BR495" s="109" t="s">
        <v>80</v>
      </c>
    </row>
    <row r="496" spans="11:70">
      <c r="K496" s="108" t="s">
        <v>134</v>
      </c>
      <c r="L496" s="109" t="str">
        <f t="shared" si="205"/>
        <v>INDMIN</v>
      </c>
      <c r="M496" s="108" t="str">
        <f>M448</f>
        <v>FH16_17</v>
      </c>
      <c r="N496" s="108">
        <f>N448</f>
        <v>2.1159581881884614E-2</v>
      </c>
      <c r="O496" s="108" t="s">
        <v>30</v>
      </c>
      <c r="P496" s="109" t="s">
        <v>84</v>
      </c>
      <c r="T496" s="108" t="s">
        <v>134</v>
      </c>
      <c r="U496" s="109" t="str">
        <f t="shared" si="191"/>
        <v>INDMIN</v>
      </c>
      <c r="V496" s="108" t="str">
        <f t="shared" si="192"/>
        <v>FH16_17</v>
      </c>
      <c r="W496" s="108">
        <f>W448</f>
        <v>1.9900470527556027E-2</v>
      </c>
      <c r="X496" s="108" t="s">
        <v>30</v>
      </c>
      <c r="Y496" s="109" t="s">
        <v>79</v>
      </c>
      <c r="AC496" s="108" t="s">
        <v>134</v>
      </c>
      <c r="AD496" s="109" t="str">
        <f t="shared" ref="AD496:AD559" si="206">U496</f>
        <v>INDMIN</v>
      </c>
      <c r="AE496" s="108" t="str">
        <f t="shared" ref="AE496:AE559" si="207">V496</f>
        <v>FH16_17</v>
      </c>
      <c r="AF496" s="108">
        <f>AF448</f>
        <v>2.1834856434323043E-2</v>
      </c>
      <c r="AG496" s="108" t="s">
        <v>30</v>
      </c>
      <c r="AH496" s="109" t="s">
        <v>85</v>
      </c>
      <c r="AL496" s="108" t="s">
        <v>134</v>
      </c>
      <c r="AM496" s="109" t="str">
        <f t="shared" ref="AM496:AM559" si="208">AD496</f>
        <v>INDMIN</v>
      </c>
      <c r="AN496" s="108" t="str">
        <f t="shared" ref="AN496:AN559" si="209">AE496</f>
        <v>FH16_17</v>
      </c>
      <c r="AO496" s="108">
        <f>AO448</f>
        <v>2.0861762903381702E-2</v>
      </c>
      <c r="AP496" s="108" t="s">
        <v>30</v>
      </c>
      <c r="AQ496" s="109" t="s">
        <v>82</v>
      </c>
      <c r="AU496" s="108" t="s">
        <v>134</v>
      </c>
      <c r="AV496" s="109" t="str">
        <f t="shared" ref="AV496:AV559" si="210">AM496</f>
        <v>INDMIN</v>
      </c>
      <c r="AW496" s="108" t="str">
        <f t="shared" ref="AW496:AW559" si="211">AN496</f>
        <v>FH16_17</v>
      </c>
      <c r="AX496" s="108">
        <f>AX448</f>
        <v>2.13427940914599E-2</v>
      </c>
      <c r="AY496" s="108" t="s">
        <v>30</v>
      </c>
      <c r="AZ496" s="109" t="s">
        <v>81</v>
      </c>
      <c r="BD496" s="108" t="s">
        <v>134</v>
      </c>
      <c r="BE496" s="109" t="str">
        <f t="shared" ref="BE496:BE559" si="212">AV496</f>
        <v>INDMIN</v>
      </c>
      <c r="BF496" s="108" t="str">
        <f t="shared" ref="BF496:BF559" si="213">AW496</f>
        <v>FH16_17</v>
      </c>
      <c r="BG496" s="108">
        <f t="shared" si="201"/>
        <v>2.0861762903381702E-2</v>
      </c>
      <c r="BH496" s="108" t="s">
        <v>30</v>
      </c>
      <c r="BI496" s="109" t="s">
        <v>83</v>
      </c>
      <c r="BM496" s="108" t="s">
        <v>134</v>
      </c>
      <c r="BN496" s="109" t="str">
        <f t="shared" ref="BN496:BN559" si="214">BE496</f>
        <v>INDMIN</v>
      </c>
      <c r="BO496" s="108" t="str">
        <f t="shared" ref="BO496:BO559" si="215">BF496</f>
        <v>FH16_17</v>
      </c>
      <c r="BP496" s="108">
        <f t="shared" ref="BP496:BP559" si="216">AX496</f>
        <v>2.13427940914599E-2</v>
      </c>
      <c r="BQ496" s="108" t="s">
        <v>30</v>
      </c>
      <c r="BR496" s="109" t="s">
        <v>80</v>
      </c>
    </row>
    <row r="497" spans="11:70">
      <c r="K497" s="108" t="s">
        <v>134</v>
      </c>
      <c r="L497" s="109" t="str">
        <f t="shared" si="205"/>
        <v>INDMIN</v>
      </c>
      <c r="M497" s="108" t="str">
        <f>M449</f>
        <v>FH18_19</v>
      </c>
      <c r="N497" s="108">
        <f>N449</f>
        <v>2.1224678540757162E-2</v>
      </c>
      <c r="O497" s="108" t="s">
        <v>30</v>
      </c>
      <c r="P497" s="109" t="s">
        <v>84</v>
      </c>
      <c r="T497" s="108" t="s">
        <v>134</v>
      </c>
      <c r="U497" s="109" t="str">
        <f t="shared" ref="U497:U559" si="217">L497</f>
        <v>INDMIN</v>
      </c>
      <c r="V497" s="108" t="str">
        <f t="shared" ref="V497:V559" si="218">M497</f>
        <v>FH18_19</v>
      </c>
      <c r="W497" s="108">
        <f>W449</f>
        <v>2.0107856361090009E-2</v>
      </c>
      <c r="X497" s="108" t="s">
        <v>30</v>
      </c>
      <c r="Y497" s="109" t="s">
        <v>79</v>
      </c>
      <c r="AC497" s="108" t="s">
        <v>134</v>
      </c>
      <c r="AD497" s="109" t="str">
        <f t="shared" si="206"/>
        <v>INDMIN</v>
      </c>
      <c r="AE497" s="108" t="str">
        <f t="shared" si="207"/>
        <v>FH18_19</v>
      </c>
      <c r="AF497" s="108">
        <f>AF449</f>
        <v>2.1851663341138666E-2</v>
      </c>
      <c r="AG497" s="108" t="s">
        <v>30</v>
      </c>
      <c r="AH497" s="109" t="s">
        <v>85</v>
      </c>
      <c r="AL497" s="108" t="s">
        <v>134</v>
      </c>
      <c r="AM497" s="109" t="str">
        <f t="shared" si="208"/>
        <v>INDMIN</v>
      </c>
      <c r="AN497" s="108" t="str">
        <f t="shared" si="209"/>
        <v>FH18_19</v>
      </c>
      <c r="AO497" s="108">
        <f>AO449</f>
        <v>2.0787222764254057E-2</v>
      </c>
      <c r="AP497" s="108" t="s">
        <v>30</v>
      </c>
      <c r="AQ497" s="109" t="s">
        <v>82</v>
      </c>
      <c r="AU497" s="108" t="s">
        <v>134</v>
      </c>
      <c r="AV497" s="109" t="str">
        <f t="shared" si="210"/>
        <v>INDMIN</v>
      </c>
      <c r="AW497" s="108" t="str">
        <f t="shared" si="211"/>
        <v>FH18_19</v>
      </c>
      <c r="AX497" s="108">
        <f>AX449</f>
        <v>2.1302546509601013E-2</v>
      </c>
      <c r="AY497" s="108" t="s">
        <v>30</v>
      </c>
      <c r="AZ497" s="109" t="s">
        <v>81</v>
      </c>
      <c r="BD497" s="108" t="s">
        <v>134</v>
      </c>
      <c r="BE497" s="109" t="str">
        <f t="shared" si="212"/>
        <v>INDMIN</v>
      </c>
      <c r="BF497" s="108" t="str">
        <f t="shared" si="213"/>
        <v>FH18_19</v>
      </c>
      <c r="BG497" s="108">
        <f t="shared" ref="BG497:BG559" si="219">AO497</f>
        <v>2.0787222764254057E-2</v>
      </c>
      <c r="BH497" s="108" t="s">
        <v>30</v>
      </c>
      <c r="BI497" s="109" t="s">
        <v>83</v>
      </c>
      <c r="BM497" s="108" t="s">
        <v>134</v>
      </c>
      <c r="BN497" s="109" t="str">
        <f t="shared" si="214"/>
        <v>INDMIN</v>
      </c>
      <c r="BO497" s="108" t="str">
        <f t="shared" si="215"/>
        <v>FH18_19</v>
      </c>
      <c r="BP497" s="108">
        <f t="shared" si="216"/>
        <v>2.1302546509601013E-2</v>
      </c>
      <c r="BQ497" s="108" t="s">
        <v>30</v>
      </c>
      <c r="BR497" s="109" t="s">
        <v>80</v>
      </c>
    </row>
    <row r="498" spans="11:70">
      <c r="K498" s="108" t="s">
        <v>134</v>
      </c>
      <c r="L498" s="109" t="str">
        <f t="shared" si="205"/>
        <v>INDMIN</v>
      </c>
      <c r="M498" s="108" t="str">
        <f>M450</f>
        <v>FH20_21</v>
      </c>
      <c r="N498" s="108">
        <f>N450</f>
        <v>2.1196759693815032E-2</v>
      </c>
      <c r="O498" s="108" t="s">
        <v>30</v>
      </c>
      <c r="P498" s="109" t="s">
        <v>84</v>
      </c>
      <c r="T498" s="108" t="s">
        <v>134</v>
      </c>
      <c r="U498" s="109" t="str">
        <f t="shared" si="217"/>
        <v>INDMIN</v>
      </c>
      <c r="V498" s="108" t="str">
        <f t="shared" si="218"/>
        <v>FH20_21</v>
      </c>
      <c r="W498" s="108">
        <f>W450</f>
        <v>2.0969036728827523E-2</v>
      </c>
      <c r="X498" s="108" t="s">
        <v>30</v>
      </c>
      <c r="Y498" s="109" t="s">
        <v>79</v>
      </c>
      <c r="AC498" s="108" t="s">
        <v>134</v>
      </c>
      <c r="AD498" s="109" t="str">
        <f t="shared" si="206"/>
        <v>INDMIN</v>
      </c>
      <c r="AE498" s="108" t="str">
        <f t="shared" si="207"/>
        <v>FH20_21</v>
      </c>
      <c r="AF498" s="108">
        <f>AF450</f>
        <v>2.157042975296812E-2</v>
      </c>
      <c r="AG498" s="108" t="s">
        <v>30</v>
      </c>
      <c r="AH498" s="109" t="s">
        <v>85</v>
      </c>
      <c r="AL498" s="108" t="s">
        <v>134</v>
      </c>
      <c r="AM498" s="109" t="str">
        <f t="shared" si="208"/>
        <v>INDMIN</v>
      </c>
      <c r="AN498" s="108" t="str">
        <f t="shared" si="209"/>
        <v>FH20_21</v>
      </c>
      <c r="AO498" s="108">
        <f>AO450</f>
        <v>2.0999926566056218E-2</v>
      </c>
      <c r="AP498" s="108" t="s">
        <v>30</v>
      </c>
      <c r="AQ498" s="109" t="s">
        <v>82</v>
      </c>
      <c r="AU498" s="108" t="s">
        <v>134</v>
      </c>
      <c r="AV498" s="109" t="str">
        <f t="shared" si="210"/>
        <v>INDMIN</v>
      </c>
      <c r="AW498" s="108" t="str">
        <f t="shared" si="211"/>
        <v>FH20_21</v>
      </c>
      <c r="AX498" s="108">
        <f>AX450</f>
        <v>2.172914857240358E-2</v>
      </c>
      <c r="AY498" s="108" t="s">
        <v>30</v>
      </c>
      <c r="AZ498" s="109" t="s">
        <v>81</v>
      </c>
      <c r="BD498" s="108" t="s">
        <v>134</v>
      </c>
      <c r="BE498" s="109" t="str">
        <f t="shared" si="212"/>
        <v>INDMIN</v>
      </c>
      <c r="BF498" s="108" t="str">
        <f t="shared" si="213"/>
        <v>FH20_21</v>
      </c>
      <c r="BG498" s="108">
        <f t="shared" si="219"/>
        <v>2.0999926566056218E-2</v>
      </c>
      <c r="BH498" s="108" t="s">
        <v>30</v>
      </c>
      <c r="BI498" s="109" t="s">
        <v>83</v>
      </c>
      <c r="BM498" s="108" t="s">
        <v>134</v>
      </c>
      <c r="BN498" s="109" t="str">
        <f t="shared" si="214"/>
        <v>INDMIN</v>
      </c>
      <c r="BO498" s="108" t="str">
        <f t="shared" si="215"/>
        <v>FH20_21</v>
      </c>
      <c r="BP498" s="108">
        <f t="shared" si="216"/>
        <v>2.172914857240358E-2</v>
      </c>
      <c r="BQ498" s="108" t="s">
        <v>30</v>
      </c>
      <c r="BR498" s="109" t="s">
        <v>80</v>
      </c>
    </row>
    <row r="499" spans="11:70">
      <c r="K499" s="110" t="s">
        <v>134</v>
      </c>
      <c r="L499" s="109" t="str">
        <f t="shared" si="205"/>
        <v>INDMIN</v>
      </c>
      <c r="M499" s="108" t="str">
        <f>M451</f>
        <v>FH22_23</v>
      </c>
      <c r="N499" s="108">
        <f>N451</f>
        <v>2.1378603635991075E-2</v>
      </c>
      <c r="O499" s="108" t="s">
        <v>30</v>
      </c>
      <c r="P499" s="109" t="s">
        <v>84</v>
      </c>
      <c r="T499" s="108" t="s">
        <v>134</v>
      </c>
      <c r="U499" s="109" t="str">
        <f t="shared" si="217"/>
        <v>INDMIN</v>
      </c>
      <c r="V499" s="108" t="str">
        <f t="shared" si="218"/>
        <v>FH22_23</v>
      </c>
      <c r="W499" s="108">
        <f>W451</f>
        <v>2.0691198572281522E-2</v>
      </c>
      <c r="X499" s="108" t="s">
        <v>30</v>
      </c>
      <c r="Y499" s="109" t="s">
        <v>79</v>
      </c>
      <c r="AC499" s="108" t="s">
        <v>134</v>
      </c>
      <c r="AD499" s="109" t="str">
        <f t="shared" si="206"/>
        <v>INDMIN</v>
      </c>
      <c r="AE499" s="108" t="str">
        <f t="shared" si="207"/>
        <v>FH22_23</v>
      </c>
      <c r="AF499" s="108">
        <f>AF451</f>
        <v>2.1709141168517694E-2</v>
      </c>
      <c r="AG499" s="108" t="s">
        <v>30</v>
      </c>
      <c r="AH499" s="109" t="s">
        <v>85</v>
      </c>
      <c r="AL499" s="108" t="s">
        <v>134</v>
      </c>
      <c r="AM499" s="109" t="str">
        <f t="shared" si="208"/>
        <v>INDMIN</v>
      </c>
      <c r="AN499" s="108" t="str">
        <f t="shared" si="209"/>
        <v>FH22_23</v>
      </c>
      <c r="AO499" s="108">
        <f>AO451</f>
        <v>2.1207571541905425E-2</v>
      </c>
      <c r="AP499" s="108" t="s">
        <v>30</v>
      </c>
      <c r="AQ499" s="109" t="s">
        <v>82</v>
      </c>
      <c r="AU499" s="108" t="s">
        <v>134</v>
      </c>
      <c r="AV499" s="109" t="str">
        <f t="shared" si="210"/>
        <v>INDMIN</v>
      </c>
      <c r="AW499" s="108" t="str">
        <f t="shared" si="211"/>
        <v>FH22_23</v>
      </c>
      <c r="AX499" s="108">
        <f>AX451</f>
        <v>2.255459586083617E-2</v>
      </c>
      <c r="AY499" s="108" t="s">
        <v>30</v>
      </c>
      <c r="AZ499" s="109" t="s">
        <v>81</v>
      </c>
      <c r="BD499" s="108" t="s">
        <v>134</v>
      </c>
      <c r="BE499" s="109" t="str">
        <f t="shared" si="212"/>
        <v>INDMIN</v>
      </c>
      <c r="BF499" s="108" t="str">
        <f t="shared" si="213"/>
        <v>FH22_23</v>
      </c>
      <c r="BG499" s="108">
        <f t="shared" si="219"/>
        <v>2.1207571541905425E-2</v>
      </c>
      <c r="BH499" s="108" t="s">
        <v>30</v>
      </c>
      <c r="BI499" s="109" t="s">
        <v>83</v>
      </c>
      <c r="BM499" s="108" t="s">
        <v>134</v>
      </c>
      <c r="BN499" s="109" t="str">
        <f t="shared" si="214"/>
        <v>INDMIN</v>
      </c>
      <c r="BO499" s="108" t="str">
        <f t="shared" si="215"/>
        <v>FH22_23</v>
      </c>
      <c r="BP499" s="108">
        <f t="shared" si="216"/>
        <v>2.255459586083617E-2</v>
      </c>
      <c r="BQ499" s="108" t="s">
        <v>30</v>
      </c>
      <c r="BR499" s="109" t="s">
        <v>80</v>
      </c>
    </row>
    <row r="500" spans="11:70">
      <c r="K500" s="108" t="s">
        <v>134</v>
      </c>
      <c r="L500" s="109" t="str">
        <f t="shared" si="205"/>
        <v>INDMIN</v>
      </c>
      <c r="M500" s="108" t="str">
        <f>M452</f>
        <v>WH0_1</v>
      </c>
      <c r="N500" s="108">
        <f>N452</f>
        <v>2.3300094813820355E-2</v>
      </c>
      <c r="O500" s="108" t="s">
        <v>30</v>
      </c>
      <c r="P500" s="109" t="s">
        <v>84</v>
      </c>
      <c r="T500" s="108" t="s">
        <v>134</v>
      </c>
      <c r="U500" s="109" t="str">
        <f t="shared" si="217"/>
        <v>INDMIN</v>
      </c>
      <c r="V500" s="108" t="str">
        <f t="shared" si="218"/>
        <v>WH0_1</v>
      </c>
      <c r="W500" s="108">
        <f>W452</f>
        <v>2.7052832396289028E-2</v>
      </c>
      <c r="X500" s="108" t="s">
        <v>30</v>
      </c>
      <c r="Y500" s="109" t="s">
        <v>79</v>
      </c>
      <c r="AC500" s="108" t="s">
        <v>134</v>
      </c>
      <c r="AD500" s="109" t="str">
        <f t="shared" si="206"/>
        <v>INDMIN</v>
      </c>
      <c r="AE500" s="108" t="str">
        <f t="shared" si="207"/>
        <v>WH0_1</v>
      </c>
      <c r="AF500" s="108">
        <f>AF452</f>
        <v>2.6977531248366181E-2</v>
      </c>
      <c r="AG500" s="108" t="s">
        <v>30</v>
      </c>
      <c r="AH500" s="109" t="s">
        <v>85</v>
      </c>
      <c r="AL500" s="108" t="s">
        <v>134</v>
      </c>
      <c r="AM500" s="109" t="str">
        <f t="shared" si="208"/>
        <v>INDMIN</v>
      </c>
      <c r="AN500" s="108" t="str">
        <f t="shared" si="209"/>
        <v>WH0_1</v>
      </c>
      <c r="AO500" s="108">
        <f>AO452</f>
        <v>2.6007960145311419E-2</v>
      </c>
      <c r="AP500" s="108" t="s">
        <v>30</v>
      </c>
      <c r="AQ500" s="109" t="s">
        <v>82</v>
      </c>
      <c r="AU500" s="108" t="s">
        <v>134</v>
      </c>
      <c r="AV500" s="109" t="str">
        <f t="shared" si="210"/>
        <v>INDMIN</v>
      </c>
      <c r="AW500" s="108" t="str">
        <f t="shared" si="211"/>
        <v>WH0_1</v>
      </c>
      <c r="AX500" s="108">
        <f>AX452</f>
        <v>2.5192013319288074E-2</v>
      </c>
      <c r="AY500" s="108" t="s">
        <v>30</v>
      </c>
      <c r="AZ500" s="109" t="s">
        <v>81</v>
      </c>
      <c r="BD500" s="108" t="s">
        <v>134</v>
      </c>
      <c r="BE500" s="109" t="str">
        <f t="shared" si="212"/>
        <v>INDMIN</v>
      </c>
      <c r="BF500" s="108" t="str">
        <f t="shared" si="213"/>
        <v>WH0_1</v>
      </c>
      <c r="BG500" s="108">
        <f t="shared" si="219"/>
        <v>2.6007960145311419E-2</v>
      </c>
      <c r="BH500" s="108" t="s">
        <v>30</v>
      </c>
      <c r="BI500" s="109" t="s">
        <v>83</v>
      </c>
      <c r="BM500" s="108" t="s">
        <v>134</v>
      </c>
      <c r="BN500" s="109" t="str">
        <f t="shared" si="214"/>
        <v>INDMIN</v>
      </c>
      <c r="BO500" s="108" t="str">
        <f t="shared" si="215"/>
        <v>WH0_1</v>
      </c>
      <c r="BP500" s="108">
        <f t="shared" si="216"/>
        <v>2.5192013319288074E-2</v>
      </c>
      <c r="BQ500" s="108" t="s">
        <v>30</v>
      </c>
      <c r="BR500" s="109" t="s">
        <v>80</v>
      </c>
    </row>
    <row r="501" spans="11:70">
      <c r="K501" s="108" t="s">
        <v>134</v>
      </c>
      <c r="L501" s="109" t="str">
        <f t="shared" si="205"/>
        <v>INDMIN</v>
      </c>
      <c r="M501" s="108" t="str">
        <f>M453</f>
        <v>WH2_3</v>
      </c>
      <c r="N501" s="108">
        <f>N453</f>
        <v>2.2949279837092943E-2</v>
      </c>
      <c r="O501" s="108" t="s">
        <v>30</v>
      </c>
      <c r="P501" s="109" t="s">
        <v>84</v>
      </c>
      <c r="T501" s="108" t="s">
        <v>134</v>
      </c>
      <c r="U501" s="109" t="str">
        <f t="shared" si="217"/>
        <v>INDMIN</v>
      </c>
      <c r="V501" s="108" t="str">
        <f t="shared" si="218"/>
        <v>WH2_3</v>
      </c>
      <c r="W501" s="108">
        <f>W453</f>
        <v>2.5013577036882978E-2</v>
      </c>
      <c r="X501" s="108" t="s">
        <v>30</v>
      </c>
      <c r="Y501" s="109" t="s">
        <v>79</v>
      </c>
      <c r="AC501" s="108" t="s">
        <v>134</v>
      </c>
      <c r="AD501" s="109" t="str">
        <f t="shared" si="206"/>
        <v>INDMIN</v>
      </c>
      <c r="AE501" s="108" t="str">
        <f t="shared" si="207"/>
        <v>WH2_3</v>
      </c>
      <c r="AF501" s="108">
        <f>AF453</f>
        <v>2.6652958693425988E-2</v>
      </c>
      <c r="AG501" s="108" t="s">
        <v>30</v>
      </c>
      <c r="AH501" s="109" t="s">
        <v>85</v>
      </c>
      <c r="AL501" s="108" t="s">
        <v>134</v>
      </c>
      <c r="AM501" s="109" t="str">
        <f t="shared" si="208"/>
        <v>INDMIN</v>
      </c>
      <c r="AN501" s="108" t="str">
        <f t="shared" si="209"/>
        <v>WH2_3</v>
      </c>
      <c r="AO501" s="108">
        <f>AO453</f>
        <v>2.5282231921475835E-2</v>
      </c>
      <c r="AP501" s="108" t="s">
        <v>30</v>
      </c>
      <c r="AQ501" s="109" t="s">
        <v>82</v>
      </c>
      <c r="AU501" s="108" t="s">
        <v>134</v>
      </c>
      <c r="AV501" s="109" t="str">
        <f t="shared" si="210"/>
        <v>INDMIN</v>
      </c>
      <c r="AW501" s="108" t="str">
        <f t="shared" si="211"/>
        <v>WH2_3</v>
      </c>
      <c r="AX501" s="108">
        <f>AX453</f>
        <v>2.4011456297412508E-2</v>
      </c>
      <c r="AY501" s="108" t="s">
        <v>30</v>
      </c>
      <c r="AZ501" s="109" t="s">
        <v>81</v>
      </c>
      <c r="BD501" s="108" t="s">
        <v>134</v>
      </c>
      <c r="BE501" s="109" t="str">
        <f t="shared" si="212"/>
        <v>INDMIN</v>
      </c>
      <c r="BF501" s="108" t="str">
        <f t="shared" si="213"/>
        <v>WH2_3</v>
      </c>
      <c r="BG501" s="108">
        <f t="shared" si="219"/>
        <v>2.5282231921475835E-2</v>
      </c>
      <c r="BH501" s="108" t="s">
        <v>30</v>
      </c>
      <c r="BI501" s="109" t="s">
        <v>83</v>
      </c>
      <c r="BM501" s="108" t="s">
        <v>134</v>
      </c>
      <c r="BN501" s="109" t="str">
        <f t="shared" si="214"/>
        <v>INDMIN</v>
      </c>
      <c r="BO501" s="108" t="str">
        <f t="shared" si="215"/>
        <v>WH2_3</v>
      </c>
      <c r="BP501" s="108">
        <f t="shared" si="216"/>
        <v>2.4011456297412508E-2</v>
      </c>
      <c r="BQ501" s="108" t="s">
        <v>30</v>
      </c>
      <c r="BR501" s="109" t="s">
        <v>80</v>
      </c>
    </row>
    <row r="502" spans="11:70">
      <c r="K502" s="108" t="s">
        <v>134</v>
      </c>
      <c r="L502" s="109" t="str">
        <f t="shared" si="205"/>
        <v>INDMIN</v>
      </c>
      <c r="M502" s="108" t="str">
        <f>M454</f>
        <v>WH4_5</v>
      </c>
      <c r="N502" s="108">
        <f>N454</f>
        <v>2.2222380945545704E-2</v>
      </c>
      <c r="O502" s="108" t="s">
        <v>30</v>
      </c>
      <c r="P502" s="109" t="s">
        <v>84</v>
      </c>
      <c r="T502" s="108" t="s">
        <v>134</v>
      </c>
      <c r="U502" s="109" t="str">
        <f t="shared" si="217"/>
        <v>INDMIN</v>
      </c>
      <c r="V502" s="108" t="str">
        <f t="shared" si="218"/>
        <v>WH4_5</v>
      </c>
      <c r="W502" s="108">
        <f>W454</f>
        <v>2.3696203770169025E-2</v>
      </c>
      <c r="X502" s="108" t="s">
        <v>30</v>
      </c>
      <c r="Y502" s="109" t="s">
        <v>79</v>
      </c>
      <c r="AC502" s="108" t="s">
        <v>134</v>
      </c>
      <c r="AD502" s="109" t="str">
        <f t="shared" si="206"/>
        <v>INDMIN</v>
      </c>
      <c r="AE502" s="108" t="str">
        <f t="shared" si="207"/>
        <v>WH4_5</v>
      </c>
      <c r="AF502" s="108">
        <f>AF454</f>
        <v>2.4917071568632491E-2</v>
      </c>
      <c r="AG502" s="108" t="s">
        <v>30</v>
      </c>
      <c r="AH502" s="109" t="s">
        <v>85</v>
      </c>
      <c r="AL502" s="108" t="s">
        <v>134</v>
      </c>
      <c r="AM502" s="109" t="str">
        <f t="shared" si="208"/>
        <v>INDMIN</v>
      </c>
      <c r="AN502" s="108" t="str">
        <f t="shared" si="209"/>
        <v>WH4_5</v>
      </c>
      <c r="AO502" s="108">
        <f>AO454</f>
        <v>2.3916599319823553E-2</v>
      </c>
      <c r="AP502" s="108" t="s">
        <v>30</v>
      </c>
      <c r="AQ502" s="109" t="s">
        <v>82</v>
      </c>
      <c r="AU502" s="108" t="s">
        <v>134</v>
      </c>
      <c r="AV502" s="109" t="str">
        <f t="shared" si="210"/>
        <v>INDMIN</v>
      </c>
      <c r="AW502" s="108" t="str">
        <f t="shared" si="211"/>
        <v>WH4_5</v>
      </c>
      <c r="AX502" s="108">
        <f>AX454</f>
        <v>2.1583935635486006E-2</v>
      </c>
      <c r="AY502" s="108" t="s">
        <v>30</v>
      </c>
      <c r="AZ502" s="109" t="s">
        <v>81</v>
      </c>
      <c r="BD502" s="108" t="s">
        <v>134</v>
      </c>
      <c r="BE502" s="109" t="str">
        <f t="shared" si="212"/>
        <v>INDMIN</v>
      </c>
      <c r="BF502" s="108" t="str">
        <f t="shared" si="213"/>
        <v>WH4_5</v>
      </c>
      <c r="BG502" s="108">
        <f t="shared" si="219"/>
        <v>2.3916599319823553E-2</v>
      </c>
      <c r="BH502" s="108" t="s">
        <v>30</v>
      </c>
      <c r="BI502" s="109" t="s">
        <v>83</v>
      </c>
      <c r="BM502" s="108" t="s">
        <v>134</v>
      </c>
      <c r="BN502" s="109" t="str">
        <f t="shared" si="214"/>
        <v>INDMIN</v>
      </c>
      <c r="BO502" s="108" t="str">
        <f t="shared" si="215"/>
        <v>WH4_5</v>
      </c>
      <c r="BP502" s="108">
        <f t="shared" si="216"/>
        <v>2.1583935635486006E-2</v>
      </c>
      <c r="BQ502" s="108" t="s">
        <v>30</v>
      </c>
      <c r="BR502" s="109" t="s">
        <v>80</v>
      </c>
    </row>
    <row r="503" spans="11:70">
      <c r="K503" s="110" t="s">
        <v>134</v>
      </c>
      <c r="L503" s="109" t="str">
        <f t="shared" si="205"/>
        <v>INDMIN</v>
      </c>
      <c r="M503" s="108" t="str">
        <f>M455</f>
        <v>WH6_7</v>
      </c>
      <c r="N503" s="108">
        <f>N455</f>
        <v>2.1258522050921807E-2</v>
      </c>
      <c r="O503" s="108" t="s">
        <v>30</v>
      </c>
      <c r="P503" s="109" t="s">
        <v>84</v>
      </c>
      <c r="T503" s="108" t="s">
        <v>134</v>
      </c>
      <c r="U503" s="109" t="str">
        <f t="shared" si="217"/>
        <v>INDMIN</v>
      </c>
      <c r="V503" s="108" t="str">
        <f t="shared" si="218"/>
        <v>WH6_7</v>
      </c>
      <c r="W503" s="108">
        <f>W455</f>
        <v>2.3554467401049717E-2</v>
      </c>
      <c r="X503" s="108" t="s">
        <v>30</v>
      </c>
      <c r="Y503" s="109" t="s">
        <v>79</v>
      </c>
      <c r="AC503" s="108" t="s">
        <v>134</v>
      </c>
      <c r="AD503" s="109" t="str">
        <f t="shared" si="206"/>
        <v>INDMIN</v>
      </c>
      <c r="AE503" s="108" t="str">
        <f t="shared" si="207"/>
        <v>WH6_7</v>
      </c>
      <c r="AF503" s="108">
        <f>AF455</f>
        <v>2.2314948777941768E-2</v>
      </c>
      <c r="AG503" s="108" t="s">
        <v>30</v>
      </c>
      <c r="AH503" s="109" t="s">
        <v>85</v>
      </c>
      <c r="AL503" s="108" t="s">
        <v>134</v>
      </c>
      <c r="AM503" s="109" t="str">
        <f t="shared" si="208"/>
        <v>INDMIN</v>
      </c>
      <c r="AN503" s="108" t="str">
        <f t="shared" si="209"/>
        <v>WH6_7</v>
      </c>
      <c r="AO503" s="108">
        <f>AO455</f>
        <v>2.2630890443310306E-2</v>
      </c>
      <c r="AP503" s="108" t="s">
        <v>30</v>
      </c>
      <c r="AQ503" s="109" t="s">
        <v>82</v>
      </c>
      <c r="AU503" s="108" t="s">
        <v>134</v>
      </c>
      <c r="AV503" s="109" t="str">
        <f t="shared" si="210"/>
        <v>INDMIN</v>
      </c>
      <c r="AW503" s="108" t="str">
        <f t="shared" si="211"/>
        <v>WH6_7</v>
      </c>
      <c r="AX503" s="108">
        <f>AX455</f>
        <v>1.956645749960171E-2</v>
      </c>
      <c r="AY503" s="108" t="s">
        <v>30</v>
      </c>
      <c r="AZ503" s="109" t="s">
        <v>81</v>
      </c>
      <c r="BD503" s="108" t="s">
        <v>134</v>
      </c>
      <c r="BE503" s="109" t="str">
        <f t="shared" si="212"/>
        <v>INDMIN</v>
      </c>
      <c r="BF503" s="108" t="str">
        <f t="shared" si="213"/>
        <v>WH6_7</v>
      </c>
      <c r="BG503" s="108">
        <f t="shared" si="219"/>
        <v>2.2630890443310306E-2</v>
      </c>
      <c r="BH503" s="108" t="s">
        <v>30</v>
      </c>
      <c r="BI503" s="109" t="s">
        <v>83</v>
      </c>
      <c r="BM503" s="108" t="s">
        <v>134</v>
      </c>
      <c r="BN503" s="109" t="str">
        <f t="shared" si="214"/>
        <v>INDMIN</v>
      </c>
      <c r="BO503" s="108" t="str">
        <f t="shared" si="215"/>
        <v>WH6_7</v>
      </c>
      <c r="BP503" s="108">
        <f t="shared" si="216"/>
        <v>1.956645749960171E-2</v>
      </c>
      <c r="BQ503" s="108" t="s">
        <v>30</v>
      </c>
      <c r="BR503" s="109" t="s">
        <v>80</v>
      </c>
    </row>
    <row r="504" spans="11:70">
      <c r="K504" s="108" t="s">
        <v>134</v>
      </c>
      <c r="L504" s="109" t="str">
        <f t="shared" si="205"/>
        <v>INDMIN</v>
      </c>
      <c r="M504" s="108" t="str">
        <f>M456</f>
        <v>WH8_9</v>
      </c>
      <c r="N504" s="108">
        <f>N456</f>
        <v>2.0781130887542472E-2</v>
      </c>
      <c r="O504" s="108" t="s">
        <v>30</v>
      </c>
      <c r="P504" s="109" t="s">
        <v>84</v>
      </c>
      <c r="T504" s="108" t="s">
        <v>134</v>
      </c>
      <c r="U504" s="109" t="str">
        <f t="shared" si="217"/>
        <v>INDMIN</v>
      </c>
      <c r="V504" s="108" t="str">
        <f t="shared" si="218"/>
        <v>WH8_9</v>
      </c>
      <c r="W504" s="108">
        <f>W456</f>
        <v>2.4300205766701756E-2</v>
      </c>
      <c r="X504" s="108" t="s">
        <v>30</v>
      </c>
      <c r="Y504" s="109" t="s">
        <v>79</v>
      </c>
      <c r="AC504" s="108" t="s">
        <v>134</v>
      </c>
      <c r="AD504" s="109" t="str">
        <f t="shared" si="206"/>
        <v>INDMIN</v>
      </c>
      <c r="AE504" s="108" t="str">
        <f t="shared" si="207"/>
        <v>WH8_9</v>
      </c>
      <c r="AF504" s="108">
        <f>AF456</f>
        <v>2.0694579381969672E-2</v>
      </c>
      <c r="AG504" s="108" t="s">
        <v>30</v>
      </c>
      <c r="AH504" s="109" t="s">
        <v>85</v>
      </c>
      <c r="AL504" s="108" t="s">
        <v>134</v>
      </c>
      <c r="AM504" s="109" t="str">
        <f t="shared" si="208"/>
        <v>INDMIN</v>
      </c>
      <c r="AN504" s="108" t="str">
        <f t="shared" si="209"/>
        <v>WH8_9</v>
      </c>
      <c r="AO504" s="108">
        <f>AO456</f>
        <v>2.2198516505466385E-2</v>
      </c>
      <c r="AP504" s="108" t="s">
        <v>30</v>
      </c>
      <c r="AQ504" s="109" t="s">
        <v>82</v>
      </c>
      <c r="AU504" s="108" t="s">
        <v>134</v>
      </c>
      <c r="AV504" s="109" t="str">
        <f t="shared" si="210"/>
        <v>INDMIN</v>
      </c>
      <c r="AW504" s="108" t="str">
        <f t="shared" si="211"/>
        <v>WH8_9</v>
      </c>
      <c r="AX504" s="108">
        <f>AX456</f>
        <v>1.8926889835118442E-2</v>
      </c>
      <c r="AY504" s="108" t="s">
        <v>30</v>
      </c>
      <c r="AZ504" s="109" t="s">
        <v>81</v>
      </c>
      <c r="BD504" s="108" t="s">
        <v>134</v>
      </c>
      <c r="BE504" s="109" t="str">
        <f t="shared" si="212"/>
        <v>INDMIN</v>
      </c>
      <c r="BF504" s="108" t="str">
        <f t="shared" si="213"/>
        <v>WH8_9</v>
      </c>
      <c r="BG504" s="108">
        <f t="shared" si="219"/>
        <v>2.2198516505466385E-2</v>
      </c>
      <c r="BH504" s="108" t="s">
        <v>30</v>
      </c>
      <c r="BI504" s="109" t="s">
        <v>83</v>
      </c>
      <c r="BM504" s="108" t="s">
        <v>134</v>
      </c>
      <c r="BN504" s="109" t="str">
        <f t="shared" si="214"/>
        <v>INDMIN</v>
      </c>
      <c r="BO504" s="108" t="str">
        <f t="shared" si="215"/>
        <v>WH8_9</v>
      </c>
      <c r="BP504" s="108">
        <f t="shared" si="216"/>
        <v>1.8926889835118442E-2</v>
      </c>
      <c r="BQ504" s="108" t="s">
        <v>30</v>
      </c>
      <c r="BR504" s="109" t="s">
        <v>80</v>
      </c>
    </row>
    <row r="505" spans="11:70">
      <c r="K505" s="108" t="s">
        <v>134</v>
      </c>
      <c r="L505" s="109" t="str">
        <f t="shared" si="205"/>
        <v>INDMIN</v>
      </c>
      <c r="M505" s="108" t="str">
        <f>M457</f>
        <v>WH10_11</v>
      </c>
      <c r="N505" s="108">
        <f>N457</f>
        <v>2.0724743126449289E-2</v>
      </c>
      <c r="O505" s="108" t="s">
        <v>30</v>
      </c>
      <c r="P505" s="109" t="s">
        <v>84</v>
      </c>
      <c r="T505" s="108" t="s">
        <v>134</v>
      </c>
      <c r="U505" s="109" t="str">
        <f t="shared" si="217"/>
        <v>INDMIN</v>
      </c>
      <c r="V505" s="108" t="str">
        <f t="shared" si="218"/>
        <v>WH10_11</v>
      </c>
      <c r="W505" s="108">
        <f>W457</f>
        <v>2.6960606459662702E-2</v>
      </c>
      <c r="X505" s="108" t="s">
        <v>30</v>
      </c>
      <c r="Y505" s="109" t="s">
        <v>79</v>
      </c>
      <c r="AC505" s="108" t="s">
        <v>134</v>
      </c>
      <c r="AD505" s="109" t="str">
        <f t="shared" si="206"/>
        <v>INDMIN</v>
      </c>
      <c r="AE505" s="108" t="str">
        <f t="shared" si="207"/>
        <v>WH10_11</v>
      </c>
      <c r="AF505" s="108">
        <f>AF457</f>
        <v>2.0337356222063653E-2</v>
      </c>
      <c r="AG505" s="108" t="s">
        <v>30</v>
      </c>
      <c r="AH505" s="109" t="s">
        <v>85</v>
      </c>
      <c r="AL505" s="108" t="s">
        <v>134</v>
      </c>
      <c r="AM505" s="109" t="str">
        <f t="shared" si="208"/>
        <v>INDMIN</v>
      </c>
      <c r="AN505" s="108" t="str">
        <f t="shared" si="209"/>
        <v>WH10_11</v>
      </c>
      <c r="AO505" s="108">
        <f>AO457</f>
        <v>2.289443174741624E-2</v>
      </c>
      <c r="AP505" s="108" t="s">
        <v>30</v>
      </c>
      <c r="AQ505" s="109" t="s">
        <v>82</v>
      </c>
      <c r="AU505" s="108" t="s">
        <v>134</v>
      </c>
      <c r="AV505" s="109" t="str">
        <f t="shared" si="210"/>
        <v>INDMIN</v>
      </c>
      <c r="AW505" s="108" t="str">
        <f t="shared" si="211"/>
        <v>WH10_11</v>
      </c>
      <c r="AX505" s="108">
        <f>AX457</f>
        <v>1.9316772940714252E-2</v>
      </c>
      <c r="AY505" s="108" t="s">
        <v>30</v>
      </c>
      <c r="AZ505" s="109" t="s">
        <v>81</v>
      </c>
      <c r="BD505" s="108" t="s">
        <v>134</v>
      </c>
      <c r="BE505" s="109" t="str">
        <f t="shared" si="212"/>
        <v>INDMIN</v>
      </c>
      <c r="BF505" s="108" t="str">
        <f t="shared" si="213"/>
        <v>WH10_11</v>
      </c>
      <c r="BG505" s="108">
        <f t="shared" si="219"/>
        <v>2.289443174741624E-2</v>
      </c>
      <c r="BH505" s="108" t="s">
        <v>30</v>
      </c>
      <c r="BI505" s="109" t="s">
        <v>83</v>
      </c>
      <c r="BM505" s="108" t="s">
        <v>134</v>
      </c>
      <c r="BN505" s="109" t="str">
        <f t="shared" si="214"/>
        <v>INDMIN</v>
      </c>
      <c r="BO505" s="108" t="str">
        <f t="shared" si="215"/>
        <v>WH10_11</v>
      </c>
      <c r="BP505" s="108">
        <f t="shared" si="216"/>
        <v>1.9316772940714252E-2</v>
      </c>
      <c r="BQ505" s="108" t="s">
        <v>30</v>
      </c>
      <c r="BR505" s="109" t="s">
        <v>80</v>
      </c>
    </row>
    <row r="506" spans="11:70">
      <c r="K506" s="108" t="s">
        <v>134</v>
      </c>
      <c r="L506" s="109" t="str">
        <f t="shared" si="205"/>
        <v>INDMIN</v>
      </c>
      <c r="M506" s="108" t="str">
        <f>M458</f>
        <v>WH12_13</v>
      </c>
      <c r="N506" s="108">
        <f>N458</f>
        <v>2.1313426308615869E-2</v>
      </c>
      <c r="O506" s="108" t="s">
        <v>30</v>
      </c>
      <c r="P506" s="109" t="s">
        <v>84</v>
      </c>
      <c r="T506" s="108" t="s">
        <v>134</v>
      </c>
      <c r="U506" s="109" t="str">
        <f t="shared" si="217"/>
        <v>INDMIN</v>
      </c>
      <c r="V506" s="108" t="str">
        <f t="shared" si="218"/>
        <v>WH12_13</v>
      </c>
      <c r="W506" s="108">
        <f>W458</f>
        <v>2.8194153221252558E-2</v>
      </c>
      <c r="X506" s="108" t="s">
        <v>30</v>
      </c>
      <c r="Y506" s="109" t="s">
        <v>79</v>
      </c>
      <c r="AC506" s="108" t="s">
        <v>134</v>
      </c>
      <c r="AD506" s="109" t="str">
        <f t="shared" si="206"/>
        <v>INDMIN</v>
      </c>
      <c r="AE506" s="108" t="str">
        <f t="shared" si="207"/>
        <v>WH12_13</v>
      </c>
      <c r="AF506" s="108">
        <f>AF458</f>
        <v>2.1577923329904772E-2</v>
      </c>
      <c r="AG506" s="108" t="s">
        <v>30</v>
      </c>
      <c r="AH506" s="109" t="s">
        <v>85</v>
      </c>
      <c r="AL506" s="108" t="s">
        <v>134</v>
      </c>
      <c r="AM506" s="109" t="str">
        <f t="shared" si="208"/>
        <v>INDMIN</v>
      </c>
      <c r="AN506" s="108" t="str">
        <f t="shared" si="209"/>
        <v>WH12_13</v>
      </c>
      <c r="AO506" s="108">
        <f>AO458</f>
        <v>2.436992205662647E-2</v>
      </c>
      <c r="AP506" s="108" t="s">
        <v>30</v>
      </c>
      <c r="AQ506" s="109" t="s">
        <v>82</v>
      </c>
      <c r="AU506" s="108" t="s">
        <v>134</v>
      </c>
      <c r="AV506" s="109" t="str">
        <f t="shared" si="210"/>
        <v>INDMIN</v>
      </c>
      <c r="AW506" s="108" t="str">
        <f t="shared" si="211"/>
        <v>WH12_13</v>
      </c>
      <c r="AX506" s="108">
        <f>AX458</f>
        <v>2.1713679165996778E-2</v>
      </c>
      <c r="AY506" s="108" t="s">
        <v>30</v>
      </c>
      <c r="AZ506" s="109" t="s">
        <v>81</v>
      </c>
      <c r="BD506" s="108" t="s">
        <v>134</v>
      </c>
      <c r="BE506" s="109" t="str">
        <f t="shared" si="212"/>
        <v>INDMIN</v>
      </c>
      <c r="BF506" s="108" t="str">
        <f t="shared" si="213"/>
        <v>WH12_13</v>
      </c>
      <c r="BG506" s="108">
        <f t="shared" si="219"/>
        <v>2.436992205662647E-2</v>
      </c>
      <c r="BH506" s="108" t="s">
        <v>30</v>
      </c>
      <c r="BI506" s="109" t="s">
        <v>83</v>
      </c>
      <c r="BM506" s="108" t="s">
        <v>134</v>
      </c>
      <c r="BN506" s="109" t="str">
        <f t="shared" si="214"/>
        <v>INDMIN</v>
      </c>
      <c r="BO506" s="108" t="str">
        <f t="shared" si="215"/>
        <v>WH12_13</v>
      </c>
      <c r="BP506" s="108">
        <f t="shared" si="216"/>
        <v>2.1713679165996778E-2</v>
      </c>
      <c r="BQ506" s="108" t="s">
        <v>30</v>
      </c>
      <c r="BR506" s="109" t="s">
        <v>80</v>
      </c>
    </row>
    <row r="507" spans="11:70">
      <c r="K507" s="110" t="s">
        <v>134</v>
      </c>
      <c r="L507" s="109" t="str">
        <f t="shared" si="205"/>
        <v>INDMIN</v>
      </c>
      <c r="M507" s="108" t="str">
        <f>M459</f>
        <v>WH14_15</v>
      </c>
      <c r="N507" s="108">
        <f>N459</f>
        <v>2.2469105630351725E-2</v>
      </c>
      <c r="O507" s="108" t="s">
        <v>30</v>
      </c>
      <c r="P507" s="109" t="s">
        <v>84</v>
      </c>
      <c r="T507" s="108" t="s">
        <v>134</v>
      </c>
      <c r="U507" s="109" t="str">
        <f t="shared" si="217"/>
        <v>INDMIN</v>
      </c>
      <c r="V507" s="108" t="str">
        <f t="shared" si="218"/>
        <v>WH14_15</v>
      </c>
      <c r="W507" s="108">
        <f>W459</f>
        <v>2.7759107718327507E-2</v>
      </c>
      <c r="X507" s="108" t="s">
        <v>30</v>
      </c>
      <c r="Y507" s="109" t="s">
        <v>79</v>
      </c>
      <c r="AC507" s="108" t="s">
        <v>134</v>
      </c>
      <c r="AD507" s="109" t="str">
        <f t="shared" si="206"/>
        <v>INDMIN</v>
      </c>
      <c r="AE507" s="108" t="str">
        <f t="shared" si="207"/>
        <v>WH14_15</v>
      </c>
      <c r="AF507" s="108">
        <f>AF459</f>
        <v>2.443722308467574E-2</v>
      </c>
      <c r="AG507" s="108" t="s">
        <v>30</v>
      </c>
      <c r="AH507" s="109" t="s">
        <v>85</v>
      </c>
      <c r="AL507" s="108" t="s">
        <v>134</v>
      </c>
      <c r="AM507" s="109" t="str">
        <f t="shared" si="208"/>
        <v>INDMIN</v>
      </c>
      <c r="AN507" s="108" t="str">
        <f t="shared" si="209"/>
        <v>WH14_15</v>
      </c>
      <c r="AO507" s="108">
        <f>AO459</f>
        <v>2.5296656553616542E-2</v>
      </c>
      <c r="AP507" s="108" t="s">
        <v>30</v>
      </c>
      <c r="AQ507" s="109" t="s">
        <v>82</v>
      </c>
      <c r="AU507" s="108" t="s">
        <v>134</v>
      </c>
      <c r="AV507" s="109" t="str">
        <f t="shared" si="210"/>
        <v>INDMIN</v>
      </c>
      <c r="AW507" s="108" t="str">
        <f t="shared" si="211"/>
        <v>WH14_15</v>
      </c>
      <c r="AX507" s="108">
        <f>AX459</f>
        <v>2.3154616299008286E-2</v>
      </c>
      <c r="AY507" s="108" t="s">
        <v>30</v>
      </c>
      <c r="AZ507" s="109" t="s">
        <v>81</v>
      </c>
      <c r="BD507" s="108" t="s">
        <v>134</v>
      </c>
      <c r="BE507" s="109" t="str">
        <f t="shared" si="212"/>
        <v>INDMIN</v>
      </c>
      <c r="BF507" s="108" t="str">
        <f t="shared" si="213"/>
        <v>WH14_15</v>
      </c>
      <c r="BG507" s="108">
        <f t="shared" si="219"/>
        <v>2.5296656553616542E-2</v>
      </c>
      <c r="BH507" s="108" t="s">
        <v>30</v>
      </c>
      <c r="BI507" s="109" t="s">
        <v>83</v>
      </c>
      <c r="BM507" s="108" t="s">
        <v>134</v>
      </c>
      <c r="BN507" s="109" t="str">
        <f t="shared" si="214"/>
        <v>INDMIN</v>
      </c>
      <c r="BO507" s="108" t="str">
        <f t="shared" si="215"/>
        <v>WH14_15</v>
      </c>
      <c r="BP507" s="108">
        <f t="shared" si="216"/>
        <v>2.3154616299008286E-2</v>
      </c>
      <c r="BQ507" s="108" t="s">
        <v>30</v>
      </c>
      <c r="BR507" s="109" t="s">
        <v>80</v>
      </c>
    </row>
    <row r="508" spans="11:70">
      <c r="K508" s="108" t="s">
        <v>134</v>
      </c>
      <c r="L508" s="109" t="str">
        <f t="shared" si="205"/>
        <v>INDMIN</v>
      </c>
      <c r="M508" s="108" t="str">
        <f>M460</f>
        <v>WH16_17</v>
      </c>
      <c r="N508" s="108">
        <f>N460</f>
        <v>2.2805879354489168E-2</v>
      </c>
      <c r="O508" s="108" t="s">
        <v>30</v>
      </c>
      <c r="P508" s="109" t="s">
        <v>84</v>
      </c>
      <c r="T508" s="108" t="s">
        <v>134</v>
      </c>
      <c r="U508" s="109" t="str">
        <f t="shared" si="217"/>
        <v>INDMIN</v>
      </c>
      <c r="V508" s="108" t="str">
        <f t="shared" si="218"/>
        <v>WH16_17</v>
      </c>
      <c r="W508" s="108">
        <f>W460</f>
        <v>2.7022500142114415E-2</v>
      </c>
      <c r="X508" s="108" t="s">
        <v>30</v>
      </c>
      <c r="Y508" s="109" t="s">
        <v>79</v>
      </c>
      <c r="AC508" s="108" t="s">
        <v>134</v>
      </c>
      <c r="AD508" s="109" t="str">
        <f t="shared" si="206"/>
        <v>INDMIN</v>
      </c>
      <c r="AE508" s="108" t="str">
        <f t="shared" si="207"/>
        <v>WH16_17</v>
      </c>
      <c r="AF508" s="108">
        <f>AF460</f>
        <v>2.5705527690156708E-2</v>
      </c>
      <c r="AG508" s="108" t="s">
        <v>30</v>
      </c>
      <c r="AH508" s="109" t="s">
        <v>85</v>
      </c>
      <c r="AL508" s="108" t="s">
        <v>134</v>
      </c>
      <c r="AM508" s="109" t="str">
        <f t="shared" si="208"/>
        <v>INDMIN</v>
      </c>
      <c r="AN508" s="108" t="str">
        <f t="shared" si="209"/>
        <v>WH16_17</v>
      </c>
      <c r="AO508" s="108">
        <f>AO460</f>
        <v>2.5303534826348534E-2</v>
      </c>
      <c r="AP508" s="108" t="s">
        <v>30</v>
      </c>
      <c r="AQ508" s="109" t="s">
        <v>82</v>
      </c>
      <c r="AU508" s="108" t="s">
        <v>134</v>
      </c>
      <c r="AV508" s="109" t="str">
        <f t="shared" si="210"/>
        <v>INDMIN</v>
      </c>
      <c r="AW508" s="108" t="str">
        <f t="shared" si="211"/>
        <v>WH16_17</v>
      </c>
      <c r="AX508" s="108">
        <f>AX460</f>
        <v>2.335857026371211E-2</v>
      </c>
      <c r="AY508" s="108" t="s">
        <v>30</v>
      </c>
      <c r="AZ508" s="109" t="s">
        <v>81</v>
      </c>
      <c r="BD508" s="108" t="s">
        <v>134</v>
      </c>
      <c r="BE508" s="109" t="str">
        <f t="shared" si="212"/>
        <v>INDMIN</v>
      </c>
      <c r="BF508" s="108" t="str">
        <f t="shared" si="213"/>
        <v>WH16_17</v>
      </c>
      <c r="BG508" s="108">
        <f t="shared" si="219"/>
        <v>2.5303534826348534E-2</v>
      </c>
      <c r="BH508" s="108" t="s">
        <v>30</v>
      </c>
      <c r="BI508" s="109" t="s">
        <v>83</v>
      </c>
      <c r="BM508" s="108" t="s">
        <v>134</v>
      </c>
      <c r="BN508" s="109" t="str">
        <f t="shared" si="214"/>
        <v>INDMIN</v>
      </c>
      <c r="BO508" s="108" t="str">
        <f t="shared" si="215"/>
        <v>WH16_17</v>
      </c>
      <c r="BP508" s="108">
        <f t="shared" si="216"/>
        <v>2.335857026371211E-2</v>
      </c>
      <c r="BQ508" s="108" t="s">
        <v>30</v>
      </c>
      <c r="BR508" s="109" t="s">
        <v>80</v>
      </c>
    </row>
    <row r="509" spans="11:70">
      <c r="K509" s="108" t="s">
        <v>134</v>
      </c>
      <c r="L509" s="109" t="str">
        <f t="shared" si="205"/>
        <v>INDMIN</v>
      </c>
      <c r="M509" s="108" t="str">
        <f>M461</f>
        <v>WH18_19</v>
      </c>
      <c r="N509" s="108">
        <f>N461</f>
        <v>2.2833551053567526E-2</v>
      </c>
      <c r="O509" s="108" t="s">
        <v>30</v>
      </c>
      <c r="P509" s="109" t="s">
        <v>84</v>
      </c>
      <c r="T509" s="108" t="s">
        <v>134</v>
      </c>
      <c r="U509" s="109" t="str">
        <f t="shared" si="217"/>
        <v>INDMIN</v>
      </c>
      <c r="V509" s="108" t="str">
        <f t="shared" si="218"/>
        <v>WH18_19</v>
      </c>
      <c r="W509" s="108">
        <f>W461</f>
        <v>2.6751794466061383E-2</v>
      </c>
      <c r="X509" s="108" t="s">
        <v>30</v>
      </c>
      <c r="Y509" s="109" t="s">
        <v>79</v>
      </c>
      <c r="AC509" s="108" t="s">
        <v>134</v>
      </c>
      <c r="AD509" s="109" t="str">
        <f t="shared" si="206"/>
        <v>INDMIN</v>
      </c>
      <c r="AE509" s="108" t="str">
        <f t="shared" si="207"/>
        <v>WH18_19</v>
      </c>
      <c r="AF509" s="108">
        <f>AF461</f>
        <v>2.5592794365341641E-2</v>
      </c>
      <c r="AG509" s="108" t="s">
        <v>30</v>
      </c>
      <c r="AH509" s="109" t="s">
        <v>85</v>
      </c>
      <c r="AL509" s="108" t="s">
        <v>134</v>
      </c>
      <c r="AM509" s="109" t="str">
        <f t="shared" si="208"/>
        <v>INDMIN</v>
      </c>
      <c r="AN509" s="108" t="str">
        <f t="shared" si="209"/>
        <v>WH18_19</v>
      </c>
      <c r="AO509" s="108">
        <f>AO461</f>
        <v>2.4969586031286229E-2</v>
      </c>
      <c r="AP509" s="108" t="s">
        <v>30</v>
      </c>
      <c r="AQ509" s="109" t="s">
        <v>82</v>
      </c>
      <c r="AU509" s="108" t="s">
        <v>134</v>
      </c>
      <c r="AV509" s="109" t="str">
        <f t="shared" si="210"/>
        <v>INDMIN</v>
      </c>
      <c r="AW509" s="108" t="str">
        <f t="shared" si="211"/>
        <v>WH18_19</v>
      </c>
      <c r="AX509" s="108">
        <f>AX461</f>
        <v>2.3127630615324031E-2</v>
      </c>
      <c r="AY509" s="108" t="s">
        <v>30</v>
      </c>
      <c r="AZ509" s="109" t="s">
        <v>81</v>
      </c>
      <c r="BD509" s="108" t="s">
        <v>134</v>
      </c>
      <c r="BE509" s="109" t="str">
        <f t="shared" si="212"/>
        <v>INDMIN</v>
      </c>
      <c r="BF509" s="108" t="str">
        <f t="shared" si="213"/>
        <v>WH18_19</v>
      </c>
      <c r="BG509" s="108">
        <f t="shared" si="219"/>
        <v>2.4969586031286229E-2</v>
      </c>
      <c r="BH509" s="108" t="s">
        <v>30</v>
      </c>
      <c r="BI509" s="109" t="s">
        <v>83</v>
      </c>
      <c r="BM509" s="108" t="s">
        <v>134</v>
      </c>
      <c r="BN509" s="109" t="str">
        <f t="shared" si="214"/>
        <v>INDMIN</v>
      </c>
      <c r="BO509" s="108" t="str">
        <f t="shared" si="215"/>
        <v>WH18_19</v>
      </c>
      <c r="BP509" s="108">
        <f t="shared" si="216"/>
        <v>2.3127630615324031E-2</v>
      </c>
      <c r="BQ509" s="108" t="s">
        <v>30</v>
      </c>
      <c r="BR509" s="109" t="s">
        <v>80</v>
      </c>
    </row>
    <row r="510" spans="11:70">
      <c r="K510" s="108" t="s">
        <v>134</v>
      </c>
      <c r="L510" s="109" t="str">
        <f t="shared" si="205"/>
        <v>INDMIN</v>
      </c>
      <c r="M510" s="108" t="str">
        <f>M462</f>
        <v>WH20_21</v>
      </c>
      <c r="N510" s="108">
        <f>N462</f>
        <v>2.2715455782190419E-2</v>
      </c>
      <c r="O510" s="108" t="s">
        <v>30</v>
      </c>
      <c r="P510" s="109" t="s">
        <v>84</v>
      </c>
      <c r="T510" s="108" t="s">
        <v>134</v>
      </c>
      <c r="U510" s="109" t="str">
        <f t="shared" si="217"/>
        <v>INDMIN</v>
      </c>
      <c r="V510" s="108" t="str">
        <f t="shared" si="218"/>
        <v>WH20_21</v>
      </c>
      <c r="W510" s="108">
        <f>W462</f>
        <v>2.8393351379152599E-2</v>
      </c>
      <c r="X510" s="108" t="s">
        <v>30</v>
      </c>
      <c r="Y510" s="109" t="s">
        <v>79</v>
      </c>
      <c r="AC510" s="108" t="s">
        <v>134</v>
      </c>
      <c r="AD510" s="109" t="str">
        <f t="shared" si="206"/>
        <v>INDMIN</v>
      </c>
      <c r="AE510" s="108" t="str">
        <f t="shared" si="207"/>
        <v>WH20_21</v>
      </c>
      <c r="AF510" s="108">
        <f>AF462</f>
        <v>2.5128096357010504E-2</v>
      </c>
      <c r="AG510" s="108" t="s">
        <v>30</v>
      </c>
      <c r="AH510" s="109" t="s">
        <v>85</v>
      </c>
      <c r="AL510" s="108" t="s">
        <v>134</v>
      </c>
      <c r="AM510" s="109" t="str">
        <f t="shared" si="208"/>
        <v>INDMIN</v>
      </c>
      <c r="AN510" s="108" t="str">
        <f t="shared" si="209"/>
        <v>WH20_21</v>
      </c>
      <c r="AO510" s="108">
        <f>AO462</f>
        <v>2.5193666776947114E-2</v>
      </c>
      <c r="AP510" s="108" t="s">
        <v>30</v>
      </c>
      <c r="AQ510" s="109" t="s">
        <v>82</v>
      </c>
      <c r="AU510" s="108" t="s">
        <v>134</v>
      </c>
      <c r="AV510" s="109" t="str">
        <f t="shared" si="210"/>
        <v>INDMIN</v>
      </c>
      <c r="AW510" s="108" t="str">
        <f t="shared" si="211"/>
        <v>WH20_21</v>
      </c>
      <c r="AX510" s="108">
        <f>AX462</f>
        <v>2.3066922677741498E-2</v>
      </c>
      <c r="AY510" s="108" t="s">
        <v>30</v>
      </c>
      <c r="AZ510" s="109" t="s">
        <v>81</v>
      </c>
      <c r="BD510" s="108" t="s">
        <v>134</v>
      </c>
      <c r="BE510" s="109" t="str">
        <f t="shared" si="212"/>
        <v>INDMIN</v>
      </c>
      <c r="BF510" s="108" t="str">
        <f t="shared" si="213"/>
        <v>WH20_21</v>
      </c>
      <c r="BG510" s="108">
        <f t="shared" si="219"/>
        <v>2.5193666776947114E-2</v>
      </c>
      <c r="BH510" s="108" t="s">
        <v>30</v>
      </c>
      <c r="BI510" s="109" t="s">
        <v>83</v>
      </c>
      <c r="BM510" s="108" t="s">
        <v>134</v>
      </c>
      <c r="BN510" s="109" t="str">
        <f t="shared" si="214"/>
        <v>INDMIN</v>
      </c>
      <c r="BO510" s="108" t="str">
        <f t="shared" si="215"/>
        <v>WH20_21</v>
      </c>
      <c r="BP510" s="108">
        <f t="shared" si="216"/>
        <v>2.3066922677741498E-2</v>
      </c>
      <c r="BQ510" s="108" t="s">
        <v>30</v>
      </c>
      <c r="BR510" s="109" t="s">
        <v>80</v>
      </c>
    </row>
    <row r="511" spans="11:70">
      <c r="K511" s="110" t="s">
        <v>134</v>
      </c>
      <c r="L511" s="109" t="str">
        <f t="shared" si="205"/>
        <v>INDMIN</v>
      </c>
      <c r="M511" s="108" t="str">
        <f>M463</f>
        <v>WH22_23</v>
      </c>
      <c r="N511" s="108">
        <f>N463</f>
        <v>2.2889826289936879E-2</v>
      </c>
      <c r="O511" s="108" t="s">
        <v>30</v>
      </c>
      <c r="P511" s="109" t="s">
        <v>84</v>
      </c>
      <c r="T511" s="108" t="s">
        <v>134</v>
      </c>
      <c r="U511" s="109" t="str">
        <f t="shared" si="217"/>
        <v>INDMIN</v>
      </c>
      <c r="V511" s="108" t="str">
        <f t="shared" si="218"/>
        <v>WH22_23</v>
      </c>
      <c r="W511" s="108">
        <f>W463</f>
        <v>2.8309781661700797E-2</v>
      </c>
      <c r="X511" s="108" t="s">
        <v>30</v>
      </c>
      <c r="Y511" s="109" t="s">
        <v>79</v>
      </c>
      <c r="AC511" s="108" t="s">
        <v>134</v>
      </c>
      <c r="AD511" s="109" t="str">
        <f t="shared" si="206"/>
        <v>INDMIN</v>
      </c>
      <c r="AE511" s="108" t="str">
        <f t="shared" si="207"/>
        <v>WH22_23</v>
      </c>
      <c r="AF511" s="108">
        <f>AF463</f>
        <v>2.5492073877533841E-2</v>
      </c>
      <c r="AG511" s="108" t="s">
        <v>30</v>
      </c>
      <c r="AH511" s="109" t="s">
        <v>85</v>
      </c>
      <c r="AL511" s="108" t="s">
        <v>134</v>
      </c>
      <c r="AM511" s="109" t="str">
        <f t="shared" si="208"/>
        <v>INDMIN</v>
      </c>
      <c r="AN511" s="108" t="str">
        <f t="shared" si="209"/>
        <v>WH22_23</v>
      </c>
      <c r="AO511" s="108">
        <f>AO463</f>
        <v>2.5793097568826008E-2</v>
      </c>
      <c r="AP511" s="108" t="s">
        <v>30</v>
      </c>
      <c r="AQ511" s="109" t="s">
        <v>82</v>
      </c>
      <c r="AU511" s="108" t="s">
        <v>134</v>
      </c>
      <c r="AV511" s="109" t="str">
        <f t="shared" si="210"/>
        <v>INDMIN</v>
      </c>
      <c r="AW511" s="108" t="str">
        <f t="shared" si="211"/>
        <v>WH22_23</v>
      </c>
      <c r="AX511" s="108">
        <f>AX463</f>
        <v>2.4658149421792279E-2</v>
      </c>
      <c r="AY511" s="108" t="s">
        <v>30</v>
      </c>
      <c r="AZ511" s="109" t="s">
        <v>81</v>
      </c>
      <c r="BD511" s="108" t="s">
        <v>134</v>
      </c>
      <c r="BE511" s="109" t="str">
        <f t="shared" si="212"/>
        <v>INDMIN</v>
      </c>
      <c r="BF511" s="108" t="str">
        <f t="shared" si="213"/>
        <v>WH22_23</v>
      </c>
      <c r="BG511" s="108">
        <f t="shared" si="219"/>
        <v>2.5793097568826008E-2</v>
      </c>
      <c r="BH511" s="108" t="s">
        <v>30</v>
      </c>
      <c r="BI511" s="109" t="s">
        <v>83</v>
      </c>
      <c r="BM511" s="108" t="s">
        <v>134</v>
      </c>
      <c r="BN511" s="109" t="str">
        <f t="shared" si="214"/>
        <v>INDMIN</v>
      </c>
      <c r="BO511" s="108" t="str">
        <f t="shared" si="215"/>
        <v>WH22_23</v>
      </c>
      <c r="BP511" s="108">
        <f t="shared" si="216"/>
        <v>2.4658149421792279E-2</v>
      </c>
      <c r="BQ511" s="108" t="s">
        <v>30</v>
      </c>
      <c r="BR511" s="109" t="s">
        <v>80</v>
      </c>
    </row>
    <row r="512" spans="11:70">
      <c r="K512" s="108"/>
      <c r="L512" s="109"/>
      <c r="M512" s="109"/>
      <c r="N512" s="108"/>
      <c r="O512" s="108"/>
      <c r="P512" s="109"/>
      <c r="T512" s="108"/>
      <c r="U512" s="109"/>
      <c r="V512" s="108"/>
      <c r="W512" s="108"/>
      <c r="X512" s="108"/>
      <c r="Y512" s="109"/>
      <c r="AC512" s="108"/>
      <c r="AD512" s="109"/>
      <c r="AE512" s="108"/>
      <c r="AF512" s="108"/>
      <c r="AG512" s="108"/>
      <c r="AH512" s="109"/>
      <c r="AL512" s="108"/>
      <c r="AM512" s="109"/>
      <c r="AN512" s="108"/>
      <c r="AO512" s="108"/>
      <c r="AP512" s="108"/>
      <c r="AQ512" s="109"/>
      <c r="AU512" s="108"/>
      <c r="AV512" s="109"/>
      <c r="AW512" s="108"/>
      <c r="AX512" s="108"/>
      <c r="AY512" s="108"/>
      <c r="AZ512" s="109"/>
      <c r="BD512" s="108"/>
      <c r="BE512" s="109"/>
      <c r="BF512" s="108"/>
      <c r="BG512" s="108"/>
      <c r="BH512" s="108"/>
      <c r="BI512" s="109"/>
      <c r="BM512" s="108"/>
      <c r="BN512" s="109"/>
      <c r="BO512" s="108"/>
      <c r="BP512" s="108"/>
      <c r="BQ512" s="108"/>
      <c r="BR512" s="109"/>
    </row>
    <row r="513" spans="11:70">
      <c r="K513" s="108"/>
      <c r="L513" s="109"/>
      <c r="M513" s="109"/>
      <c r="N513" s="108"/>
      <c r="O513" s="108"/>
      <c r="P513" s="109"/>
      <c r="T513" s="108"/>
      <c r="U513" s="109"/>
      <c r="V513" s="108"/>
      <c r="W513" s="108"/>
      <c r="X513" s="108"/>
      <c r="Y513" s="109"/>
      <c r="AC513" s="108"/>
      <c r="AD513" s="109"/>
      <c r="AE513" s="108"/>
      <c r="AF513" s="108"/>
      <c r="AG513" s="108"/>
      <c r="AH513" s="109"/>
      <c r="AL513" s="108"/>
      <c r="AM513" s="109"/>
      <c r="AN513" s="108"/>
      <c r="AO513" s="108"/>
      <c r="AP513" s="108"/>
      <c r="AQ513" s="109"/>
      <c r="AU513" s="108"/>
      <c r="AV513" s="109"/>
      <c r="AW513" s="108"/>
      <c r="AX513" s="108"/>
      <c r="AY513" s="108"/>
      <c r="AZ513" s="109"/>
      <c r="BD513" s="108"/>
      <c r="BE513" s="109"/>
      <c r="BF513" s="108"/>
      <c r="BG513" s="108"/>
      <c r="BH513" s="108"/>
      <c r="BI513" s="109"/>
      <c r="BM513" s="108"/>
      <c r="BN513" s="109"/>
      <c r="BO513" s="108"/>
      <c r="BP513" s="108"/>
      <c r="BQ513" s="108"/>
      <c r="BR513" s="109"/>
    </row>
    <row r="514" spans="11:70">
      <c r="K514" s="108"/>
      <c r="L514" s="109"/>
      <c r="M514" s="109"/>
      <c r="N514" s="108"/>
      <c r="O514" s="108"/>
      <c r="P514" s="109"/>
      <c r="T514" s="108"/>
      <c r="U514" s="109"/>
      <c r="V514" s="108"/>
      <c r="W514" s="108"/>
      <c r="X514" s="108"/>
      <c r="Y514" s="109"/>
      <c r="AC514" s="108"/>
      <c r="AD514" s="109"/>
      <c r="AE514" s="108"/>
      <c r="AF514" s="108"/>
      <c r="AG514" s="108"/>
      <c r="AH514" s="109"/>
      <c r="AL514" s="108"/>
      <c r="AM514" s="109"/>
      <c r="AN514" s="108"/>
      <c r="AO514" s="108"/>
      <c r="AP514" s="108"/>
      <c r="AQ514" s="109"/>
      <c r="AU514" s="108"/>
      <c r="AV514" s="109"/>
      <c r="AW514" s="108"/>
      <c r="AX514" s="108"/>
      <c r="AY514" s="108"/>
      <c r="AZ514" s="109"/>
      <c r="BD514" s="108"/>
      <c r="BE514" s="109"/>
      <c r="BF514" s="108"/>
      <c r="BG514" s="108"/>
      <c r="BH514" s="108"/>
      <c r="BI514" s="109"/>
      <c r="BM514" s="108"/>
      <c r="BN514" s="109"/>
      <c r="BO514" s="108"/>
      <c r="BP514" s="108"/>
      <c r="BQ514" s="108"/>
      <c r="BR514" s="109"/>
    </row>
    <row r="515" spans="11:70">
      <c r="K515" s="110"/>
      <c r="L515" s="109"/>
      <c r="M515" s="109"/>
      <c r="N515" s="108"/>
      <c r="O515" s="108"/>
      <c r="P515" s="109"/>
      <c r="T515" s="108"/>
      <c r="U515" s="109"/>
      <c r="V515" s="108"/>
      <c r="W515" s="108"/>
      <c r="X515" s="108"/>
      <c r="Y515" s="109"/>
      <c r="AC515" s="108"/>
      <c r="AD515" s="109"/>
      <c r="AE515" s="108"/>
      <c r="AF515" s="108"/>
      <c r="AG515" s="108"/>
      <c r="AH515" s="109"/>
      <c r="AL515" s="108"/>
      <c r="AM515" s="109"/>
      <c r="AN515" s="108"/>
      <c r="AO515" s="108"/>
      <c r="AP515" s="108"/>
      <c r="AQ515" s="109"/>
      <c r="AU515" s="108"/>
      <c r="AV515" s="109"/>
      <c r="AW515" s="108"/>
      <c r="AX515" s="108"/>
      <c r="AY515" s="108"/>
      <c r="AZ515" s="109"/>
      <c r="BD515" s="108"/>
      <c r="BE515" s="109"/>
      <c r="BF515" s="108"/>
      <c r="BG515" s="108"/>
      <c r="BH515" s="108"/>
      <c r="BI515" s="109"/>
      <c r="BM515" s="108"/>
      <c r="BN515" s="109"/>
      <c r="BO515" s="108"/>
      <c r="BP515" s="108"/>
      <c r="BQ515" s="108"/>
      <c r="BR515" s="109"/>
    </row>
    <row r="516" spans="11:70">
      <c r="K516" s="108"/>
      <c r="L516" s="109"/>
      <c r="M516" s="109"/>
      <c r="N516" s="108"/>
      <c r="O516" s="108"/>
      <c r="P516" s="109"/>
      <c r="T516" s="108"/>
      <c r="U516" s="109"/>
      <c r="V516" s="108"/>
      <c r="W516" s="108"/>
      <c r="X516" s="108"/>
      <c r="Y516" s="109"/>
      <c r="AC516" s="108"/>
      <c r="AD516" s="109"/>
      <c r="AE516" s="108"/>
      <c r="AF516" s="108"/>
      <c r="AG516" s="108"/>
      <c r="AH516" s="109"/>
      <c r="AL516" s="108"/>
      <c r="AM516" s="109"/>
      <c r="AN516" s="108"/>
      <c r="AO516" s="108"/>
      <c r="AP516" s="108"/>
      <c r="AQ516" s="109"/>
      <c r="AU516" s="108"/>
      <c r="AV516" s="109"/>
      <c r="AW516" s="108"/>
      <c r="AX516" s="108"/>
      <c r="AY516" s="108"/>
      <c r="AZ516" s="109"/>
      <c r="BD516" s="108"/>
      <c r="BE516" s="109"/>
      <c r="BF516" s="108"/>
      <c r="BG516" s="108"/>
      <c r="BH516" s="108"/>
      <c r="BI516" s="109"/>
      <c r="BM516" s="108"/>
      <c r="BN516" s="109"/>
      <c r="BO516" s="108"/>
      <c r="BP516" s="108"/>
      <c r="BQ516" s="108"/>
      <c r="BR516" s="109"/>
    </row>
    <row r="517" spans="11:70">
      <c r="K517" s="108"/>
      <c r="L517" s="109"/>
      <c r="M517" s="109"/>
      <c r="N517" s="108"/>
      <c r="O517" s="108"/>
      <c r="P517" s="109"/>
      <c r="T517" s="108"/>
      <c r="U517" s="109"/>
      <c r="V517" s="108"/>
      <c r="W517" s="108"/>
      <c r="X517" s="108"/>
      <c r="Y517" s="109"/>
      <c r="AC517" s="108"/>
      <c r="AD517" s="109"/>
      <c r="AE517" s="108"/>
      <c r="AF517" s="108"/>
      <c r="AG517" s="108"/>
      <c r="AH517" s="109"/>
      <c r="AL517" s="108"/>
      <c r="AM517" s="109"/>
      <c r="AN517" s="108"/>
      <c r="AO517" s="108"/>
      <c r="AP517" s="108"/>
      <c r="AQ517" s="109"/>
      <c r="AU517" s="108"/>
      <c r="AV517" s="109"/>
      <c r="AW517" s="108"/>
      <c r="AX517" s="108"/>
      <c r="AY517" s="108"/>
      <c r="AZ517" s="109"/>
      <c r="BD517" s="108"/>
      <c r="BE517" s="109"/>
      <c r="BF517" s="108"/>
      <c r="BG517" s="108"/>
      <c r="BH517" s="108"/>
      <c r="BI517" s="109"/>
      <c r="BM517" s="108"/>
      <c r="BN517" s="109"/>
      <c r="BO517" s="108"/>
      <c r="BP517" s="108"/>
      <c r="BQ517" s="108"/>
      <c r="BR517" s="109"/>
    </row>
    <row r="518" spans="11:70">
      <c r="K518" s="108"/>
      <c r="L518" s="109"/>
      <c r="M518" s="109"/>
      <c r="N518" s="108"/>
      <c r="O518" s="108"/>
      <c r="P518" s="109"/>
      <c r="T518" s="108"/>
      <c r="U518" s="109"/>
      <c r="V518" s="108"/>
      <c r="W518" s="108"/>
      <c r="X518" s="108"/>
      <c r="Y518" s="109"/>
      <c r="AC518" s="108"/>
      <c r="AD518" s="109"/>
      <c r="AE518" s="108"/>
      <c r="AF518" s="108"/>
      <c r="AG518" s="108"/>
      <c r="AH518" s="109"/>
      <c r="AL518" s="108"/>
      <c r="AM518" s="109"/>
      <c r="AN518" s="108"/>
      <c r="AO518" s="108"/>
      <c r="AP518" s="108"/>
      <c r="AQ518" s="109"/>
      <c r="AU518" s="108"/>
      <c r="AV518" s="109"/>
      <c r="AW518" s="108"/>
      <c r="AX518" s="108"/>
      <c r="AY518" s="108"/>
      <c r="AZ518" s="109"/>
      <c r="BD518" s="108"/>
      <c r="BE518" s="109"/>
      <c r="BF518" s="108"/>
      <c r="BG518" s="108"/>
      <c r="BH518" s="108"/>
      <c r="BI518" s="109"/>
      <c r="BM518" s="108"/>
      <c r="BN518" s="109"/>
      <c r="BO518" s="108"/>
      <c r="BP518" s="108"/>
      <c r="BQ518" s="108"/>
      <c r="BR518" s="109"/>
    </row>
    <row r="519" spans="11:70">
      <c r="K519" s="110"/>
      <c r="L519" s="109"/>
      <c r="M519" s="109"/>
      <c r="N519" s="108"/>
      <c r="O519" s="108"/>
      <c r="P519" s="109"/>
      <c r="T519" s="108"/>
      <c r="U519" s="109"/>
      <c r="V519" s="108"/>
      <c r="W519" s="108"/>
      <c r="X519" s="108"/>
      <c r="Y519" s="109"/>
      <c r="AC519" s="108"/>
      <c r="AD519" s="109"/>
      <c r="AE519" s="108"/>
      <c r="AF519" s="108"/>
      <c r="AG519" s="108"/>
      <c r="AH519" s="109"/>
      <c r="AL519" s="108"/>
      <c r="AM519" s="109"/>
      <c r="AN519" s="108"/>
      <c r="AO519" s="108"/>
      <c r="AP519" s="108"/>
      <c r="AQ519" s="109"/>
      <c r="AU519" s="108"/>
      <c r="AV519" s="109"/>
      <c r="AW519" s="108"/>
      <c r="AX519" s="108"/>
      <c r="AY519" s="108"/>
      <c r="AZ519" s="109"/>
      <c r="BD519" s="108"/>
      <c r="BE519" s="109"/>
      <c r="BF519" s="108"/>
      <c r="BG519" s="108"/>
      <c r="BH519" s="108"/>
      <c r="BI519" s="109"/>
      <c r="BM519" s="108"/>
      <c r="BN519" s="109"/>
      <c r="BO519" s="108"/>
      <c r="BP519" s="108"/>
      <c r="BQ519" s="108"/>
      <c r="BR519" s="109"/>
    </row>
    <row r="520" spans="11:70">
      <c r="K520" s="108"/>
      <c r="L520" s="109"/>
      <c r="M520" s="109"/>
      <c r="N520" s="108"/>
      <c r="O520" s="108"/>
      <c r="P520" s="109"/>
      <c r="T520" s="108"/>
      <c r="U520" s="109"/>
      <c r="V520" s="108"/>
      <c r="W520" s="108"/>
      <c r="X520" s="108"/>
      <c r="Y520" s="109"/>
      <c r="AC520" s="108"/>
      <c r="AD520" s="109"/>
      <c r="AE520" s="108"/>
      <c r="AF520" s="108"/>
      <c r="AG520" s="108"/>
      <c r="AH520" s="109"/>
      <c r="AL520" s="108"/>
      <c r="AM520" s="109"/>
      <c r="AN520" s="108"/>
      <c r="AO520" s="108"/>
      <c r="AP520" s="108"/>
      <c r="AQ520" s="109"/>
      <c r="AU520" s="108"/>
      <c r="AV520" s="109"/>
      <c r="AW520" s="108"/>
      <c r="AX520" s="108"/>
      <c r="AY520" s="108"/>
      <c r="AZ520" s="109"/>
      <c r="BD520" s="108"/>
      <c r="BE520" s="109"/>
      <c r="BF520" s="108"/>
      <c r="BG520" s="108"/>
      <c r="BH520" s="108"/>
      <c r="BI520" s="109"/>
      <c r="BM520" s="108"/>
      <c r="BN520" s="109"/>
      <c r="BO520" s="108"/>
      <c r="BP520" s="108"/>
      <c r="BQ520" s="108"/>
      <c r="BR520" s="109"/>
    </row>
    <row r="521" spans="11:70">
      <c r="K521" s="108"/>
      <c r="L521" s="109"/>
      <c r="M521" s="109"/>
      <c r="N521" s="108"/>
      <c r="O521" s="108"/>
      <c r="P521" s="109"/>
      <c r="T521" s="108"/>
      <c r="U521" s="109"/>
      <c r="V521" s="108"/>
      <c r="W521" s="108"/>
      <c r="X521" s="108"/>
      <c r="Y521" s="109"/>
      <c r="AC521" s="108"/>
      <c r="AD521" s="109"/>
      <c r="AE521" s="108"/>
      <c r="AF521" s="108"/>
      <c r="AG521" s="108"/>
      <c r="AH521" s="109"/>
      <c r="AL521" s="108"/>
      <c r="AM521" s="109"/>
      <c r="AN521" s="108"/>
      <c r="AO521" s="108"/>
      <c r="AP521" s="108"/>
      <c r="AQ521" s="109"/>
      <c r="AU521" s="108"/>
      <c r="AV521" s="109"/>
      <c r="AW521" s="108"/>
      <c r="AX521" s="108"/>
      <c r="AY521" s="108"/>
      <c r="AZ521" s="109"/>
      <c r="BD521" s="108"/>
      <c r="BE521" s="109"/>
      <c r="BF521" s="108"/>
      <c r="BG521" s="108"/>
      <c r="BH521" s="108"/>
      <c r="BI521" s="109"/>
      <c r="BM521" s="108"/>
      <c r="BN521" s="109"/>
      <c r="BO521" s="108"/>
      <c r="BP521" s="108"/>
      <c r="BQ521" s="108"/>
      <c r="BR521" s="109"/>
    </row>
    <row r="522" spans="11:70">
      <c r="K522" s="108"/>
      <c r="L522" s="109"/>
      <c r="M522" s="109"/>
      <c r="N522" s="108"/>
      <c r="O522" s="108"/>
      <c r="P522" s="109"/>
      <c r="T522" s="108"/>
      <c r="U522" s="109"/>
      <c r="V522" s="108"/>
      <c r="W522" s="108"/>
      <c r="X522" s="108"/>
      <c r="Y522" s="109"/>
      <c r="AC522" s="108"/>
      <c r="AD522" s="109"/>
      <c r="AE522" s="108"/>
      <c r="AF522" s="108"/>
      <c r="AG522" s="108"/>
      <c r="AH522" s="109"/>
      <c r="AL522" s="108"/>
      <c r="AM522" s="109"/>
      <c r="AN522" s="108"/>
      <c r="AO522" s="108"/>
      <c r="AP522" s="108"/>
      <c r="AQ522" s="109"/>
      <c r="AU522" s="108"/>
      <c r="AV522" s="109"/>
      <c r="AW522" s="108"/>
      <c r="AX522" s="108"/>
      <c r="AY522" s="108"/>
      <c r="AZ522" s="109"/>
      <c r="BD522" s="108"/>
      <c r="BE522" s="109"/>
      <c r="BF522" s="108"/>
      <c r="BG522" s="108"/>
      <c r="BH522" s="108"/>
      <c r="BI522" s="109"/>
      <c r="BM522" s="108"/>
      <c r="BN522" s="109"/>
      <c r="BO522" s="108"/>
      <c r="BP522" s="108"/>
      <c r="BQ522" s="108"/>
      <c r="BR522" s="109"/>
    </row>
    <row r="523" spans="11:70">
      <c r="K523" s="110"/>
      <c r="L523" s="109"/>
      <c r="M523" s="109"/>
      <c r="N523" s="108"/>
      <c r="O523" s="108"/>
      <c r="P523" s="109"/>
      <c r="T523" s="108"/>
      <c r="U523" s="109"/>
      <c r="V523" s="108"/>
      <c r="W523" s="108"/>
      <c r="X523" s="108"/>
      <c r="Y523" s="109"/>
      <c r="AC523" s="108"/>
      <c r="AD523" s="109"/>
      <c r="AE523" s="108"/>
      <c r="AF523" s="108"/>
      <c r="AG523" s="108"/>
      <c r="AH523" s="109"/>
      <c r="AL523" s="108"/>
      <c r="AM523" s="109"/>
      <c r="AN523" s="108"/>
      <c r="AO523" s="108"/>
      <c r="AP523" s="108"/>
      <c r="AQ523" s="109"/>
      <c r="AU523" s="108"/>
      <c r="AV523" s="109"/>
      <c r="AW523" s="108"/>
      <c r="AX523" s="108"/>
      <c r="AY523" s="108"/>
      <c r="AZ523" s="109"/>
      <c r="BD523" s="108"/>
      <c r="BE523" s="109"/>
      <c r="BF523" s="108"/>
      <c r="BG523" s="108"/>
      <c r="BH523" s="108"/>
      <c r="BI523" s="109"/>
      <c r="BM523" s="108"/>
      <c r="BN523" s="109"/>
      <c r="BO523" s="108"/>
      <c r="BP523" s="108"/>
      <c r="BQ523" s="108"/>
      <c r="BR523" s="109"/>
    </row>
    <row r="524" spans="11:70">
      <c r="K524" s="108"/>
      <c r="L524" s="109"/>
      <c r="M524" s="109"/>
      <c r="N524" s="108"/>
      <c r="O524" s="108"/>
      <c r="P524" s="109"/>
      <c r="T524" s="108"/>
      <c r="U524" s="109"/>
      <c r="V524" s="108"/>
      <c r="W524" s="108"/>
      <c r="X524" s="108"/>
      <c r="Y524" s="109"/>
      <c r="AC524" s="108"/>
      <c r="AD524" s="109"/>
      <c r="AE524" s="108"/>
      <c r="AF524" s="108"/>
      <c r="AG524" s="108"/>
      <c r="AH524" s="109"/>
      <c r="AL524" s="108"/>
      <c r="AM524" s="109"/>
      <c r="AN524" s="108"/>
      <c r="AO524" s="108"/>
      <c r="AP524" s="108"/>
      <c r="AQ524" s="109"/>
      <c r="AU524" s="108"/>
      <c r="AV524" s="109"/>
      <c r="AW524" s="108"/>
      <c r="AX524" s="108"/>
      <c r="AY524" s="108"/>
      <c r="AZ524" s="109"/>
      <c r="BD524" s="108"/>
      <c r="BE524" s="109"/>
      <c r="BF524" s="108"/>
      <c r="BG524" s="108"/>
      <c r="BH524" s="108"/>
      <c r="BI524" s="109"/>
      <c r="BM524" s="108"/>
      <c r="BN524" s="109"/>
      <c r="BO524" s="108"/>
      <c r="BP524" s="108"/>
      <c r="BQ524" s="108"/>
      <c r="BR524" s="109"/>
    </row>
    <row r="525" spans="11:70">
      <c r="K525" s="108"/>
      <c r="L525" s="109"/>
      <c r="M525" s="109"/>
      <c r="N525" s="108"/>
      <c r="O525" s="108"/>
      <c r="P525" s="109"/>
      <c r="T525" s="108"/>
      <c r="U525" s="109"/>
      <c r="V525" s="108"/>
      <c r="W525" s="108"/>
      <c r="X525" s="108"/>
      <c r="Y525" s="109"/>
      <c r="AC525" s="108"/>
      <c r="AD525" s="109"/>
      <c r="AE525" s="108"/>
      <c r="AF525" s="108"/>
      <c r="AG525" s="108"/>
      <c r="AH525" s="109"/>
      <c r="AL525" s="108"/>
      <c r="AM525" s="109"/>
      <c r="AN525" s="108"/>
      <c r="AO525" s="108"/>
      <c r="AP525" s="108"/>
      <c r="AQ525" s="109"/>
      <c r="AU525" s="108"/>
      <c r="AV525" s="109"/>
      <c r="AW525" s="108"/>
      <c r="AX525" s="108"/>
      <c r="AY525" s="108"/>
      <c r="AZ525" s="109"/>
      <c r="BD525" s="108"/>
      <c r="BE525" s="109"/>
      <c r="BF525" s="108"/>
      <c r="BG525" s="108"/>
      <c r="BH525" s="108"/>
      <c r="BI525" s="109"/>
      <c r="BM525" s="108"/>
      <c r="BN525" s="109"/>
      <c r="BO525" s="108"/>
      <c r="BP525" s="108"/>
      <c r="BQ525" s="108"/>
      <c r="BR525" s="109"/>
    </row>
    <row r="526" spans="11:70">
      <c r="K526" s="108"/>
      <c r="L526" s="109"/>
      <c r="M526" s="109"/>
      <c r="N526" s="108"/>
      <c r="O526" s="108"/>
      <c r="P526" s="109"/>
      <c r="T526" s="108"/>
      <c r="U526" s="109"/>
      <c r="V526" s="108"/>
      <c r="W526" s="108"/>
      <c r="X526" s="108"/>
      <c r="Y526" s="109"/>
      <c r="AC526" s="108"/>
      <c r="AD526" s="109"/>
      <c r="AE526" s="108"/>
      <c r="AF526" s="108"/>
      <c r="AG526" s="108"/>
      <c r="AH526" s="109"/>
      <c r="AL526" s="108"/>
      <c r="AM526" s="109"/>
      <c r="AN526" s="108"/>
      <c r="AO526" s="108"/>
      <c r="AP526" s="108"/>
      <c r="AQ526" s="109"/>
      <c r="AU526" s="108"/>
      <c r="AV526" s="109"/>
      <c r="AW526" s="108"/>
      <c r="AX526" s="108"/>
      <c r="AY526" s="108"/>
      <c r="AZ526" s="109"/>
      <c r="BD526" s="108"/>
      <c r="BE526" s="109"/>
      <c r="BF526" s="108"/>
      <c r="BG526" s="108"/>
      <c r="BH526" s="108"/>
      <c r="BI526" s="109"/>
      <c r="BM526" s="108"/>
      <c r="BN526" s="109"/>
      <c r="BO526" s="108"/>
      <c r="BP526" s="108"/>
      <c r="BQ526" s="108"/>
      <c r="BR526" s="109"/>
    </row>
    <row r="527" spans="11:70">
      <c r="K527" s="110"/>
      <c r="L527" s="109"/>
      <c r="M527" s="109"/>
      <c r="N527" s="108"/>
      <c r="O527" s="108"/>
      <c r="P527" s="109"/>
      <c r="T527" s="108"/>
      <c r="U527" s="109"/>
      <c r="V527" s="108"/>
      <c r="W527" s="108"/>
      <c r="X527" s="108"/>
      <c r="Y527" s="109"/>
      <c r="AC527" s="108"/>
      <c r="AD527" s="109"/>
      <c r="AE527" s="108"/>
      <c r="AF527" s="108"/>
      <c r="AG527" s="108"/>
      <c r="AH527" s="109"/>
      <c r="AL527" s="108"/>
      <c r="AM527" s="109"/>
      <c r="AN527" s="108"/>
      <c r="AO527" s="108"/>
      <c r="AP527" s="108"/>
      <c r="AQ527" s="109"/>
      <c r="AU527" s="108"/>
      <c r="AV527" s="109"/>
      <c r="AW527" s="108"/>
      <c r="AX527" s="108"/>
      <c r="AY527" s="108"/>
      <c r="AZ527" s="109"/>
      <c r="BD527" s="108"/>
      <c r="BE527" s="109"/>
      <c r="BF527" s="108"/>
      <c r="BG527" s="108"/>
      <c r="BH527" s="108"/>
      <c r="BI527" s="109"/>
      <c r="BM527" s="108"/>
      <c r="BN527" s="109"/>
      <c r="BO527" s="108"/>
      <c r="BP527" s="108"/>
      <c r="BQ527" s="108"/>
      <c r="BR527" s="109"/>
    </row>
    <row r="528" spans="11:70">
      <c r="K528" s="108"/>
      <c r="L528" s="109"/>
      <c r="M528" s="109"/>
      <c r="N528" s="108"/>
      <c r="O528" s="108"/>
      <c r="P528" s="109"/>
      <c r="T528" s="108"/>
      <c r="U528" s="109"/>
      <c r="V528" s="108"/>
      <c r="W528" s="108"/>
      <c r="X528" s="108"/>
      <c r="Y528" s="109"/>
      <c r="AC528" s="108"/>
      <c r="AD528" s="109"/>
      <c r="AE528" s="108"/>
      <c r="AF528" s="108"/>
      <c r="AG528" s="108"/>
      <c r="AH528" s="109"/>
      <c r="AL528" s="108"/>
      <c r="AM528" s="109"/>
      <c r="AN528" s="108"/>
      <c r="AO528" s="108"/>
      <c r="AP528" s="108"/>
      <c r="AQ528" s="109"/>
      <c r="AU528" s="108"/>
      <c r="AV528" s="109"/>
      <c r="AW528" s="108"/>
      <c r="AX528" s="108"/>
      <c r="AY528" s="108"/>
      <c r="AZ528" s="109"/>
      <c r="BD528" s="108"/>
      <c r="BE528" s="109"/>
      <c r="BF528" s="108"/>
      <c r="BG528" s="108"/>
      <c r="BH528" s="108"/>
      <c r="BI528" s="109"/>
      <c r="BM528" s="108"/>
      <c r="BN528" s="109"/>
      <c r="BO528" s="108"/>
      <c r="BP528" s="108"/>
      <c r="BQ528" s="108"/>
      <c r="BR528" s="109"/>
    </row>
    <row r="529" spans="11:70">
      <c r="K529" s="108"/>
      <c r="L529" s="109"/>
      <c r="M529" s="109"/>
      <c r="N529" s="108"/>
      <c r="O529" s="108"/>
      <c r="P529" s="109"/>
      <c r="T529" s="108"/>
      <c r="U529" s="109"/>
      <c r="V529" s="108"/>
      <c r="W529" s="108"/>
      <c r="X529" s="108"/>
      <c r="Y529" s="109"/>
      <c r="AC529" s="108"/>
      <c r="AD529" s="109"/>
      <c r="AE529" s="108"/>
      <c r="AF529" s="108"/>
      <c r="AG529" s="108"/>
      <c r="AH529" s="109"/>
      <c r="AL529" s="108"/>
      <c r="AM529" s="109"/>
      <c r="AN529" s="108"/>
      <c r="AO529" s="108"/>
      <c r="AP529" s="108"/>
      <c r="AQ529" s="109"/>
      <c r="AU529" s="108"/>
      <c r="AV529" s="109"/>
      <c r="AW529" s="108"/>
      <c r="AX529" s="108"/>
      <c r="AY529" s="108"/>
      <c r="AZ529" s="109"/>
      <c r="BD529" s="108"/>
      <c r="BE529" s="109"/>
      <c r="BF529" s="108"/>
      <c r="BG529" s="108"/>
      <c r="BH529" s="108"/>
      <c r="BI529" s="109"/>
      <c r="BM529" s="108"/>
      <c r="BN529" s="109"/>
      <c r="BO529" s="108"/>
      <c r="BP529" s="108"/>
      <c r="BQ529" s="108"/>
      <c r="BR529" s="109"/>
    </row>
    <row r="530" spans="11:70">
      <c r="K530" s="108"/>
      <c r="L530" s="109"/>
      <c r="M530" s="109"/>
      <c r="N530" s="108"/>
      <c r="O530" s="108"/>
      <c r="P530" s="109"/>
      <c r="T530" s="108"/>
      <c r="U530" s="109"/>
      <c r="V530" s="108"/>
      <c r="W530" s="108"/>
      <c r="X530" s="108"/>
      <c r="Y530" s="109"/>
      <c r="AC530" s="108"/>
      <c r="AD530" s="109"/>
      <c r="AE530" s="108"/>
      <c r="AF530" s="108"/>
      <c r="AG530" s="108"/>
      <c r="AH530" s="109"/>
      <c r="AL530" s="108"/>
      <c r="AM530" s="109"/>
      <c r="AN530" s="108"/>
      <c r="AO530" s="108"/>
      <c r="AP530" s="108"/>
      <c r="AQ530" s="109"/>
      <c r="AU530" s="108"/>
      <c r="AV530" s="109"/>
      <c r="AW530" s="108"/>
      <c r="AX530" s="108"/>
      <c r="AY530" s="108"/>
      <c r="AZ530" s="109"/>
      <c r="BD530" s="108"/>
      <c r="BE530" s="109"/>
      <c r="BF530" s="108"/>
      <c r="BG530" s="108"/>
      <c r="BH530" s="108"/>
      <c r="BI530" s="109"/>
      <c r="BM530" s="108"/>
      <c r="BN530" s="109"/>
      <c r="BO530" s="108"/>
      <c r="BP530" s="108"/>
      <c r="BQ530" s="108"/>
      <c r="BR530" s="109"/>
    </row>
    <row r="531" spans="11:70">
      <c r="K531" s="110"/>
      <c r="L531" s="109"/>
      <c r="M531" s="109"/>
      <c r="N531" s="108"/>
      <c r="O531" s="108"/>
      <c r="P531" s="109"/>
      <c r="T531" s="108"/>
      <c r="U531" s="109"/>
      <c r="V531" s="108"/>
      <c r="W531" s="108"/>
      <c r="X531" s="108"/>
      <c r="Y531" s="109"/>
      <c r="AC531" s="108"/>
      <c r="AD531" s="109"/>
      <c r="AE531" s="108"/>
      <c r="AF531" s="108"/>
      <c r="AG531" s="108"/>
      <c r="AH531" s="109"/>
      <c r="AL531" s="108"/>
      <c r="AM531" s="109"/>
      <c r="AN531" s="108"/>
      <c r="AO531" s="108"/>
      <c r="AP531" s="108"/>
      <c r="AQ531" s="109"/>
      <c r="AU531" s="108"/>
      <c r="AV531" s="109"/>
      <c r="AW531" s="108"/>
      <c r="AX531" s="108"/>
      <c r="AY531" s="108"/>
      <c r="AZ531" s="109"/>
      <c r="BD531" s="108"/>
      <c r="BE531" s="109"/>
      <c r="BF531" s="108"/>
      <c r="BG531" s="108"/>
      <c r="BH531" s="108"/>
      <c r="BI531" s="109"/>
      <c r="BM531" s="108"/>
      <c r="BN531" s="109"/>
      <c r="BO531" s="108"/>
      <c r="BP531" s="108"/>
      <c r="BQ531" s="108"/>
      <c r="BR531" s="109"/>
    </row>
    <row r="532" spans="11:70">
      <c r="K532" s="108"/>
      <c r="L532" s="109"/>
      <c r="M532" s="109"/>
      <c r="N532" s="108"/>
      <c r="O532" s="108"/>
      <c r="P532" s="109"/>
      <c r="T532" s="108"/>
      <c r="U532" s="109"/>
      <c r="V532" s="108"/>
      <c r="W532" s="108"/>
      <c r="X532" s="108"/>
      <c r="Y532" s="109"/>
      <c r="AC532" s="108"/>
      <c r="AD532" s="109"/>
      <c r="AE532" s="108"/>
      <c r="AF532" s="108"/>
      <c r="AG532" s="108"/>
      <c r="AH532" s="109"/>
      <c r="AL532" s="108"/>
      <c r="AM532" s="109"/>
      <c r="AN532" s="108"/>
      <c r="AO532" s="108"/>
      <c r="AP532" s="108"/>
      <c r="AQ532" s="109"/>
      <c r="AU532" s="108"/>
      <c r="AV532" s="109"/>
      <c r="AW532" s="108"/>
      <c r="AX532" s="108"/>
      <c r="AY532" s="108"/>
      <c r="AZ532" s="109"/>
      <c r="BD532" s="108"/>
      <c r="BE532" s="109"/>
      <c r="BF532" s="108"/>
      <c r="BG532" s="108"/>
      <c r="BH532" s="108"/>
      <c r="BI532" s="109"/>
      <c r="BM532" s="108"/>
      <c r="BN532" s="109"/>
      <c r="BO532" s="108"/>
      <c r="BP532" s="108"/>
      <c r="BQ532" s="108"/>
      <c r="BR532" s="109"/>
    </row>
    <row r="533" spans="11:70">
      <c r="K533" s="108"/>
      <c r="L533" s="109"/>
      <c r="M533" s="109"/>
      <c r="N533" s="108"/>
      <c r="O533" s="108"/>
      <c r="P533" s="109"/>
      <c r="T533" s="108"/>
      <c r="U533" s="109"/>
      <c r="V533" s="108"/>
      <c r="W533" s="108"/>
      <c r="X533" s="108"/>
      <c r="Y533" s="109"/>
      <c r="AC533" s="108"/>
      <c r="AD533" s="109"/>
      <c r="AE533" s="108"/>
      <c r="AF533" s="108"/>
      <c r="AG533" s="108"/>
      <c r="AH533" s="109"/>
      <c r="AL533" s="108"/>
      <c r="AM533" s="109"/>
      <c r="AN533" s="108"/>
      <c r="AO533" s="108"/>
      <c r="AP533" s="108"/>
      <c r="AQ533" s="109"/>
      <c r="AU533" s="108"/>
      <c r="AV533" s="109"/>
      <c r="AW533" s="108"/>
      <c r="AX533" s="108"/>
      <c r="AY533" s="108"/>
      <c r="AZ533" s="109"/>
      <c r="BD533" s="108"/>
      <c r="BE533" s="109"/>
      <c r="BF533" s="108"/>
      <c r="BG533" s="108"/>
      <c r="BH533" s="108"/>
      <c r="BI533" s="109"/>
      <c r="BM533" s="108"/>
      <c r="BN533" s="109"/>
      <c r="BO533" s="108"/>
      <c r="BP533" s="108"/>
      <c r="BQ533" s="108"/>
      <c r="BR533" s="109"/>
    </row>
    <row r="534" spans="11:70">
      <c r="K534" s="108"/>
      <c r="L534" s="109"/>
      <c r="M534" s="109"/>
      <c r="N534" s="108"/>
      <c r="O534" s="108"/>
      <c r="P534" s="109"/>
      <c r="T534" s="108"/>
      <c r="U534" s="109"/>
      <c r="V534" s="108"/>
      <c r="W534" s="108"/>
      <c r="X534" s="108"/>
      <c r="Y534" s="109"/>
      <c r="AC534" s="108"/>
      <c r="AD534" s="109"/>
      <c r="AE534" s="108"/>
      <c r="AF534" s="108"/>
      <c r="AG534" s="108"/>
      <c r="AH534" s="109"/>
      <c r="AL534" s="108"/>
      <c r="AM534" s="109"/>
      <c r="AN534" s="108"/>
      <c r="AO534" s="108"/>
      <c r="AP534" s="108"/>
      <c r="AQ534" s="109"/>
      <c r="AU534" s="108"/>
      <c r="AV534" s="109"/>
      <c r="AW534" s="108"/>
      <c r="AX534" s="108"/>
      <c r="AY534" s="108"/>
      <c r="AZ534" s="109"/>
      <c r="BD534" s="108"/>
      <c r="BE534" s="109"/>
      <c r="BF534" s="108"/>
      <c r="BG534" s="108"/>
      <c r="BH534" s="108"/>
      <c r="BI534" s="109"/>
      <c r="BM534" s="108"/>
      <c r="BN534" s="109"/>
      <c r="BO534" s="108"/>
      <c r="BP534" s="108"/>
      <c r="BQ534" s="108"/>
      <c r="BR534" s="109"/>
    </row>
    <row r="535" spans="11:70">
      <c r="K535" s="110"/>
      <c r="L535" s="109"/>
      <c r="M535" s="109"/>
      <c r="N535" s="108"/>
      <c r="O535" s="108"/>
      <c r="P535" s="109"/>
      <c r="T535" s="108"/>
      <c r="U535" s="109"/>
      <c r="V535" s="108"/>
      <c r="W535" s="108"/>
      <c r="X535" s="108"/>
      <c r="Y535" s="109"/>
      <c r="AC535" s="108"/>
      <c r="AD535" s="109"/>
      <c r="AE535" s="108"/>
      <c r="AF535" s="108"/>
      <c r="AG535" s="108"/>
      <c r="AH535" s="109"/>
      <c r="AL535" s="108"/>
      <c r="AM535" s="109"/>
      <c r="AN535" s="108"/>
      <c r="AO535" s="108"/>
      <c r="AP535" s="108"/>
      <c r="AQ535" s="109"/>
      <c r="AU535" s="108"/>
      <c r="AV535" s="109"/>
      <c r="AW535" s="108"/>
      <c r="AX535" s="108"/>
      <c r="AY535" s="108"/>
      <c r="AZ535" s="109"/>
      <c r="BD535" s="108"/>
      <c r="BE535" s="109"/>
      <c r="BF535" s="108"/>
      <c r="BG535" s="108"/>
      <c r="BH535" s="108"/>
      <c r="BI535" s="109"/>
      <c r="BM535" s="108"/>
      <c r="BN535" s="109"/>
      <c r="BO535" s="108"/>
      <c r="BP535" s="108"/>
      <c r="BQ535" s="108"/>
      <c r="BR535" s="109"/>
    </row>
    <row r="536" spans="11:70">
      <c r="K536" s="108"/>
      <c r="L536" s="109"/>
      <c r="M536" s="109"/>
      <c r="N536" s="108"/>
      <c r="O536" s="108"/>
      <c r="P536" s="109"/>
      <c r="T536" s="108"/>
      <c r="U536" s="109"/>
      <c r="V536" s="108"/>
      <c r="W536" s="108"/>
      <c r="X536" s="108"/>
      <c r="Y536" s="109"/>
      <c r="AC536" s="108"/>
      <c r="AD536" s="109"/>
      <c r="AE536" s="108"/>
      <c r="AF536" s="108"/>
      <c r="AG536" s="108"/>
      <c r="AH536" s="109"/>
      <c r="AL536" s="108"/>
      <c r="AM536" s="109"/>
      <c r="AN536" s="108"/>
      <c r="AO536" s="108"/>
      <c r="AP536" s="108"/>
      <c r="AQ536" s="109"/>
      <c r="AU536" s="108"/>
      <c r="AV536" s="109"/>
      <c r="AW536" s="108"/>
      <c r="AX536" s="108"/>
      <c r="AY536" s="108"/>
      <c r="AZ536" s="109"/>
      <c r="BD536" s="108"/>
      <c r="BE536" s="109"/>
      <c r="BF536" s="108"/>
      <c r="BG536" s="108"/>
      <c r="BH536" s="108"/>
      <c r="BI536" s="109"/>
      <c r="BM536" s="108"/>
      <c r="BN536" s="109"/>
      <c r="BO536" s="108"/>
      <c r="BP536" s="108"/>
      <c r="BQ536" s="108"/>
      <c r="BR536" s="109"/>
    </row>
    <row r="537" spans="11:70">
      <c r="K537" s="108"/>
      <c r="L537" s="109"/>
      <c r="M537" s="109"/>
      <c r="N537" s="108"/>
      <c r="O537" s="108"/>
      <c r="P537" s="109"/>
      <c r="T537" s="108"/>
      <c r="U537" s="109"/>
      <c r="V537" s="108"/>
      <c r="W537" s="108"/>
      <c r="X537" s="108"/>
      <c r="Y537" s="109"/>
      <c r="AC537" s="108"/>
      <c r="AD537" s="109"/>
      <c r="AE537" s="108"/>
      <c r="AF537" s="108"/>
      <c r="AG537" s="108"/>
      <c r="AH537" s="109"/>
      <c r="AL537" s="108"/>
      <c r="AM537" s="109"/>
      <c r="AN537" s="108"/>
      <c r="AO537" s="108"/>
      <c r="AP537" s="108"/>
      <c r="AQ537" s="109"/>
      <c r="AU537" s="108"/>
      <c r="AV537" s="109"/>
      <c r="AW537" s="108"/>
      <c r="AX537" s="108"/>
      <c r="AY537" s="108"/>
      <c r="AZ537" s="109"/>
      <c r="BD537" s="108"/>
      <c r="BE537" s="109"/>
      <c r="BF537" s="108"/>
      <c r="BG537" s="108"/>
      <c r="BH537" s="108"/>
      <c r="BI537" s="109"/>
      <c r="BM537" s="108"/>
      <c r="BN537" s="109"/>
      <c r="BO537" s="108"/>
      <c r="BP537" s="108"/>
      <c r="BQ537" s="108"/>
      <c r="BR537" s="109"/>
    </row>
    <row r="538" spans="11:70">
      <c r="K538" s="108"/>
      <c r="L538" s="109"/>
      <c r="M538" s="109"/>
      <c r="N538" s="108"/>
      <c r="O538" s="108"/>
      <c r="P538" s="109"/>
      <c r="T538" s="108"/>
      <c r="U538" s="109"/>
      <c r="V538" s="108"/>
      <c r="W538" s="108"/>
      <c r="X538" s="108"/>
      <c r="Y538" s="109"/>
      <c r="AC538" s="108"/>
      <c r="AD538" s="109"/>
      <c r="AE538" s="108"/>
      <c r="AF538" s="108"/>
      <c r="AG538" s="108"/>
      <c r="AH538" s="109"/>
      <c r="AL538" s="108"/>
      <c r="AM538" s="109"/>
      <c r="AN538" s="108"/>
      <c r="AO538" s="108"/>
      <c r="AP538" s="108"/>
      <c r="AQ538" s="109"/>
      <c r="AU538" s="108"/>
      <c r="AV538" s="109"/>
      <c r="AW538" s="108"/>
      <c r="AX538" s="108"/>
      <c r="AY538" s="108"/>
      <c r="AZ538" s="109"/>
      <c r="BD538" s="108"/>
      <c r="BE538" s="109"/>
      <c r="BF538" s="108"/>
      <c r="BG538" s="108"/>
      <c r="BH538" s="108"/>
      <c r="BI538" s="109"/>
      <c r="BM538" s="108"/>
      <c r="BN538" s="109"/>
      <c r="BO538" s="108"/>
      <c r="BP538" s="108"/>
      <c r="BQ538" s="108"/>
      <c r="BR538" s="109"/>
    </row>
    <row r="539" spans="11:70">
      <c r="K539" s="110"/>
      <c r="L539" s="109"/>
      <c r="M539" s="109"/>
      <c r="N539" s="108"/>
      <c r="O539" s="108"/>
      <c r="P539" s="109"/>
      <c r="T539" s="108"/>
      <c r="U539" s="109"/>
      <c r="V539" s="108"/>
      <c r="W539" s="108"/>
      <c r="X539" s="108"/>
      <c r="Y539" s="109"/>
      <c r="AC539" s="108"/>
      <c r="AD539" s="109"/>
      <c r="AE539" s="108"/>
      <c r="AF539" s="108"/>
      <c r="AG539" s="108"/>
      <c r="AH539" s="109"/>
      <c r="AL539" s="108"/>
      <c r="AM539" s="109"/>
      <c r="AN539" s="108"/>
      <c r="AO539" s="108"/>
      <c r="AP539" s="108"/>
      <c r="AQ539" s="109"/>
      <c r="AU539" s="108"/>
      <c r="AV539" s="109"/>
      <c r="AW539" s="108"/>
      <c r="AX539" s="108"/>
      <c r="AY539" s="108"/>
      <c r="AZ539" s="109"/>
      <c r="BD539" s="108"/>
      <c r="BE539" s="109"/>
      <c r="BF539" s="108"/>
      <c r="BG539" s="108"/>
      <c r="BH539" s="108"/>
      <c r="BI539" s="109"/>
      <c r="BM539" s="108"/>
      <c r="BN539" s="109"/>
      <c r="BO539" s="108"/>
      <c r="BP539" s="108"/>
      <c r="BQ539" s="108"/>
      <c r="BR539" s="109"/>
    </row>
    <row r="540" spans="11:70">
      <c r="K540" s="108"/>
      <c r="L540" s="109"/>
      <c r="M540" s="109"/>
      <c r="N540" s="108"/>
      <c r="O540" s="108"/>
      <c r="P540" s="109"/>
      <c r="T540" s="108"/>
      <c r="U540" s="109"/>
      <c r="V540" s="108"/>
      <c r="W540" s="108"/>
      <c r="X540" s="108"/>
      <c r="Y540" s="109"/>
      <c r="AC540" s="108"/>
      <c r="AD540" s="109"/>
      <c r="AE540" s="108"/>
      <c r="AF540" s="108"/>
      <c r="AG540" s="108"/>
      <c r="AH540" s="109"/>
      <c r="AL540" s="108"/>
      <c r="AM540" s="109"/>
      <c r="AN540" s="108"/>
      <c r="AO540" s="108"/>
      <c r="AP540" s="108"/>
      <c r="AQ540" s="109"/>
      <c r="AU540" s="108"/>
      <c r="AV540" s="109"/>
      <c r="AW540" s="108"/>
      <c r="AX540" s="108"/>
      <c r="AY540" s="108"/>
      <c r="AZ540" s="109"/>
      <c r="BD540" s="108"/>
      <c r="BE540" s="109"/>
      <c r="BF540" s="108"/>
      <c r="BG540" s="108"/>
      <c r="BH540" s="108"/>
      <c r="BI540" s="109"/>
      <c r="BM540" s="108"/>
      <c r="BN540" s="109"/>
      <c r="BO540" s="108"/>
      <c r="BP540" s="108"/>
      <c r="BQ540" s="108"/>
      <c r="BR540" s="109"/>
    </row>
    <row r="541" spans="11:70">
      <c r="K541" s="108"/>
      <c r="L541" s="109"/>
      <c r="M541" s="109"/>
      <c r="N541" s="108"/>
      <c r="O541" s="108"/>
      <c r="P541" s="109"/>
      <c r="T541" s="108"/>
      <c r="U541" s="109"/>
      <c r="V541" s="108"/>
      <c r="W541" s="108"/>
      <c r="X541" s="108"/>
      <c r="Y541" s="109"/>
      <c r="AC541" s="108"/>
      <c r="AD541" s="109"/>
      <c r="AE541" s="108"/>
      <c r="AF541" s="108"/>
      <c r="AG541" s="108"/>
      <c r="AH541" s="109"/>
      <c r="AL541" s="108"/>
      <c r="AM541" s="109"/>
      <c r="AN541" s="108"/>
      <c r="AO541" s="108"/>
      <c r="AP541" s="108"/>
      <c r="AQ541" s="109"/>
      <c r="AU541" s="108"/>
      <c r="AV541" s="109"/>
      <c r="AW541" s="108"/>
      <c r="AX541" s="108"/>
      <c r="AY541" s="108"/>
      <c r="AZ541" s="109"/>
      <c r="BD541" s="108"/>
      <c r="BE541" s="109"/>
      <c r="BF541" s="108"/>
      <c r="BG541" s="108"/>
      <c r="BH541" s="108"/>
      <c r="BI541" s="109"/>
      <c r="BM541" s="108"/>
      <c r="BN541" s="109"/>
      <c r="BO541" s="108"/>
      <c r="BP541" s="108"/>
      <c r="BQ541" s="108"/>
      <c r="BR541" s="109"/>
    </row>
    <row r="542" spans="11:70">
      <c r="K542" s="108"/>
      <c r="L542" s="109"/>
      <c r="M542" s="109"/>
      <c r="N542" s="108"/>
      <c r="O542" s="108"/>
      <c r="P542" s="109"/>
      <c r="T542" s="108"/>
      <c r="U542" s="109"/>
      <c r="V542" s="108"/>
      <c r="W542" s="108"/>
      <c r="X542" s="108"/>
      <c r="Y542" s="109"/>
      <c r="AC542" s="108"/>
      <c r="AD542" s="109"/>
      <c r="AE542" s="108"/>
      <c r="AF542" s="108"/>
      <c r="AG542" s="108"/>
      <c r="AH542" s="109"/>
      <c r="AL542" s="108"/>
      <c r="AM542" s="109"/>
      <c r="AN542" s="108"/>
      <c r="AO542" s="108"/>
      <c r="AP542" s="108"/>
      <c r="AQ542" s="109"/>
      <c r="AU542" s="108"/>
      <c r="AV542" s="109"/>
      <c r="AW542" s="108"/>
      <c r="AX542" s="108"/>
      <c r="AY542" s="108"/>
      <c r="AZ542" s="109"/>
      <c r="BD542" s="108"/>
      <c r="BE542" s="109"/>
      <c r="BF542" s="108"/>
      <c r="BG542" s="108"/>
      <c r="BH542" s="108"/>
      <c r="BI542" s="109"/>
      <c r="BM542" s="108"/>
      <c r="BN542" s="109"/>
      <c r="BO542" s="108"/>
      <c r="BP542" s="108"/>
      <c r="BQ542" s="108"/>
      <c r="BR542" s="109"/>
    </row>
    <row r="543" spans="11:70">
      <c r="K543" s="110"/>
      <c r="L543" s="109"/>
      <c r="M543" s="109"/>
      <c r="N543" s="108"/>
      <c r="O543" s="108"/>
      <c r="P543" s="109"/>
      <c r="T543" s="108"/>
      <c r="U543" s="109"/>
      <c r="V543" s="108"/>
      <c r="W543" s="108"/>
      <c r="X543" s="108"/>
      <c r="Y543" s="109"/>
      <c r="AC543" s="108"/>
      <c r="AD543" s="109"/>
      <c r="AE543" s="108"/>
      <c r="AF543" s="108"/>
      <c r="AG543" s="108"/>
      <c r="AH543" s="109"/>
      <c r="AL543" s="108"/>
      <c r="AM543" s="109"/>
      <c r="AN543" s="108"/>
      <c r="AO543" s="108"/>
      <c r="AP543" s="108"/>
      <c r="AQ543" s="109"/>
      <c r="AU543" s="108"/>
      <c r="AV543" s="109"/>
      <c r="AW543" s="108"/>
      <c r="AX543" s="108"/>
      <c r="AY543" s="108"/>
      <c r="AZ543" s="109"/>
      <c r="BD543" s="108"/>
      <c r="BE543" s="109"/>
      <c r="BF543" s="108"/>
      <c r="BG543" s="108"/>
      <c r="BH543" s="108"/>
      <c r="BI543" s="109"/>
      <c r="BM543" s="108"/>
      <c r="BN543" s="109"/>
      <c r="BO543" s="108"/>
      <c r="BP543" s="108"/>
      <c r="BQ543" s="108"/>
      <c r="BR543" s="109"/>
    </row>
    <row r="544" spans="11:70">
      <c r="K544" s="108"/>
      <c r="L544" s="109"/>
      <c r="M544" s="109"/>
      <c r="N544" s="108"/>
      <c r="O544" s="108"/>
      <c r="P544" s="109"/>
      <c r="T544" s="108"/>
      <c r="U544" s="109"/>
      <c r="V544" s="108"/>
      <c r="W544" s="108"/>
      <c r="X544" s="108"/>
      <c r="Y544" s="109"/>
      <c r="AC544" s="108"/>
      <c r="AD544" s="109"/>
      <c r="AE544" s="108"/>
      <c r="AF544" s="108"/>
      <c r="AG544" s="108"/>
      <c r="AH544" s="109"/>
      <c r="AL544" s="108"/>
      <c r="AM544" s="109"/>
      <c r="AN544" s="108"/>
      <c r="AO544" s="108"/>
      <c r="AP544" s="108"/>
      <c r="AQ544" s="109"/>
      <c r="AU544" s="108"/>
      <c r="AV544" s="109"/>
      <c r="AW544" s="108"/>
      <c r="AX544" s="108"/>
      <c r="AY544" s="108"/>
      <c r="AZ544" s="109"/>
      <c r="BD544" s="108"/>
      <c r="BE544" s="109"/>
      <c r="BF544" s="108"/>
      <c r="BG544" s="108"/>
      <c r="BH544" s="108"/>
      <c r="BI544" s="109"/>
      <c r="BM544" s="108"/>
      <c r="BN544" s="109"/>
      <c r="BO544" s="108"/>
      <c r="BP544" s="108"/>
      <c r="BQ544" s="108"/>
      <c r="BR544" s="109"/>
    </row>
    <row r="545" spans="11:70">
      <c r="K545" s="108"/>
      <c r="L545" s="109"/>
      <c r="M545" s="109"/>
      <c r="N545" s="108"/>
      <c r="O545" s="108"/>
      <c r="P545" s="109"/>
      <c r="T545" s="108"/>
      <c r="U545" s="109"/>
      <c r="V545" s="108"/>
      <c r="W545" s="108"/>
      <c r="X545" s="108"/>
      <c r="Y545" s="109"/>
      <c r="AC545" s="108"/>
      <c r="AD545" s="109"/>
      <c r="AE545" s="108"/>
      <c r="AF545" s="108"/>
      <c r="AG545" s="108"/>
      <c r="AH545" s="109"/>
      <c r="AL545" s="108"/>
      <c r="AM545" s="109"/>
      <c r="AN545" s="108"/>
      <c r="AO545" s="108"/>
      <c r="AP545" s="108"/>
      <c r="AQ545" s="109"/>
      <c r="AU545" s="108"/>
      <c r="AV545" s="109"/>
      <c r="AW545" s="108"/>
      <c r="AX545" s="108"/>
      <c r="AY545" s="108"/>
      <c r="AZ545" s="109"/>
      <c r="BD545" s="108"/>
      <c r="BE545" s="109"/>
      <c r="BF545" s="108"/>
      <c r="BG545" s="108"/>
      <c r="BH545" s="108"/>
      <c r="BI545" s="109"/>
      <c r="BM545" s="108"/>
      <c r="BN545" s="109"/>
      <c r="BO545" s="108"/>
      <c r="BP545" s="108"/>
      <c r="BQ545" s="108"/>
      <c r="BR545" s="109"/>
    </row>
    <row r="546" spans="11:70">
      <c r="K546" s="108"/>
      <c r="L546" s="109"/>
      <c r="M546" s="109"/>
      <c r="N546" s="108"/>
      <c r="O546" s="108"/>
      <c r="P546" s="109"/>
      <c r="T546" s="108"/>
      <c r="U546" s="109"/>
      <c r="V546" s="108"/>
      <c r="W546" s="108"/>
      <c r="X546" s="108"/>
      <c r="Y546" s="109"/>
      <c r="AC546" s="108"/>
      <c r="AD546" s="109"/>
      <c r="AE546" s="108"/>
      <c r="AF546" s="108"/>
      <c r="AG546" s="108"/>
      <c r="AH546" s="109"/>
      <c r="AL546" s="108"/>
      <c r="AM546" s="109"/>
      <c r="AN546" s="108"/>
      <c r="AO546" s="108"/>
      <c r="AP546" s="108"/>
      <c r="AQ546" s="109"/>
      <c r="AU546" s="108"/>
      <c r="AV546" s="109"/>
      <c r="AW546" s="108"/>
      <c r="AX546" s="108"/>
      <c r="AY546" s="108"/>
      <c r="AZ546" s="109"/>
      <c r="BD546" s="108"/>
      <c r="BE546" s="109"/>
      <c r="BF546" s="108"/>
      <c r="BG546" s="108"/>
      <c r="BH546" s="108"/>
      <c r="BI546" s="109"/>
      <c r="BM546" s="108"/>
      <c r="BN546" s="109"/>
      <c r="BO546" s="108"/>
      <c r="BP546" s="108"/>
      <c r="BQ546" s="108"/>
      <c r="BR546" s="109"/>
    </row>
    <row r="547" spans="11:70">
      <c r="K547" s="110"/>
      <c r="L547" s="109"/>
      <c r="M547" s="109"/>
      <c r="N547" s="108"/>
      <c r="O547" s="108"/>
      <c r="P547" s="109"/>
      <c r="T547" s="108"/>
      <c r="U547" s="109"/>
      <c r="V547" s="108"/>
      <c r="W547" s="108"/>
      <c r="X547" s="108"/>
      <c r="Y547" s="109"/>
      <c r="AC547" s="108"/>
      <c r="AD547" s="109"/>
      <c r="AE547" s="108"/>
      <c r="AF547" s="108"/>
      <c r="AG547" s="108"/>
      <c r="AH547" s="109"/>
      <c r="AL547" s="108"/>
      <c r="AM547" s="109"/>
      <c r="AN547" s="108"/>
      <c r="AO547" s="108"/>
      <c r="AP547" s="108"/>
      <c r="AQ547" s="109"/>
      <c r="AU547" s="108"/>
      <c r="AV547" s="109"/>
      <c r="AW547" s="108"/>
      <c r="AX547" s="108"/>
      <c r="AY547" s="108"/>
      <c r="AZ547" s="109"/>
      <c r="BD547" s="108"/>
      <c r="BE547" s="109"/>
      <c r="BF547" s="108"/>
      <c r="BG547" s="108"/>
      <c r="BH547" s="108"/>
      <c r="BI547" s="109"/>
      <c r="BM547" s="108"/>
      <c r="BN547" s="109"/>
      <c r="BO547" s="108"/>
      <c r="BP547" s="108"/>
      <c r="BQ547" s="108"/>
      <c r="BR547" s="109"/>
    </row>
    <row r="548" spans="11:70">
      <c r="K548" s="108"/>
      <c r="L548" s="109"/>
      <c r="M548" s="109"/>
      <c r="N548" s="108"/>
      <c r="O548" s="108"/>
      <c r="P548" s="109"/>
      <c r="T548" s="108"/>
      <c r="U548" s="109"/>
      <c r="V548" s="108"/>
      <c r="W548" s="108"/>
      <c r="X548" s="108"/>
      <c r="Y548" s="109"/>
      <c r="AC548" s="108"/>
      <c r="AD548" s="109"/>
      <c r="AE548" s="108"/>
      <c r="AF548" s="108"/>
      <c r="AG548" s="108"/>
      <c r="AH548" s="109"/>
      <c r="AL548" s="108"/>
      <c r="AM548" s="109"/>
      <c r="AN548" s="108"/>
      <c r="AO548" s="108"/>
      <c r="AP548" s="108"/>
      <c r="AQ548" s="109"/>
      <c r="AU548" s="108"/>
      <c r="AV548" s="109"/>
      <c r="AW548" s="108"/>
      <c r="AX548" s="108"/>
      <c r="AY548" s="108"/>
      <c r="AZ548" s="109"/>
      <c r="BD548" s="108"/>
      <c r="BE548" s="109"/>
      <c r="BF548" s="108"/>
      <c r="BG548" s="108"/>
      <c r="BH548" s="108"/>
      <c r="BI548" s="109"/>
      <c r="BM548" s="108"/>
      <c r="BN548" s="109"/>
      <c r="BO548" s="108"/>
      <c r="BP548" s="108"/>
      <c r="BQ548" s="108"/>
      <c r="BR548" s="109"/>
    </row>
    <row r="549" spans="11:70">
      <c r="K549" s="108"/>
      <c r="L549" s="109"/>
      <c r="M549" s="109"/>
      <c r="N549" s="108"/>
      <c r="O549" s="108"/>
      <c r="P549" s="109"/>
      <c r="T549" s="108"/>
      <c r="U549" s="109"/>
      <c r="V549" s="108"/>
      <c r="W549" s="108"/>
      <c r="X549" s="108"/>
      <c r="Y549" s="109"/>
      <c r="AC549" s="108"/>
      <c r="AD549" s="109"/>
      <c r="AE549" s="108"/>
      <c r="AF549" s="108"/>
      <c r="AG549" s="108"/>
      <c r="AH549" s="109"/>
      <c r="AL549" s="108"/>
      <c r="AM549" s="109"/>
      <c r="AN549" s="108"/>
      <c r="AO549" s="108"/>
      <c r="AP549" s="108"/>
      <c r="AQ549" s="109"/>
      <c r="AU549" s="108"/>
      <c r="AV549" s="109"/>
      <c r="AW549" s="108"/>
      <c r="AX549" s="108"/>
      <c r="AY549" s="108"/>
      <c r="AZ549" s="109"/>
      <c r="BD549" s="108"/>
      <c r="BE549" s="109"/>
      <c r="BF549" s="108"/>
      <c r="BG549" s="108"/>
      <c r="BH549" s="108"/>
      <c r="BI549" s="109"/>
      <c r="BM549" s="108"/>
      <c r="BN549" s="109"/>
      <c r="BO549" s="108"/>
      <c r="BP549" s="108"/>
      <c r="BQ549" s="108"/>
      <c r="BR549" s="109"/>
    </row>
    <row r="550" spans="11:70">
      <c r="K550" s="108"/>
      <c r="L550" s="109"/>
      <c r="M550" s="109"/>
      <c r="N550" s="108"/>
      <c r="O550" s="108"/>
      <c r="P550" s="109"/>
      <c r="T550" s="108"/>
      <c r="U550" s="109"/>
      <c r="V550" s="108"/>
      <c r="W550" s="108"/>
      <c r="X550" s="108"/>
      <c r="Y550" s="109"/>
      <c r="AC550" s="108"/>
      <c r="AD550" s="109"/>
      <c r="AE550" s="108"/>
      <c r="AF550" s="108"/>
      <c r="AG550" s="108"/>
      <c r="AH550" s="109"/>
      <c r="AL550" s="108"/>
      <c r="AM550" s="109"/>
      <c r="AN550" s="108"/>
      <c r="AO550" s="108"/>
      <c r="AP550" s="108"/>
      <c r="AQ550" s="109"/>
      <c r="AU550" s="108"/>
      <c r="AV550" s="109"/>
      <c r="AW550" s="108"/>
      <c r="AX550" s="108"/>
      <c r="AY550" s="108"/>
      <c r="AZ550" s="109"/>
      <c r="BD550" s="108"/>
      <c r="BE550" s="109"/>
      <c r="BF550" s="108"/>
      <c r="BG550" s="108"/>
      <c r="BH550" s="108"/>
      <c r="BI550" s="109"/>
      <c r="BM550" s="108"/>
      <c r="BN550" s="109"/>
      <c r="BO550" s="108"/>
      <c r="BP550" s="108"/>
      <c r="BQ550" s="108"/>
      <c r="BR550" s="109"/>
    </row>
    <row r="551" spans="11:70">
      <c r="K551" s="110"/>
      <c r="L551" s="109"/>
      <c r="M551" s="109"/>
      <c r="N551" s="108"/>
      <c r="O551" s="108"/>
      <c r="P551" s="109"/>
      <c r="T551" s="108"/>
      <c r="U551" s="109"/>
      <c r="V551" s="108"/>
      <c r="W551" s="108"/>
      <c r="X551" s="108"/>
      <c r="Y551" s="109"/>
      <c r="AC551" s="108"/>
      <c r="AD551" s="109"/>
      <c r="AE551" s="108"/>
      <c r="AF551" s="108"/>
      <c r="AG551" s="108"/>
      <c r="AH551" s="109"/>
      <c r="AL551" s="108"/>
      <c r="AM551" s="109"/>
      <c r="AN551" s="108"/>
      <c r="AO551" s="108"/>
      <c r="AP551" s="108"/>
      <c r="AQ551" s="109"/>
      <c r="AU551" s="108"/>
      <c r="AV551" s="109"/>
      <c r="AW551" s="108"/>
      <c r="AX551" s="108"/>
      <c r="AY551" s="108"/>
      <c r="AZ551" s="109"/>
      <c r="BD551" s="108"/>
      <c r="BE551" s="109"/>
      <c r="BF551" s="108"/>
      <c r="BG551" s="108"/>
      <c r="BH551" s="108"/>
      <c r="BI551" s="109"/>
      <c r="BM551" s="108"/>
      <c r="BN551" s="109"/>
      <c r="BO551" s="108"/>
      <c r="BP551" s="108"/>
      <c r="BQ551" s="108"/>
      <c r="BR551" s="109"/>
    </row>
    <row r="552" spans="11:70">
      <c r="K552" s="108"/>
      <c r="L552" s="109"/>
      <c r="M552" s="109"/>
      <c r="N552" s="108"/>
      <c r="O552" s="108"/>
      <c r="P552" s="109"/>
      <c r="T552" s="108"/>
      <c r="U552" s="109"/>
      <c r="V552" s="108"/>
      <c r="W552" s="108"/>
      <c r="X552" s="108"/>
      <c r="Y552" s="109"/>
      <c r="AC552" s="108"/>
      <c r="AD552" s="109"/>
      <c r="AE552" s="108"/>
      <c r="AF552" s="108"/>
      <c r="AG552" s="108"/>
      <c r="AH552" s="109"/>
      <c r="AL552" s="108"/>
      <c r="AM552" s="109"/>
      <c r="AN552" s="108"/>
      <c r="AO552" s="108"/>
      <c r="AP552" s="108"/>
      <c r="AQ552" s="109"/>
      <c r="AU552" s="108"/>
      <c r="AV552" s="109"/>
      <c r="AW552" s="108"/>
      <c r="AX552" s="108"/>
      <c r="AY552" s="108"/>
      <c r="AZ552" s="109"/>
      <c r="BD552" s="108"/>
      <c r="BE552" s="109"/>
      <c r="BF552" s="108"/>
      <c r="BG552" s="108"/>
      <c r="BH552" s="108"/>
      <c r="BI552" s="109"/>
      <c r="BM552" s="108"/>
      <c r="BN552" s="109"/>
      <c r="BO552" s="108"/>
      <c r="BP552" s="108"/>
      <c r="BQ552" s="108"/>
      <c r="BR552" s="109"/>
    </row>
    <row r="553" spans="11:70">
      <c r="K553" s="108"/>
      <c r="L553" s="109"/>
      <c r="M553" s="109"/>
      <c r="N553" s="108"/>
      <c r="O553" s="108"/>
      <c r="P553" s="109"/>
      <c r="T553" s="108"/>
      <c r="U553" s="109"/>
      <c r="V553" s="108"/>
      <c r="W553" s="108"/>
      <c r="X553" s="108"/>
      <c r="Y553" s="109"/>
      <c r="AC553" s="108"/>
      <c r="AD553" s="109"/>
      <c r="AE553" s="108"/>
      <c r="AF553" s="108"/>
      <c r="AG553" s="108"/>
      <c r="AH553" s="109"/>
      <c r="AL553" s="108"/>
      <c r="AM553" s="109"/>
      <c r="AN553" s="108"/>
      <c r="AO553" s="108"/>
      <c r="AP553" s="108"/>
      <c r="AQ553" s="109"/>
      <c r="AU553" s="108"/>
      <c r="AV553" s="109"/>
      <c r="AW553" s="108"/>
      <c r="AX553" s="108"/>
      <c r="AY553" s="108"/>
      <c r="AZ553" s="109"/>
      <c r="BD553" s="108"/>
      <c r="BE553" s="109"/>
      <c r="BF553" s="108"/>
      <c r="BG553" s="108"/>
      <c r="BH553" s="108"/>
      <c r="BI553" s="109"/>
      <c r="BM553" s="108"/>
      <c r="BN553" s="109"/>
      <c r="BO553" s="108"/>
      <c r="BP553" s="108"/>
      <c r="BQ553" s="108"/>
      <c r="BR553" s="109"/>
    </row>
    <row r="554" spans="11:70">
      <c r="K554" s="108"/>
      <c r="L554" s="109"/>
      <c r="M554" s="109"/>
      <c r="N554" s="108"/>
      <c r="O554" s="108"/>
      <c r="P554" s="109"/>
      <c r="T554" s="108"/>
      <c r="U554" s="109"/>
      <c r="V554" s="108"/>
      <c r="W554" s="108"/>
      <c r="X554" s="108"/>
      <c r="Y554" s="109"/>
      <c r="AC554" s="108"/>
      <c r="AD554" s="109"/>
      <c r="AE554" s="108"/>
      <c r="AF554" s="108"/>
      <c r="AG554" s="108"/>
      <c r="AH554" s="109"/>
      <c r="AL554" s="108"/>
      <c r="AM554" s="109"/>
      <c r="AN554" s="108"/>
      <c r="AO554" s="108"/>
      <c r="AP554" s="108"/>
      <c r="AQ554" s="109"/>
      <c r="AU554" s="108"/>
      <c r="AV554" s="109"/>
      <c r="AW554" s="108"/>
      <c r="AX554" s="108"/>
      <c r="AY554" s="108"/>
      <c r="AZ554" s="109"/>
      <c r="BD554" s="108"/>
      <c r="BE554" s="109"/>
      <c r="BF554" s="108"/>
      <c r="BG554" s="108"/>
      <c r="BH554" s="108"/>
      <c r="BI554" s="109"/>
      <c r="BM554" s="108"/>
      <c r="BN554" s="109"/>
      <c r="BO554" s="108"/>
      <c r="BP554" s="108"/>
      <c r="BQ554" s="108"/>
      <c r="BR554" s="109"/>
    </row>
    <row r="555" spans="11:70">
      <c r="K555" s="110"/>
      <c r="L555" s="109"/>
      <c r="M555" s="109"/>
      <c r="N555" s="108"/>
      <c r="O555" s="108"/>
      <c r="P555" s="109"/>
      <c r="T555" s="108"/>
      <c r="U555" s="109"/>
      <c r="V555" s="108"/>
      <c r="W555" s="108"/>
      <c r="X555" s="108"/>
      <c r="Y555" s="109"/>
      <c r="AC555" s="108"/>
      <c r="AD555" s="109"/>
      <c r="AE555" s="108"/>
      <c r="AF555" s="108"/>
      <c r="AG555" s="108"/>
      <c r="AH555" s="109"/>
      <c r="AL555" s="108"/>
      <c r="AM555" s="109"/>
      <c r="AN555" s="108"/>
      <c r="AO555" s="108"/>
      <c r="AP555" s="108"/>
      <c r="AQ555" s="109"/>
      <c r="AU555" s="108"/>
      <c r="AV555" s="109"/>
      <c r="AW555" s="108"/>
      <c r="AX555" s="108"/>
      <c r="AY555" s="108"/>
      <c r="AZ555" s="109"/>
      <c r="BD555" s="108"/>
      <c r="BE555" s="109"/>
      <c r="BF555" s="108"/>
      <c r="BG555" s="108"/>
      <c r="BH555" s="108"/>
      <c r="BI555" s="109"/>
      <c r="BM555" s="108"/>
      <c r="BN555" s="109"/>
      <c r="BO555" s="108"/>
      <c r="BP555" s="108"/>
      <c r="BQ555" s="108"/>
      <c r="BR555" s="109"/>
    </row>
    <row r="556" spans="11:70">
      <c r="K556" s="108"/>
      <c r="L556" s="109"/>
      <c r="M556" s="109"/>
      <c r="N556" s="108"/>
      <c r="O556" s="108"/>
      <c r="P556" s="109"/>
      <c r="T556" s="108"/>
      <c r="U556" s="109"/>
      <c r="V556" s="108"/>
      <c r="W556" s="108"/>
      <c r="X556" s="108"/>
      <c r="Y556" s="109"/>
      <c r="AC556" s="108"/>
      <c r="AD556" s="109"/>
      <c r="AE556" s="108"/>
      <c r="AF556" s="108"/>
      <c r="AG556" s="108"/>
      <c r="AH556" s="109"/>
      <c r="AL556" s="108"/>
      <c r="AM556" s="109"/>
      <c r="AN556" s="108"/>
      <c r="AO556" s="108"/>
      <c r="AP556" s="108"/>
      <c r="AQ556" s="109"/>
      <c r="AU556" s="108"/>
      <c r="AV556" s="109"/>
      <c r="AW556" s="108"/>
      <c r="AX556" s="108"/>
      <c r="AY556" s="108"/>
      <c r="AZ556" s="109"/>
      <c r="BD556" s="108"/>
      <c r="BE556" s="109"/>
      <c r="BF556" s="108"/>
      <c r="BG556" s="108"/>
      <c r="BH556" s="108"/>
      <c r="BI556" s="109"/>
      <c r="BM556" s="108"/>
      <c r="BN556" s="109"/>
      <c r="BO556" s="108"/>
      <c r="BP556" s="108"/>
      <c r="BQ556" s="108"/>
      <c r="BR556" s="109"/>
    </row>
    <row r="557" spans="11:70">
      <c r="K557" s="108"/>
      <c r="L557" s="109"/>
      <c r="M557" s="109"/>
      <c r="N557" s="108"/>
      <c r="O557" s="108"/>
      <c r="P557" s="109"/>
      <c r="T557" s="108"/>
      <c r="U557" s="109"/>
      <c r="V557" s="108"/>
      <c r="W557" s="108"/>
      <c r="X557" s="108"/>
      <c r="Y557" s="109"/>
      <c r="AC557" s="108"/>
      <c r="AD557" s="109"/>
      <c r="AE557" s="108"/>
      <c r="AF557" s="108"/>
      <c r="AG557" s="108"/>
      <c r="AH557" s="109"/>
      <c r="AL557" s="108"/>
      <c r="AM557" s="109"/>
      <c r="AN557" s="108"/>
      <c r="AO557" s="108"/>
      <c r="AP557" s="108"/>
      <c r="AQ557" s="109"/>
      <c r="AU557" s="108"/>
      <c r="AV557" s="109"/>
      <c r="AW557" s="108"/>
      <c r="AX557" s="108"/>
      <c r="AY557" s="108"/>
      <c r="AZ557" s="109"/>
      <c r="BD557" s="108"/>
      <c r="BE557" s="109"/>
      <c r="BF557" s="108"/>
      <c r="BG557" s="108"/>
      <c r="BH557" s="108"/>
      <c r="BI557" s="109"/>
      <c r="BM557" s="108"/>
      <c r="BN557" s="109"/>
      <c r="BO557" s="108"/>
      <c r="BP557" s="108"/>
      <c r="BQ557" s="108"/>
      <c r="BR557" s="109"/>
    </row>
    <row r="558" spans="11:70">
      <c r="K558" s="108"/>
      <c r="L558" s="109"/>
      <c r="M558" s="109"/>
      <c r="N558" s="108"/>
      <c r="O558" s="108"/>
      <c r="P558" s="109"/>
      <c r="T558" s="108"/>
      <c r="U558" s="109"/>
      <c r="V558" s="108"/>
      <c r="W558" s="108"/>
      <c r="X558" s="108"/>
      <c r="Y558" s="109"/>
      <c r="AC558" s="108"/>
      <c r="AD558" s="109"/>
      <c r="AE558" s="108"/>
      <c r="AF558" s="108"/>
      <c r="AG558" s="108"/>
      <c r="AH558" s="109"/>
      <c r="AL558" s="108"/>
      <c r="AM558" s="109"/>
      <c r="AN558" s="108"/>
      <c r="AO558" s="108"/>
      <c r="AP558" s="108"/>
      <c r="AQ558" s="109"/>
      <c r="AU558" s="108"/>
      <c r="AV558" s="109"/>
      <c r="AW558" s="108"/>
      <c r="AX558" s="108"/>
      <c r="AY558" s="108"/>
      <c r="AZ558" s="109"/>
      <c r="BD558" s="108"/>
      <c r="BE558" s="109"/>
      <c r="BF558" s="108"/>
      <c r="BG558" s="108"/>
      <c r="BH558" s="108"/>
      <c r="BI558" s="109"/>
      <c r="BM558" s="108"/>
      <c r="BN558" s="109"/>
      <c r="BO558" s="108"/>
      <c r="BP558" s="108"/>
      <c r="BQ558" s="108"/>
      <c r="BR558" s="109"/>
    </row>
    <row r="559" spans="11:70">
      <c r="K559" s="110"/>
      <c r="L559" s="109"/>
      <c r="M559" s="109"/>
      <c r="N559" s="108"/>
      <c r="O559" s="108"/>
      <c r="P559" s="109"/>
      <c r="T559" s="108"/>
      <c r="U559" s="109"/>
      <c r="V559" s="108"/>
      <c r="W559" s="108"/>
      <c r="X559" s="108"/>
      <c r="Y559" s="109"/>
      <c r="AC559" s="108"/>
      <c r="AD559" s="109"/>
      <c r="AE559" s="108"/>
      <c r="AF559" s="108"/>
      <c r="AG559" s="108"/>
      <c r="AH559" s="109"/>
      <c r="AL559" s="108"/>
      <c r="AM559" s="109"/>
      <c r="AN559" s="108"/>
      <c r="AO559" s="108"/>
      <c r="AP559" s="108"/>
      <c r="AQ559" s="109"/>
      <c r="AU559" s="108"/>
      <c r="AV559" s="109"/>
      <c r="AW559" s="108"/>
      <c r="AX559" s="108"/>
      <c r="AY559" s="108"/>
      <c r="AZ559" s="109"/>
      <c r="BD559" s="108"/>
      <c r="BE559" s="109"/>
      <c r="BF559" s="108"/>
      <c r="BG559" s="108"/>
      <c r="BH559" s="108"/>
      <c r="BI559" s="109"/>
      <c r="BM559" s="108"/>
      <c r="BN559" s="109"/>
      <c r="BO559" s="108"/>
      <c r="BP559" s="108"/>
      <c r="BQ559" s="108"/>
      <c r="BR559" s="10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4:BX152"/>
  <sheetViews>
    <sheetView topLeftCell="A96" zoomScale="37" workbookViewId="0">
      <selection activeCell="A39" sqref="A39:A40"/>
    </sheetView>
  </sheetViews>
  <sheetFormatPr defaultColWidth="8.7265625" defaultRowHeight="12.5"/>
  <cols>
    <col min="1" max="4" width="8.7265625" style="144"/>
    <col min="8" max="11" width="12.81640625"/>
    <col min="13" max="18" width="12.81640625"/>
    <col min="22" max="27" width="12.81640625"/>
    <col min="29" max="32" width="12.81640625" style="144"/>
    <col min="36" max="39" width="12.81640625"/>
    <col min="41" max="41" width="12.81640625"/>
    <col min="43" max="46" width="12.81640625"/>
    <col min="51" max="54" width="12.81640625"/>
    <col min="56" max="56" width="11.7265625"/>
    <col min="58" max="61" width="12.81640625"/>
    <col min="66" max="69" width="12.81640625"/>
    <col min="71" max="71" width="12.81640625"/>
    <col min="73" max="76" width="12.81640625"/>
  </cols>
  <sheetData>
    <row r="4" spans="1:32">
      <c r="H4" t="s">
        <v>147</v>
      </c>
      <c r="W4" t="s">
        <v>148</v>
      </c>
    </row>
    <row r="5" spans="1:32">
      <c r="H5" t="s">
        <v>149</v>
      </c>
      <c r="I5" t="s">
        <v>150</v>
      </c>
      <c r="J5" t="s">
        <v>151</v>
      </c>
      <c r="K5" t="s">
        <v>152</v>
      </c>
    </row>
    <row r="6" spans="1:32">
      <c r="A6" s="152">
        <f>O6+O7</f>
        <v>2.0724659037165537E-2</v>
      </c>
      <c r="B6" s="152">
        <f t="shared" ref="B6:D6" si="0">P6+P7</f>
        <v>2.1693465806133724E-2</v>
      </c>
      <c r="C6" s="152">
        <f t="shared" si="0"/>
        <v>2.1393493175585778E-2</v>
      </c>
      <c r="D6" s="152">
        <f t="shared" si="0"/>
        <v>2.3300094813820355E-2</v>
      </c>
      <c r="H6">
        <v>9962.4781077000498</v>
      </c>
      <c r="I6">
        <v>10467.811434302899</v>
      </c>
      <c r="J6">
        <v>10292.7314285714</v>
      </c>
      <c r="K6">
        <v>11190.4456706282</v>
      </c>
      <c r="M6" s="65">
        <f>SUM(H6:K29)</f>
        <v>958729.16756127635</v>
      </c>
      <c r="O6" s="15">
        <f t="shared" ref="O6:O29" si="1">H6/M6</f>
        <v>1.0391337245993724E-2</v>
      </c>
      <c r="P6" s="15">
        <f t="shared" ref="P6:P29" si="2">I6/M6</f>
        <v>1.0918423876609405E-2</v>
      </c>
      <c r="Q6" s="15">
        <f t="shared" ref="Q6:Q29" si="3">J6/M6</f>
        <v>1.073580712554419E-2</v>
      </c>
      <c r="R6" s="15">
        <f t="shared" ref="R6:R29" si="4">K6/M6</f>
        <v>1.1672165663941764E-2</v>
      </c>
      <c r="W6" s="66">
        <f>AVERAGE(O6,O39,O68,O99,O129)</f>
        <v>1.0622258199736192E-2</v>
      </c>
      <c r="X6" s="66">
        <f>AVERAGE(P6,P39,P68,P99,P129)</f>
        <v>1.0242430242706138E-2</v>
      </c>
      <c r="Y6" s="66">
        <f>AVERAGE(Q6,Q39,Q68,Q99,Q129)</f>
        <v>1.053153534579763E-2</v>
      </c>
      <c r="Z6" s="66">
        <f>AVERAGE(R6,R39,R68,R99,R129)</f>
        <v>1.3060578648426465E-2</v>
      </c>
      <c r="AC6" s="152">
        <f>W6+W7</f>
        <v>2.1100281615679766E-2</v>
      </c>
      <c r="AD6" s="152">
        <f t="shared" ref="AD6:AF6" si="5">X6+X7</f>
        <v>2.0289589930703667E-2</v>
      </c>
      <c r="AE6" s="152">
        <f t="shared" si="5"/>
        <v>2.0828129338260011E-2</v>
      </c>
      <c r="AF6" s="152">
        <f t="shared" si="5"/>
        <v>2.6007960145311419E-2</v>
      </c>
    </row>
    <row r="7" spans="1:32">
      <c r="A7" s="152"/>
      <c r="B7" s="152"/>
      <c r="C7" s="152"/>
      <c r="D7" s="152"/>
      <c r="H7">
        <v>9906.8569989929492</v>
      </c>
      <c r="I7">
        <v>10330.346979530699</v>
      </c>
      <c r="J7">
        <v>10217.8344748858</v>
      </c>
      <c r="K7">
        <v>11148.034834324601</v>
      </c>
      <c r="M7">
        <f t="shared" ref="M7:M29" si="6">M6</f>
        <v>958729.16756127635</v>
      </c>
      <c r="O7" s="15">
        <f t="shared" si="1"/>
        <v>1.0333321791171813E-2</v>
      </c>
      <c r="P7" s="15">
        <f t="shared" si="2"/>
        <v>1.0775041929524319E-2</v>
      </c>
      <c r="Q7" s="15">
        <f t="shared" si="3"/>
        <v>1.0657686050041588E-2</v>
      </c>
      <c r="R7" s="15">
        <f t="shared" si="4"/>
        <v>1.1627929149878591E-2</v>
      </c>
      <c r="W7" s="66">
        <f t="shared" ref="W7:W29" si="7">AVERAGE(O7,O40,O69,O100,O130)</f>
        <v>1.0478023415943574E-2</v>
      </c>
      <c r="X7" s="66">
        <f t="shared" ref="X7:X29" si="8">AVERAGE(P7,P40,P69,P100,P130)</f>
        <v>1.0047159687997529E-2</v>
      </c>
      <c r="Y7" s="66">
        <f t="shared" ref="Y7:Y29" si="9">AVERAGE(Q7,Q40,Q69,Q100,Q130)</f>
        <v>1.0296593992462379E-2</v>
      </c>
      <c r="Z7" s="66">
        <f t="shared" ref="Z7:Z29" si="10">AVERAGE(R7,R40,R69,R100,R130)</f>
        <v>1.2947381496884952E-2</v>
      </c>
      <c r="AC7" s="152"/>
      <c r="AD7" s="152"/>
      <c r="AE7" s="152"/>
      <c r="AF7" s="152"/>
    </row>
    <row r="8" spans="1:32">
      <c r="A8" s="152">
        <f t="shared" ref="A8" si="11">O8+O9</f>
        <v>2.0606913950845532E-2</v>
      </c>
      <c r="B8" s="152">
        <f t="shared" ref="B8" si="12">P8+P9</f>
        <v>2.1091629448540879E-2</v>
      </c>
      <c r="C8" s="152">
        <f t="shared" ref="C8" si="13">Q8+Q9</f>
        <v>2.1029674486330027E-2</v>
      </c>
      <c r="D8" s="152">
        <f t="shared" ref="D8" si="14">R8+R9</f>
        <v>2.2949279837092943E-2</v>
      </c>
      <c r="H8">
        <v>9898.9204030226701</v>
      </c>
      <c r="I8">
        <v>10173.476976976999</v>
      </c>
      <c r="J8">
        <v>10146.755580357099</v>
      </c>
      <c r="K8">
        <v>11054.7828668363</v>
      </c>
      <c r="M8">
        <f t="shared" si="6"/>
        <v>958729.16756127635</v>
      </c>
      <c r="O8" s="15">
        <f t="shared" si="1"/>
        <v>1.0325043545094803E-2</v>
      </c>
      <c r="P8" s="15">
        <f t="shared" si="2"/>
        <v>1.0611419075582438E-2</v>
      </c>
      <c r="Q8" s="15">
        <f t="shared" si="3"/>
        <v>1.0583547391352916E-2</v>
      </c>
      <c r="R8" s="15">
        <f t="shared" si="4"/>
        <v>1.1530662924292166E-2</v>
      </c>
      <c r="W8" s="66">
        <f t="shared" si="7"/>
        <v>1.0224258168749539E-2</v>
      </c>
      <c r="X8" s="66">
        <f t="shared" si="8"/>
        <v>9.6470011216750595E-3</v>
      </c>
      <c r="Y8" s="66">
        <f t="shared" si="9"/>
        <v>1.0003350377994083E-2</v>
      </c>
      <c r="Z8" s="66">
        <f t="shared" si="10"/>
        <v>1.2767878834588445E-2</v>
      </c>
      <c r="AC8" s="152">
        <f t="shared" ref="AC8" si="15">W8+W9</f>
        <v>2.0204463474633838E-2</v>
      </c>
      <c r="AD8" s="152">
        <f t="shared" ref="AD8" si="16">X8+X9</f>
        <v>1.8870656882657717E-2</v>
      </c>
      <c r="AE8" s="152">
        <f t="shared" ref="AE8" si="17">Y8+Y9</f>
        <v>1.9692259466378176E-2</v>
      </c>
      <c r="AF8" s="152">
        <f t="shared" ref="AF8" si="18">Z8+Z9</f>
        <v>2.5282231921475835E-2</v>
      </c>
    </row>
    <row r="9" spans="1:32">
      <c r="A9" s="152"/>
      <c r="B9" s="152"/>
      <c r="C9" s="152"/>
      <c r="D9" s="152"/>
      <c r="H9">
        <v>9857.5290550783193</v>
      </c>
      <c r="I9">
        <v>10047.683366733499</v>
      </c>
      <c r="J9">
        <v>10015.0067340067</v>
      </c>
      <c r="K9">
        <v>10947.361087510601</v>
      </c>
      <c r="M9">
        <f t="shared" si="6"/>
        <v>958729.16756127635</v>
      </c>
      <c r="O9" s="15">
        <f t="shared" si="1"/>
        <v>1.0281870405750728E-2</v>
      </c>
      <c r="P9" s="15">
        <f t="shared" si="2"/>
        <v>1.048021037295844E-2</v>
      </c>
      <c r="Q9" s="15">
        <f t="shared" si="3"/>
        <v>1.0446127094977111E-2</v>
      </c>
      <c r="R9" s="15">
        <f t="shared" si="4"/>
        <v>1.1418616912800777E-2</v>
      </c>
      <c r="W9" s="66">
        <f t="shared" si="7"/>
        <v>9.9802053058843012E-3</v>
      </c>
      <c r="X9" s="66">
        <f t="shared" si="8"/>
        <v>9.2236557609826596E-3</v>
      </c>
      <c r="Y9" s="66">
        <f t="shared" si="9"/>
        <v>9.6889090883840907E-3</v>
      </c>
      <c r="Z9" s="66">
        <f t="shared" si="10"/>
        <v>1.2514353086887389E-2</v>
      </c>
      <c r="AC9" s="152"/>
      <c r="AD9" s="152"/>
      <c r="AE9" s="152"/>
      <c r="AF9" s="152"/>
    </row>
    <row r="10" spans="1:32">
      <c r="A10" s="152">
        <f t="shared" ref="A10" si="19">O10+O11</f>
        <v>1.9908743871061466E-2</v>
      </c>
      <c r="B10" s="152">
        <f t="shared" ref="B10" si="20">P10+P11</f>
        <v>2.0288554911757406E-2</v>
      </c>
      <c r="C10" s="152">
        <f t="shared" ref="C10" si="21">Q10+Q11</f>
        <v>2.0111670111358421E-2</v>
      </c>
      <c r="D10" s="152">
        <f t="shared" ref="D10" si="22">R10+R11</f>
        <v>2.2222380945545704E-2</v>
      </c>
      <c r="H10">
        <v>9674.47580645161</v>
      </c>
      <c r="I10">
        <v>9877.0695214105799</v>
      </c>
      <c r="J10">
        <v>9793.10854503464</v>
      </c>
      <c r="K10">
        <v>10776.846480067899</v>
      </c>
      <c r="M10">
        <f t="shared" si="6"/>
        <v>958729.16756127635</v>
      </c>
      <c r="O10" s="15">
        <f t="shared" si="1"/>
        <v>1.0090937184127419E-2</v>
      </c>
      <c r="P10" s="15">
        <f t="shared" si="2"/>
        <v>1.0302252039055958E-2</v>
      </c>
      <c r="Q10" s="15">
        <f t="shared" si="3"/>
        <v>1.021467675792676E-2</v>
      </c>
      <c r="R10" s="15">
        <f t="shared" si="4"/>
        <v>1.1240762088714806E-2</v>
      </c>
      <c r="W10" s="66">
        <f t="shared" si="7"/>
        <v>9.7190053720857643E-3</v>
      </c>
      <c r="X10" s="66">
        <f t="shared" si="8"/>
        <v>8.9022178995017669E-3</v>
      </c>
      <c r="Y10" s="66">
        <f t="shared" si="9"/>
        <v>9.4057362466829879E-3</v>
      </c>
      <c r="Z10" s="66">
        <f t="shared" si="10"/>
        <v>1.2160785639303168E-2</v>
      </c>
      <c r="AC10" s="152">
        <f t="shared" ref="AC10" si="23">W10+W11</f>
        <v>1.9159866676335777E-2</v>
      </c>
      <c r="AD10" s="152">
        <f t="shared" ref="AD10" si="24">X10+X11</f>
        <v>1.7500502969475973E-2</v>
      </c>
      <c r="AE10" s="152">
        <f t="shared" ref="AE10" si="25">Y10+Y11</f>
        <v>1.8540401370121914E-2</v>
      </c>
      <c r="AF10" s="152">
        <f t="shared" ref="AF10" si="26">Z10+Z11</f>
        <v>2.3916599319823553E-2</v>
      </c>
    </row>
    <row r="11" spans="1:32">
      <c r="A11" s="152"/>
      <c r="B11" s="152"/>
      <c r="C11" s="152"/>
      <c r="D11" s="152"/>
      <c r="H11">
        <v>9412.6176322418105</v>
      </c>
      <c r="I11">
        <v>9574.1598401598403</v>
      </c>
      <c r="J11">
        <v>9488.5361990950205</v>
      </c>
      <c r="K11">
        <v>10528.3983050847</v>
      </c>
      <c r="M11">
        <f t="shared" si="6"/>
        <v>958729.16756127635</v>
      </c>
      <c r="O11" s="15">
        <f t="shared" si="1"/>
        <v>9.8178066869340462E-3</v>
      </c>
      <c r="P11" s="15">
        <f t="shared" si="2"/>
        <v>9.9863028727014466E-3</v>
      </c>
      <c r="Q11" s="15">
        <f t="shared" si="3"/>
        <v>9.8969933534316604E-3</v>
      </c>
      <c r="R11" s="15">
        <f t="shared" si="4"/>
        <v>1.0981618856830896E-2</v>
      </c>
      <c r="W11" s="66">
        <f t="shared" si="7"/>
        <v>9.4408613042500124E-3</v>
      </c>
      <c r="X11" s="66">
        <f t="shared" si="8"/>
        <v>8.5982850699742076E-3</v>
      </c>
      <c r="Y11" s="66">
        <f t="shared" si="9"/>
        <v>9.1346651234389259E-3</v>
      </c>
      <c r="Z11" s="66">
        <f t="shared" si="10"/>
        <v>1.1755813680520383E-2</v>
      </c>
      <c r="AC11" s="152"/>
      <c r="AD11" s="152"/>
      <c r="AE11" s="152"/>
      <c r="AF11" s="152"/>
    </row>
    <row r="12" spans="1:32">
      <c r="A12" s="152">
        <f t="shared" ref="A12" si="27">O12+O13</f>
        <v>1.9131142691048007E-2</v>
      </c>
      <c r="B12" s="152">
        <f t="shared" ref="B12" si="28">P12+P13</f>
        <v>1.9232236416978313E-2</v>
      </c>
      <c r="C12" s="152">
        <f t="shared" ref="C12" si="29">Q12+Q13</f>
        <v>1.9209922204757826E-2</v>
      </c>
      <c r="D12" s="152">
        <f t="shared" ref="D12" si="30">R12+R13</f>
        <v>2.1258522050921807E-2</v>
      </c>
      <c r="H12">
        <v>9235.04820567756</v>
      </c>
      <c r="I12">
        <v>9306.2486243121602</v>
      </c>
      <c r="J12">
        <v>9281.7312925170099</v>
      </c>
      <c r="K12">
        <v>10283.4847457627</v>
      </c>
      <c r="M12">
        <f t="shared" si="6"/>
        <v>958729.16756127635</v>
      </c>
      <c r="O12" s="15">
        <f t="shared" si="1"/>
        <v>9.6325933518522158E-3</v>
      </c>
      <c r="P12" s="15">
        <f t="shared" si="2"/>
        <v>9.7068587659479549E-3</v>
      </c>
      <c r="Q12" s="15">
        <f t="shared" si="3"/>
        <v>9.6812860258825659E-3</v>
      </c>
      <c r="R12" s="15">
        <f t="shared" si="4"/>
        <v>1.0726162396749487E-2</v>
      </c>
      <c r="W12" s="66">
        <f t="shared" si="7"/>
        <v>9.2225455109976942E-3</v>
      </c>
      <c r="X12" s="66">
        <f t="shared" si="8"/>
        <v>8.3134335719317141E-3</v>
      </c>
      <c r="Y12" s="66">
        <f t="shared" si="9"/>
        <v>8.8795753807839953E-3</v>
      </c>
      <c r="Z12" s="66">
        <f t="shared" si="10"/>
        <v>1.1426326813333514E-2</v>
      </c>
      <c r="AC12" s="152">
        <f t="shared" ref="AC12" si="31">W12+W13</f>
        <v>1.8319027581294868E-2</v>
      </c>
      <c r="AD12" s="152">
        <f t="shared" ref="AD12" si="32">X12+X13</f>
        <v>1.6421193779789026E-2</v>
      </c>
      <c r="AE12" s="152">
        <f t="shared" ref="AE12" si="33">Y12+Y13</f>
        <v>1.7590353092763786E-2</v>
      </c>
      <c r="AF12" s="152">
        <f t="shared" ref="AF12" si="34">Z12+Z13</f>
        <v>2.2630890443310306E-2</v>
      </c>
    </row>
    <row r="13" spans="1:32">
      <c r="A13" s="152"/>
      <c r="B13" s="152"/>
      <c r="C13" s="152"/>
      <c r="D13" s="152"/>
      <c r="H13">
        <v>9106.5363010068904</v>
      </c>
      <c r="I13">
        <v>9132.2573860791199</v>
      </c>
      <c r="J13">
        <v>9135.3814317673405</v>
      </c>
      <c r="K13">
        <v>10097.6804037006</v>
      </c>
      <c r="M13">
        <f t="shared" si="6"/>
        <v>958729.16756127635</v>
      </c>
      <c r="O13" s="15">
        <f t="shared" si="1"/>
        <v>9.4985493391957897E-3</v>
      </c>
      <c r="P13" s="15">
        <f t="shared" si="2"/>
        <v>9.5253776510303562E-3</v>
      </c>
      <c r="Q13" s="15">
        <f t="shared" si="3"/>
        <v>9.5286361788752619E-3</v>
      </c>
      <c r="R13" s="15">
        <f t="shared" si="4"/>
        <v>1.053235965417232E-2</v>
      </c>
      <c r="W13" s="66">
        <f t="shared" si="7"/>
        <v>9.0964820702971738E-3</v>
      </c>
      <c r="X13" s="66">
        <f t="shared" si="8"/>
        <v>8.1077602078573098E-3</v>
      </c>
      <c r="Y13" s="66">
        <f t="shared" si="9"/>
        <v>8.7107777119797888E-3</v>
      </c>
      <c r="Z13" s="66">
        <f t="shared" si="10"/>
        <v>1.1204563629976794E-2</v>
      </c>
      <c r="AC13" s="152"/>
      <c r="AD13" s="152"/>
      <c r="AE13" s="152"/>
      <c r="AF13" s="152"/>
    </row>
    <row r="14" spans="1:32">
      <c r="A14" s="152">
        <f t="shared" ref="A14" si="35">O14+O15</f>
        <v>1.8830899452683077E-2</v>
      </c>
      <c r="B14" s="152">
        <f t="shared" ref="B14" si="36">P14+P15</f>
        <v>1.8748507011425081E-2</v>
      </c>
      <c r="C14" s="152">
        <f t="shared" ref="C14" si="37">Q14+Q15</f>
        <v>1.8841834190357041E-2</v>
      </c>
      <c r="D14" s="152">
        <f t="shared" ref="D14" si="38">R14+R15</f>
        <v>2.0781130887542472E-2</v>
      </c>
      <c r="H14">
        <v>9038.8551031200404</v>
      </c>
      <c r="I14">
        <v>9017.6105000000007</v>
      </c>
      <c r="J14">
        <v>9044.3277404921701</v>
      </c>
      <c r="K14">
        <v>9990.9670886076001</v>
      </c>
      <c r="M14">
        <f t="shared" si="6"/>
        <v>958729.16756127635</v>
      </c>
      <c r="O14" s="15">
        <f t="shared" si="1"/>
        <v>9.4279546392775516E-3</v>
      </c>
      <c r="P14" s="15">
        <f t="shared" si="2"/>
        <v>9.4057955104653139E-3</v>
      </c>
      <c r="Q14" s="15">
        <f t="shared" si="3"/>
        <v>9.433662859656463E-3</v>
      </c>
      <c r="R14" s="15">
        <f t="shared" si="4"/>
        <v>1.0421052604482315E-2</v>
      </c>
      <c r="W14" s="66">
        <f t="shared" si="7"/>
        <v>9.100072460278958E-3</v>
      </c>
      <c r="X14" s="66">
        <f t="shared" si="8"/>
        <v>8.026174705551269E-3</v>
      </c>
      <c r="Y14" s="66">
        <f t="shared" si="9"/>
        <v>8.6678260262162462E-3</v>
      </c>
      <c r="Z14" s="66">
        <f t="shared" si="10"/>
        <v>1.10960929844402E-2</v>
      </c>
      <c r="AC14" s="152">
        <f t="shared" ref="AC14" si="39">W14+W15</f>
        <v>1.8367232972075154E-2</v>
      </c>
      <c r="AD14" s="152">
        <f t="shared" ref="AD14" si="40">X14+X15</f>
        <v>1.6139842957734477E-2</v>
      </c>
      <c r="AE14" s="152">
        <f t="shared" ref="AE14" si="41">Y14+Y15</f>
        <v>1.7469867163884722E-2</v>
      </c>
      <c r="AF14" s="152">
        <f t="shared" ref="AF14" si="42">Z14+Z15</f>
        <v>2.2198516505466385E-2</v>
      </c>
    </row>
    <row r="15" spans="1:32">
      <c r="A15" s="152"/>
      <c r="B15" s="152"/>
      <c r="C15" s="152"/>
      <c r="D15" s="152"/>
      <c r="H15">
        <v>9014.8774535809007</v>
      </c>
      <c r="I15">
        <v>8957.1300200803198</v>
      </c>
      <c r="J15">
        <v>9019.8882681564301</v>
      </c>
      <c r="K15">
        <v>9932.5092281879206</v>
      </c>
      <c r="M15">
        <f t="shared" si="6"/>
        <v>958729.16756127635</v>
      </c>
      <c r="O15" s="15">
        <f t="shared" si="1"/>
        <v>9.4029448134055251E-3</v>
      </c>
      <c r="P15" s="15">
        <f t="shared" si="2"/>
        <v>9.3427115009597668E-3</v>
      </c>
      <c r="Q15" s="15">
        <f t="shared" si="3"/>
        <v>9.4081713307005779E-3</v>
      </c>
      <c r="R15" s="15">
        <f t="shared" si="4"/>
        <v>1.0360078283060157E-2</v>
      </c>
      <c r="W15" s="66">
        <f t="shared" si="7"/>
        <v>9.2671605117961974E-3</v>
      </c>
      <c r="X15" s="66">
        <f t="shared" si="8"/>
        <v>8.1136682521832093E-3</v>
      </c>
      <c r="Y15" s="66">
        <f t="shared" si="9"/>
        <v>8.8020411376684756E-3</v>
      </c>
      <c r="Z15" s="66">
        <f t="shared" si="10"/>
        <v>1.1102423521026184E-2</v>
      </c>
      <c r="AC15" s="152"/>
      <c r="AD15" s="152"/>
      <c r="AE15" s="152"/>
      <c r="AF15" s="152"/>
    </row>
    <row r="16" spans="1:32">
      <c r="A16" s="152">
        <f t="shared" ref="A16" si="43">O16+O17</f>
        <v>1.8892209620715375E-2</v>
      </c>
      <c r="B16" s="152">
        <f t="shared" ref="B16" si="44">P16+P17</f>
        <v>1.8678047240008381E-2</v>
      </c>
      <c r="C16" s="152">
        <f t="shared" ref="C16" si="45">Q16+Q17</f>
        <v>1.8935669933152932E-2</v>
      </c>
      <c r="D16" s="152">
        <f t="shared" ref="D16" si="46">R16+R17</f>
        <v>2.0724743126449289E-2</v>
      </c>
      <c r="H16">
        <v>9011.8410462776701</v>
      </c>
      <c r="I16">
        <v>8938.4962593516193</v>
      </c>
      <c r="J16">
        <v>9026.9058295964096</v>
      </c>
      <c r="K16">
        <v>9920.9608006672206</v>
      </c>
      <c r="M16">
        <f t="shared" si="6"/>
        <v>958729.16756127635</v>
      </c>
      <c r="O16" s="15">
        <f t="shared" si="1"/>
        <v>9.3997776965533755E-3</v>
      </c>
      <c r="P16" s="15">
        <f t="shared" si="2"/>
        <v>9.3232756046094985E-3</v>
      </c>
      <c r="Q16" s="15">
        <f t="shared" si="3"/>
        <v>9.4154909801672047E-3</v>
      </c>
      <c r="R16" s="15">
        <f t="shared" si="4"/>
        <v>1.0348032725345379E-2</v>
      </c>
      <c r="W16" s="66">
        <f t="shared" si="7"/>
        <v>9.6084150088912197E-3</v>
      </c>
      <c r="X16" s="66">
        <f t="shared" si="8"/>
        <v>8.3827455231076341E-3</v>
      </c>
      <c r="Y16" s="66">
        <f t="shared" si="9"/>
        <v>9.1085803027852377E-3</v>
      </c>
      <c r="Z16" s="66">
        <f t="shared" si="10"/>
        <v>1.1286165142077831E-2</v>
      </c>
      <c r="AC16" s="152">
        <f t="shared" ref="AC16" si="47">W16+W17</f>
        <v>1.9516123374229442E-2</v>
      </c>
      <c r="AD16" s="152">
        <f t="shared" ref="AD16" si="48">X16+X17</f>
        <v>1.7129545746942351E-2</v>
      </c>
      <c r="AE16" s="152">
        <f t="shared" ref="AE16" si="49">Y16+Y17</f>
        <v>1.8548115811417278E-2</v>
      </c>
      <c r="AF16" s="152">
        <f t="shared" ref="AF16" si="50">Z16+Z17</f>
        <v>2.289443174741624E-2</v>
      </c>
    </row>
    <row r="17" spans="1:32">
      <c r="A17" s="152"/>
      <c r="B17" s="152"/>
      <c r="C17" s="152"/>
      <c r="D17" s="152"/>
      <c r="H17">
        <v>9100.6713567839197</v>
      </c>
      <c r="I17">
        <v>8968.6924227318104</v>
      </c>
      <c r="J17">
        <v>9127.2732426303901</v>
      </c>
      <c r="K17">
        <v>9948.4549248747899</v>
      </c>
      <c r="M17">
        <f t="shared" si="6"/>
        <v>958729.16756127635</v>
      </c>
      <c r="O17" s="15">
        <f t="shared" si="1"/>
        <v>9.4924319241620012E-3</v>
      </c>
      <c r="P17" s="15">
        <f t="shared" si="2"/>
        <v>9.3547716353988824E-3</v>
      </c>
      <c r="Q17" s="15">
        <f t="shared" si="3"/>
        <v>9.5201789529857275E-3</v>
      </c>
      <c r="R17" s="15">
        <f t="shared" si="4"/>
        <v>1.037671040110391E-2</v>
      </c>
      <c r="W17" s="66">
        <f t="shared" si="7"/>
        <v>9.9077083653382227E-3</v>
      </c>
      <c r="X17" s="66">
        <f t="shared" si="8"/>
        <v>8.7468002238347189E-3</v>
      </c>
      <c r="Y17" s="66">
        <f t="shared" si="9"/>
        <v>9.4395355086320382E-3</v>
      </c>
      <c r="Z17" s="66">
        <f t="shared" si="10"/>
        <v>1.160826660533841E-2</v>
      </c>
      <c r="AC17" s="152"/>
      <c r="AD17" s="152"/>
      <c r="AE17" s="152"/>
      <c r="AF17" s="152"/>
    </row>
    <row r="18" spans="1:32">
      <c r="A18" s="152">
        <f t="shared" ref="A18" si="51">O18+O19</f>
        <v>1.9735672875253105E-2</v>
      </c>
      <c r="B18" s="152">
        <f t="shared" ref="B18" si="52">P18+P19</f>
        <v>1.9354324184005747E-2</v>
      </c>
      <c r="C18" s="152">
        <f t="shared" ref="C18" si="53">Q18+Q19</f>
        <v>1.9884706900704735E-2</v>
      </c>
      <c r="D18" s="152">
        <f t="shared" ref="D18" si="54">R18+R19</f>
        <v>2.1313426308615869E-2</v>
      </c>
      <c r="H18">
        <v>9314.3353535353508</v>
      </c>
      <c r="I18">
        <v>9126.6721721721697</v>
      </c>
      <c r="J18">
        <v>9374.8450057405298</v>
      </c>
      <c r="K18">
        <v>10074.186978297201</v>
      </c>
      <c r="M18">
        <f t="shared" si="6"/>
        <v>958729.16756127635</v>
      </c>
      <c r="O18" s="15">
        <f t="shared" si="1"/>
        <v>9.715293608129465E-3</v>
      </c>
      <c r="P18" s="15">
        <f t="shared" si="2"/>
        <v>9.5195520079854531E-3</v>
      </c>
      <c r="Q18" s="15">
        <f t="shared" si="3"/>
        <v>9.778408045712601E-3</v>
      </c>
      <c r="R18" s="15">
        <f t="shared" si="4"/>
        <v>1.0507854897043504E-2</v>
      </c>
      <c r="W18" s="66">
        <f t="shared" si="7"/>
        <v>1.010018592547453E-2</v>
      </c>
      <c r="X18" s="66">
        <f t="shared" si="8"/>
        <v>9.081870725829503E-3</v>
      </c>
      <c r="Y18" s="66">
        <f t="shared" si="9"/>
        <v>9.7290331574941789E-3</v>
      </c>
      <c r="Z18" s="66">
        <f t="shared" si="10"/>
        <v>1.199156366587135E-2</v>
      </c>
      <c r="AC18" s="152">
        <f t="shared" ref="AC18" si="55">W18+W19</f>
        <v>2.0392977411634552E-2</v>
      </c>
      <c r="AD18" s="152">
        <f t="shared" ref="AD18" si="56">X18+X19</f>
        <v>1.8490958581669839E-2</v>
      </c>
      <c r="AE18" s="152">
        <f t="shared" ref="AE18" si="57">Y18+Y19</f>
        <v>1.9734637777557382E-2</v>
      </c>
      <c r="AF18" s="152">
        <f t="shared" ref="AF18" si="58">Z18+Z19</f>
        <v>2.436992205662647E-2</v>
      </c>
    </row>
    <row r="19" spans="1:32">
      <c r="A19" s="152"/>
      <c r="B19" s="152"/>
      <c r="C19" s="152"/>
      <c r="D19" s="152"/>
      <c r="H19">
        <v>9606.8298734177206</v>
      </c>
      <c r="I19">
        <v>9428.8829414707398</v>
      </c>
      <c r="J19">
        <v>9689.2034883720899</v>
      </c>
      <c r="K19">
        <v>10359.616484440699</v>
      </c>
      <c r="M19">
        <f t="shared" si="6"/>
        <v>958729.16756127635</v>
      </c>
      <c r="O19" s="15">
        <f t="shared" si="1"/>
        <v>1.002037926712364E-2</v>
      </c>
      <c r="P19" s="15">
        <f t="shared" si="2"/>
        <v>9.8347721760202941E-3</v>
      </c>
      <c r="Q19" s="15">
        <f t="shared" si="3"/>
        <v>1.0106298854992136E-2</v>
      </c>
      <c r="R19" s="15">
        <f t="shared" si="4"/>
        <v>1.0805571411572365E-2</v>
      </c>
      <c r="W19" s="66">
        <f t="shared" si="7"/>
        <v>1.0292791486160023E-2</v>
      </c>
      <c r="X19" s="66">
        <f t="shared" si="8"/>
        <v>9.4090878558403344E-3</v>
      </c>
      <c r="Y19" s="66">
        <f t="shared" si="9"/>
        <v>1.0005604620063203E-2</v>
      </c>
      <c r="Z19" s="66">
        <f t="shared" si="10"/>
        <v>1.2378358390755118E-2</v>
      </c>
      <c r="AC19" s="152"/>
      <c r="AD19" s="152"/>
      <c r="AE19" s="152"/>
      <c r="AF19" s="152"/>
    </row>
    <row r="20" spans="1:32">
      <c r="A20" s="152">
        <f t="shared" ref="A20" si="59">O20+O21</f>
        <v>2.0535190266484385E-2</v>
      </c>
      <c r="B20" s="152">
        <f t="shared" ref="B20" si="60">P20+P21</f>
        <v>2.04723701496402E-2</v>
      </c>
      <c r="C20" s="152">
        <f t="shared" ref="C20" si="61">Q20+Q21</f>
        <v>2.0838990619720756E-2</v>
      </c>
      <c r="D20" s="152">
        <f t="shared" ref="D20" si="62">R20+R21</f>
        <v>2.2469105630351725E-2</v>
      </c>
      <c r="H20">
        <v>9787.2150429076191</v>
      </c>
      <c r="I20">
        <v>9702.1092731829594</v>
      </c>
      <c r="J20">
        <v>9932.9492924528295</v>
      </c>
      <c r="K20">
        <v>10699.1829368335</v>
      </c>
      <c r="M20">
        <f t="shared" si="6"/>
        <v>958729.16756127635</v>
      </c>
      <c r="O20" s="15">
        <f t="shared" si="1"/>
        <v>1.0208529555644377E-2</v>
      </c>
      <c r="P20" s="15">
        <f t="shared" si="2"/>
        <v>1.0119760200748099E-2</v>
      </c>
      <c r="Q20" s="15">
        <f t="shared" si="3"/>
        <v>1.0360537290963324E-2</v>
      </c>
      <c r="R20" s="15">
        <f t="shared" si="4"/>
        <v>1.115975532907699E-2</v>
      </c>
      <c r="W20" s="66">
        <f t="shared" si="7"/>
        <v>1.047935809339063E-2</v>
      </c>
      <c r="X20" s="66">
        <f t="shared" si="8"/>
        <v>9.7405771265323092E-3</v>
      </c>
      <c r="Y20" s="66">
        <f t="shared" si="9"/>
        <v>1.0239948578549204E-2</v>
      </c>
      <c r="Z20" s="66">
        <f t="shared" si="10"/>
        <v>1.2609707599621855E-2</v>
      </c>
      <c r="AC20" s="152">
        <f t="shared" ref="AC20" si="63">W20+W21</f>
        <v>2.1041702332658754E-2</v>
      </c>
      <c r="AD20" s="152">
        <f t="shared" ref="AD20" si="64">X20+X21</f>
        <v>1.9740368004096027E-2</v>
      </c>
      <c r="AE20" s="152">
        <f t="shared" ref="AE20" si="65">Y20+Y21</f>
        <v>2.062125446774131E-2</v>
      </c>
      <c r="AF20" s="152">
        <f t="shared" ref="AF20" si="66">Z20+Z21</f>
        <v>2.5296656553616542E-2</v>
      </c>
    </row>
    <row r="21" spans="1:32">
      <c r="A21" s="152"/>
      <c r="B21" s="152"/>
      <c r="C21" s="152"/>
      <c r="D21" s="152"/>
      <c r="H21">
        <v>9900.4708269913808</v>
      </c>
      <c r="I21">
        <v>9925.3491183879105</v>
      </c>
      <c r="J21">
        <v>10045.998837209299</v>
      </c>
      <c r="K21">
        <v>10842.603999999999</v>
      </c>
      <c r="M21">
        <f t="shared" si="6"/>
        <v>958729.16756127635</v>
      </c>
      <c r="O21" s="15">
        <f t="shared" si="1"/>
        <v>1.032666071084001E-2</v>
      </c>
      <c r="P21" s="15">
        <f t="shared" si="2"/>
        <v>1.0352609948892099E-2</v>
      </c>
      <c r="Q21" s="15">
        <f t="shared" si="3"/>
        <v>1.0478453328757433E-2</v>
      </c>
      <c r="R21" s="15">
        <f t="shared" si="4"/>
        <v>1.1309350301274737E-2</v>
      </c>
      <c r="W21" s="66">
        <f t="shared" si="7"/>
        <v>1.0562344239268124E-2</v>
      </c>
      <c r="X21" s="66">
        <f t="shared" si="8"/>
        <v>9.9997908775637176E-3</v>
      </c>
      <c r="Y21" s="66">
        <f t="shared" si="9"/>
        <v>1.0381305889192106E-2</v>
      </c>
      <c r="Z21" s="66">
        <f t="shared" si="10"/>
        <v>1.2686948953994689E-2</v>
      </c>
      <c r="AC21" s="152"/>
      <c r="AD21" s="152"/>
      <c r="AE21" s="152"/>
      <c r="AF21" s="152"/>
    </row>
    <row r="22" spans="1:32">
      <c r="A22" s="152">
        <f t="shared" ref="A22" si="67">O22+O23</f>
        <v>2.0896719862378399E-2</v>
      </c>
      <c r="B22" s="152">
        <f t="shared" ref="B22" si="68">P22+P23</f>
        <v>2.1278922422278038E-2</v>
      </c>
      <c r="C22" s="152">
        <f t="shared" ref="C22" si="69">Q22+Q23</f>
        <v>2.1159581881884614E-2</v>
      </c>
      <c r="D22" s="152">
        <f t="shared" ref="D22" si="70">R22+R23</f>
        <v>2.2805879354489168E-2</v>
      </c>
      <c r="H22">
        <v>9980.2526636225302</v>
      </c>
      <c r="I22">
        <v>10123.853535353501</v>
      </c>
      <c r="J22">
        <v>10118.7280187573</v>
      </c>
      <c r="K22">
        <v>10909.045599999999</v>
      </c>
      <c r="M22">
        <f t="shared" si="6"/>
        <v>958729.16756127635</v>
      </c>
      <c r="O22" s="15">
        <f t="shared" si="1"/>
        <v>1.0409876950973906E-2</v>
      </c>
      <c r="P22" s="15">
        <f t="shared" si="2"/>
        <v>1.0559659472033788E-2</v>
      </c>
      <c r="Q22" s="15">
        <f t="shared" si="3"/>
        <v>1.0554313315090177E-2</v>
      </c>
      <c r="R22" s="15">
        <f t="shared" si="4"/>
        <v>1.1378652041795482E-2</v>
      </c>
      <c r="W22" s="66">
        <f t="shared" si="7"/>
        <v>1.0549446093920983E-2</v>
      </c>
      <c r="X22" s="66">
        <f t="shared" si="8"/>
        <v>1.0164450664246932E-2</v>
      </c>
      <c r="Y22" s="66">
        <f t="shared" si="9"/>
        <v>1.043410939292232E-2</v>
      </c>
      <c r="Z22" s="66">
        <f t="shared" si="10"/>
        <v>1.2687492814157691E-2</v>
      </c>
      <c r="AC22" s="152">
        <f t="shared" ref="AC22" si="71">W22+W23</f>
        <v>2.1031470252881344E-2</v>
      </c>
      <c r="AD22" s="152">
        <f t="shared" ref="AD22" si="72">X22+X23</f>
        <v>2.0420539746597716E-2</v>
      </c>
      <c r="AE22" s="152">
        <f t="shared" ref="AE22" si="73">Y22+Y23</f>
        <v>2.0861762903381702E-2</v>
      </c>
      <c r="AF22" s="152">
        <f t="shared" ref="AF22" si="74">Z22+Z23</f>
        <v>2.5303534826348534E-2</v>
      </c>
    </row>
    <row r="23" spans="1:32">
      <c r="A23" s="152"/>
      <c r="B23" s="152"/>
      <c r="C23" s="152"/>
      <c r="D23" s="152"/>
      <c r="H23">
        <v>10054.042174796699</v>
      </c>
      <c r="I23">
        <v>10276.870045158101</v>
      </c>
      <c r="J23">
        <v>10167.580304806601</v>
      </c>
      <c r="K23">
        <v>10955.6161290323</v>
      </c>
      <c r="M23">
        <f t="shared" si="6"/>
        <v>958729.16756127635</v>
      </c>
      <c r="O23" s="15">
        <f t="shared" si="1"/>
        <v>1.0486842911404491E-2</v>
      </c>
      <c r="P23" s="15">
        <f t="shared" si="2"/>
        <v>1.071926295024425E-2</v>
      </c>
      <c r="Q23" s="15">
        <f t="shared" si="3"/>
        <v>1.0605268566794437E-2</v>
      </c>
      <c r="R23" s="15">
        <f t="shared" si="4"/>
        <v>1.1427227312693687E-2</v>
      </c>
      <c r="W23" s="66">
        <f t="shared" si="7"/>
        <v>1.0482024158960363E-2</v>
      </c>
      <c r="X23" s="66">
        <f t="shared" si="8"/>
        <v>1.0256089082350784E-2</v>
      </c>
      <c r="Y23" s="66">
        <f t="shared" si="9"/>
        <v>1.042765351045938E-2</v>
      </c>
      <c r="Z23" s="66">
        <f t="shared" si="10"/>
        <v>1.2616042012190845E-2</v>
      </c>
      <c r="AC23" s="152"/>
      <c r="AD23" s="152"/>
      <c r="AE23" s="152"/>
      <c r="AF23" s="152"/>
    </row>
    <row r="24" spans="1:32">
      <c r="A24" s="152">
        <f t="shared" ref="A24" si="75">O24+O25</f>
        <v>2.0865770170115663E-2</v>
      </c>
      <c r="B24" s="152">
        <f t="shared" ref="B24" si="76">P24+P25</f>
        <v>2.1738834728832659E-2</v>
      </c>
      <c r="C24" s="152">
        <f t="shared" ref="C24" si="77">Q24+Q25</f>
        <v>2.1224678540757162E-2</v>
      </c>
      <c r="D24" s="152">
        <f t="shared" ref="D24" si="78">R24+R25</f>
        <v>2.2833551053567526E-2</v>
      </c>
      <c r="H24">
        <v>10003.963904423001</v>
      </c>
      <c r="I24">
        <v>10384.536805207799</v>
      </c>
      <c r="J24">
        <v>10178.412993039399</v>
      </c>
      <c r="K24">
        <v>10959.8610441767</v>
      </c>
      <c r="M24">
        <f t="shared" si="6"/>
        <v>958729.16756127635</v>
      </c>
      <c r="O24" s="15">
        <f t="shared" si="1"/>
        <v>1.0434608899894147E-2</v>
      </c>
      <c r="P24" s="15">
        <f t="shared" si="2"/>
        <v>1.0831564488251663E-2</v>
      </c>
      <c r="Q24" s="15">
        <f t="shared" si="3"/>
        <v>1.0616567574480157E-2</v>
      </c>
      <c r="R24" s="15">
        <f t="shared" si="4"/>
        <v>1.14316549605509E-2</v>
      </c>
      <c r="W24" s="66">
        <f t="shared" si="7"/>
        <v>1.0397046392741031E-2</v>
      </c>
      <c r="X24" s="66">
        <f t="shared" si="8"/>
        <v>1.0306050695497036E-2</v>
      </c>
      <c r="Y24" s="66">
        <f t="shared" si="9"/>
        <v>1.0387141430916815E-2</v>
      </c>
      <c r="Z24" s="66">
        <f t="shared" si="10"/>
        <v>1.2508950354359708E-2</v>
      </c>
      <c r="AC24" s="152">
        <f t="shared" ref="AC24" si="79">W24+W25</f>
        <v>2.0772466684862177E-2</v>
      </c>
      <c r="AD24" s="152">
        <f t="shared" ref="AD24" si="80">X24+X25</f>
        <v>2.0691065361099072E-2</v>
      </c>
      <c r="AE24" s="152">
        <f t="shared" ref="AE24" si="81">Y24+Y25</f>
        <v>2.0787222764254057E-2</v>
      </c>
      <c r="AF24" s="152">
        <f t="shared" ref="AF24" si="82">Z24+Z25</f>
        <v>2.4969586031286229E-2</v>
      </c>
    </row>
    <row r="25" spans="1:32">
      <c r="A25" s="152"/>
      <c r="B25" s="152"/>
      <c r="C25" s="152"/>
      <c r="D25" s="152"/>
      <c r="H25">
        <v>10000.658561296899</v>
      </c>
      <c r="I25">
        <v>10457.1181181181</v>
      </c>
      <c r="J25">
        <v>10170.305396096401</v>
      </c>
      <c r="K25">
        <v>10931.330349878001</v>
      </c>
      <c r="M25">
        <f t="shared" si="6"/>
        <v>958729.16756127635</v>
      </c>
      <c r="O25" s="15">
        <f t="shared" si="1"/>
        <v>1.0431161270221515E-2</v>
      </c>
      <c r="P25" s="15">
        <f t="shared" si="2"/>
        <v>1.0907270240580995E-2</v>
      </c>
      <c r="Q25" s="15">
        <f t="shared" si="3"/>
        <v>1.0608110966277005E-2</v>
      </c>
      <c r="R25" s="15">
        <f t="shared" si="4"/>
        <v>1.1401896093016627E-2</v>
      </c>
      <c r="W25" s="66">
        <f t="shared" si="7"/>
        <v>1.0375420292121145E-2</v>
      </c>
      <c r="X25" s="66">
        <f t="shared" si="8"/>
        <v>1.0385014665602037E-2</v>
      </c>
      <c r="Y25" s="66">
        <f t="shared" si="9"/>
        <v>1.040008133333724E-2</v>
      </c>
      <c r="Z25" s="66">
        <f t="shared" si="10"/>
        <v>1.2460635676926521E-2</v>
      </c>
      <c r="AC25" s="152"/>
      <c r="AD25" s="152"/>
      <c r="AE25" s="152"/>
      <c r="AF25" s="152"/>
    </row>
    <row r="26" spans="1:32">
      <c r="A26" s="152">
        <f t="shared" ref="A26" si="83">O26+O27</f>
        <v>2.0818280069585193E-2</v>
      </c>
      <c r="B26" s="152">
        <f t="shared" ref="B26" si="84">P26+P27</f>
        <v>2.1955425621837409E-2</v>
      </c>
      <c r="C26" s="152">
        <f t="shared" ref="C26" si="85">Q26+Q27</f>
        <v>2.1196759693815032E-2</v>
      </c>
      <c r="D26" s="152">
        <f t="shared" ref="D26" si="86">R26+R27</f>
        <v>2.2715455782190419E-2</v>
      </c>
      <c r="H26">
        <v>9976.5748351090806</v>
      </c>
      <c r="I26">
        <v>10503.111672561899</v>
      </c>
      <c r="J26">
        <v>10156.5925085131</v>
      </c>
      <c r="K26">
        <v>10901.5915267786</v>
      </c>
      <c r="M26">
        <f t="shared" si="6"/>
        <v>958729.16756127635</v>
      </c>
      <c r="O26" s="15">
        <f t="shared" si="1"/>
        <v>1.040604080137307E-2</v>
      </c>
      <c r="P26" s="15">
        <f t="shared" si="2"/>
        <v>1.0955243699614054E-2</v>
      </c>
      <c r="Q26" s="15">
        <f t="shared" si="3"/>
        <v>1.0593807774043706E-2</v>
      </c>
      <c r="R26" s="15">
        <f t="shared" si="4"/>
        <v>1.1370877089834482E-2</v>
      </c>
      <c r="W26" s="66">
        <f t="shared" si="7"/>
        <v>1.0415945868987564E-2</v>
      </c>
      <c r="X26" s="66">
        <f t="shared" si="8"/>
        <v>1.0465917529399744E-2</v>
      </c>
      <c r="Y26" s="66">
        <f t="shared" si="9"/>
        <v>1.0466632288804527E-2</v>
      </c>
      <c r="Z26" s="66">
        <f t="shared" si="10"/>
        <v>1.253214343203278E-2</v>
      </c>
      <c r="AC26" s="152">
        <f t="shared" ref="AC26" si="87">W26+W27</f>
        <v>2.0871709048996441E-2</v>
      </c>
      <c r="AD26" s="152">
        <f t="shared" ref="AD26" si="88">X26+X27</f>
        <v>2.0963163706567377E-2</v>
      </c>
      <c r="AE26" s="152">
        <f t="shared" ref="AE26" si="89">Y26+Y27</f>
        <v>2.0999926566056218E-2</v>
      </c>
      <c r="AF26" s="152">
        <f t="shared" ref="AF26" si="90">Z26+Z27</f>
        <v>2.5193666776947114E-2</v>
      </c>
    </row>
    <row r="27" spans="1:32">
      <c r="A27" s="152"/>
      <c r="B27" s="152"/>
      <c r="C27" s="152"/>
      <c r="D27" s="152"/>
      <c r="H27">
        <v>9982.5174860618408</v>
      </c>
      <c r="I27">
        <v>10546.1952573158</v>
      </c>
      <c r="J27">
        <v>10165.359267734601</v>
      </c>
      <c r="K27">
        <v>10876.378486055801</v>
      </c>
      <c r="M27">
        <f t="shared" si="6"/>
        <v>958729.16756127635</v>
      </c>
      <c r="O27" s="15">
        <f t="shared" si="1"/>
        <v>1.0412239268212121E-2</v>
      </c>
      <c r="P27" s="15">
        <f t="shared" si="2"/>
        <v>1.1000181922223356E-2</v>
      </c>
      <c r="Q27" s="15">
        <f t="shared" si="3"/>
        <v>1.0602951919771326E-2</v>
      </c>
      <c r="R27" s="15">
        <f t="shared" si="4"/>
        <v>1.1344578692355937E-2</v>
      </c>
      <c r="W27" s="66">
        <f t="shared" si="7"/>
        <v>1.0455763180008879E-2</v>
      </c>
      <c r="X27" s="66">
        <f t="shared" si="8"/>
        <v>1.0497246177167633E-2</v>
      </c>
      <c r="Y27" s="66">
        <f t="shared" si="9"/>
        <v>1.0533294277251691E-2</v>
      </c>
      <c r="Z27" s="66">
        <f t="shared" si="10"/>
        <v>1.2661523344914336E-2</v>
      </c>
      <c r="AC27" s="152"/>
      <c r="AD27" s="152"/>
      <c r="AE27" s="152"/>
      <c r="AF27" s="152"/>
    </row>
    <row r="28" spans="1:32">
      <c r="A28" s="152">
        <f t="shared" ref="A28" si="91">O28+O29</f>
        <v>2.0930934511467787E-2</v>
      </c>
      <c r="B28" s="152">
        <f t="shared" ref="B28" si="92">P28+P29</f>
        <v>2.2121564224819278E-2</v>
      </c>
      <c r="C28" s="152">
        <f t="shared" ref="C28" si="93">Q28+Q29</f>
        <v>2.1378603635991075E-2</v>
      </c>
      <c r="D28" s="152">
        <f t="shared" ref="D28" si="94">R28+R29</f>
        <v>2.2889826289936879E-2</v>
      </c>
      <c r="H28">
        <v>10026.0954063604</v>
      </c>
      <c r="I28">
        <v>10601.7657114128</v>
      </c>
      <c r="J28">
        <v>10210.460571428601</v>
      </c>
      <c r="K28">
        <v>10906.715647339201</v>
      </c>
      <c r="M28">
        <f t="shared" si="6"/>
        <v>958729.16756127635</v>
      </c>
      <c r="O28" s="15">
        <f t="shared" si="1"/>
        <v>1.0457693106243783E-2</v>
      </c>
      <c r="P28" s="15">
        <f t="shared" si="2"/>
        <v>1.1058144541884083E-2</v>
      </c>
      <c r="Q28" s="15">
        <f t="shared" si="3"/>
        <v>1.0649994718947578E-2</v>
      </c>
      <c r="R28" s="15">
        <f t="shared" si="4"/>
        <v>1.137622179064674E-2</v>
      </c>
      <c r="W28" s="66">
        <f t="shared" si="7"/>
        <v>1.0491128369705362E-2</v>
      </c>
      <c r="X28" s="66">
        <f t="shared" si="8"/>
        <v>1.0433455392612551E-2</v>
      </c>
      <c r="Y28" s="66">
        <f t="shared" si="9"/>
        <v>1.0572439485278834E-2</v>
      </c>
      <c r="Z28" s="66">
        <f t="shared" si="10"/>
        <v>1.2800758727807043E-2</v>
      </c>
      <c r="AC28" s="152">
        <f t="shared" ref="AC28" si="95">W28+W29</f>
        <v>2.1048829860768167E-2</v>
      </c>
      <c r="AD28" s="152">
        <f t="shared" ref="AD28" si="96">X28+X29</f>
        <v>2.0777824886439967E-2</v>
      </c>
      <c r="AE28" s="152">
        <f t="shared" ref="AE28" si="97">Y28+Y29</f>
        <v>2.1207571541905425E-2</v>
      </c>
      <c r="AF28" s="152">
        <f t="shared" ref="AF28" si="98">Z28+Z29</f>
        <v>2.5793097568826008E-2</v>
      </c>
    </row>
    <row r="29" spans="1:32">
      <c r="A29" s="152"/>
      <c r="B29" s="152"/>
      <c r="C29" s="152"/>
      <c r="D29" s="152"/>
      <c r="H29">
        <v>10041.0020140987</v>
      </c>
      <c r="I29">
        <v>10606.8231430015</v>
      </c>
      <c r="J29">
        <v>10285.8302961276</v>
      </c>
      <c r="K29">
        <v>11038.4284572342</v>
      </c>
      <c r="M29">
        <f t="shared" si="6"/>
        <v>958729.16756127635</v>
      </c>
      <c r="O29" s="15">
        <f t="shared" si="1"/>
        <v>1.0473241405224003E-2</v>
      </c>
      <c r="P29" s="15">
        <f t="shared" si="2"/>
        <v>1.1063419682935196E-2</v>
      </c>
      <c r="Q29" s="15">
        <f t="shared" si="3"/>
        <v>1.0728608917043499E-2</v>
      </c>
      <c r="R29" s="15">
        <f t="shared" si="4"/>
        <v>1.1513604499290139E-2</v>
      </c>
      <c r="W29" s="66">
        <f t="shared" si="7"/>
        <v>1.0557701491062804E-2</v>
      </c>
      <c r="X29" s="66">
        <f t="shared" si="8"/>
        <v>1.0344369493827416E-2</v>
      </c>
      <c r="Y29" s="66">
        <f t="shared" si="9"/>
        <v>1.0635132056626593E-2</v>
      </c>
      <c r="Z29" s="66">
        <f t="shared" si="10"/>
        <v>1.2992338841018964E-2</v>
      </c>
      <c r="AC29" s="152"/>
      <c r="AD29" s="152"/>
      <c r="AE29" s="152"/>
      <c r="AF29" s="152"/>
    </row>
    <row r="37" spans="1:18">
      <c r="H37" t="s">
        <v>85</v>
      </c>
    </row>
    <row r="38" spans="1:18">
      <c r="H38" t="s">
        <v>149</v>
      </c>
      <c r="I38" t="s">
        <v>150</v>
      </c>
      <c r="J38" t="s">
        <v>151</v>
      </c>
      <c r="K38" t="s">
        <v>152</v>
      </c>
    </row>
    <row r="39" spans="1:18">
      <c r="A39" s="152">
        <f>O39+O40</f>
        <v>2.1558860771218834E-2</v>
      </c>
      <c r="B39" s="152">
        <f t="shared" ref="B39" si="99">P39+P40</f>
        <v>2.0811553801596969E-2</v>
      </c>
      <c r="C39" s="152">
        <f t="shared" ref="C39" si="100">Q39+Q40</f>
        <v>2.2537708837248212E-2</v>
      </c>
      <c r="D39" s="152">
        <f t="shared" ref="D39" si="101">R39+R40</f>
        <v>2.6977531248366181E-2</v>
      </c>
      <c r="H39">
        <v>7237.8194574368599</v>
      </c>
      <c r="I39">
        <v>7046.6252302025796</v>
      </c>
      <c r="J39">
        <v>7563.7873865265201</v>
      </c>
      <c r="K39">
        <v>9051.2716763005792</v>
      </c>
      <c r="M39" s="65">
        <f>SUM(H39:K62)</f>
        <v>673653.15489012725</v>
      </c>
      <c r="O39" s="15">
        <f t="shared" ref="O39:O62" si="102">H39/M39</f>
        <v>1.0744133542456796E-2</v>
      </c>
      <c r="P39" s="15">
        <f t="shared" ref="P39:P62" si="103">I39/M39</f>
        <v>1.0460316527949584E-2</v>
      </c>
      <c r="Q39" s="15">
        <f t="shared" ref="Q39:Q62" si="104">J39/M39</f>
        <v>1.1228014493244929E-2</v>
      </c>
      <c r="R39" s="15">
        <f t="shared" ref="R39:R62" si="105">K39/M39</f>
        <v>1.3436100774703327E-2</v>
      </c>
    </row>
    <row r="40" spans="1:18">
      <c r="A40" s="152"/>
      <c r="B40" s="152"/>
      <c r="C40" s="152"/>
      <c r="D40" s="152"/>
      <c r="H40">
        <v>7285.3751169317102</v>
      </c>
      <c r="I40">
        <v>6973.1436464088401</v>
      </c>
      <c r="J40">
        <v>7618.8112756808396</v>
      </c>
      <c r="K40">
        <v>9122.2273603082904</v>
      </c>
      <c r="M40">
        <f t="shared" ref="M40:M62" si="106">M39</f>
        <v>673653.15489012725</v>
      </c>
      <c r="O40" s="15">
        <f t="shared" si="102"/>
        <v>1.0814727228762038E-2</v>
      </c>
      <c r="P40" s="15">
        <f t="shared" si="103"/>
        <v>1.0351237273647385E-2</v>
      </c>
      <c r="Q40" s="15">
        <f t="shared" si="104"/>
        <v>1.1309694344003283E-2</v>
      </c>
      <c r="R40" s="15">
        <f t="shared" si="105"/>
        <v>1.3541430473662852E-2</v>
      </c>
    </row>
    <row r="41" spans="1:18">
      <c r="A41" s="152">
        <f t="shared" ref="A41" si="107">O41+O42</f>
        <v>2.1716461727874961E-2</v>
      </c>
      <c r="B41" s="152">
        <f t="shared" ref="B41" si="108">P41+P42</f>
        <v>2.0179629923972452E-2</v>
      </c>
      <c r="C41" s="152">
        <f t="shared" ref="C41" si="109">Q41+Q42</f>
        <v>2.2471121655479022E-2</v>
      </c>
      <c r="D41" s="152">
        <f t="shared" ref="D41" si="110">R41+R42</f>
        <v>2.6652958693425988E-2</v>
      </c>
      <c r="H41">
        <v>7293.3844714686602</v>
      </c>
      <c r="I41">
        <v>6836.5621546961302</v>
      </c>
      <c r="J41">
        <v>7622.3788819875799</v>
      </c>
      <c r="K41">
        <v>9067.3063583815001</v>
      </c>
      <c r="M41">
        <f t="shared" si="106"/>
        <v>673653.15489012725</v>
      </c>
      <c r="O41" s="15">
        <f t="shared" si="102"/>
        <v>1.0826616662484436E-2</v>
      </c>
      <c r="P41" s="15">
        <f t="shared" si="103"/>
        <v>1.0148489775589594E-2</v>
      </c>
      <c r="Q41" s="15">
        <f t="shared" si="104"/>
        <v>1.131499025374681E-2</v>
      </c>
      <c r="R41" s="15">
        <f t="shared" si="105"/>
        <v>1.3459903353173455E-2</v>
      </c>
    </row>
    <row r="42" spans="1:18">
      <c r="A42" s="152"/>
      <c r="B42" s="152"/>
      <c r="C42" s="152"/>
      <c r="D42" s="152"/>
      <c r="H42">
        <v>7335.9784845650101</v>
      </c>
      <c r="I42">
        <v>6757.5092081031298</v>
      </c>
      <c r="J42">
        <v>7515.3631151457203</v>
      </c>
      <c r="K42">
        <v>8887.5433526011602</v>
      </c>
      <c r="M42">
        <f t="shared" si="106"/>
        <v>673653.15489012725</v>
      </c>
      <c r="O42" s="15">
        <f t="shared" si="102"/>
        <v>1.0889845065390523E-2</v>
      </c>
      <c r="P42" s="15">
        <f t="shared" si="103"/>
        <v>1.0031140148382856E-2</v>
      </c>
      <c r="Q42" s="15">
        <f t="shared" si="104"/>
        <v>1.115613140173221E-2</v>
      </c>
      <c r="R42" s="15">
        <f t="shared" si="105"/>
        <v>1.3193055340252533E-2</v>
      </c>
    </row>
    <row r="43" spans="1:18">
      <c r="A43" s="152">
        <f t="shared" ref="A43" si="111">O43+O44</f>
        <v>2.1041033024000365E-2</v>
      </c>
      <c r="B43" s="152">
        <f t="shared" ref="B43" si="112">P43+P44</f>
        <v>1.9614839522066274E-2</v>
      </c>
      <c r="C43" s="152">
        <f t="shared" ref="C43" si="113">Q43+Q44</f>
        <v>2.0924688349934103E-2</v>
      </c>
      <c r="D43" s="152">
        <f t="shared" ref="D43" si="114">R43+R44</f>
        <v>2.4917071568632491E-2</v>
      </c>
      <c r="H43">
        <v>7256.9546304957903</v>
      </c>
      <c r="I43">
        <v>6730.7679558011096</v>
      </c>
      <c r="J43">
        <v>7254.3516483516496</v>
      </c>
      <c r="K43">
        <v>8602.4932562620397</v>
      </c>
      <c r="M43">
        <f t="shared" si="106"/>
        <v>673653.15489012725</v>
      </c>
      <c r="O43" s="15">
        <f t="shared" si="102"/>
        <v>1.0772538624389578E-2</v>
      </c>
      <c r="P43" s="15">
        <f t="shared" si="103"/>
        <v>9.9914442720882048E-3</v>
      </c>
      <c r="Q43" s="15">
        <f t="shared" si="104"/>
        <v>1.0768674644646819E-2</v>
      </c>
      <c r="R43" s="15">
        <f t="shared" si="105"/>
        <v>1.2769914597468344E-2</v>
      </c>
    </row>
    <row r="44" spans="1:18">
      <c r="A44" s="152"/>
      <c r="B44" s="152"/>
      <c r="C44" s="152"/>
      <c r="D44" s="152"/>
      <c r="H44">
        <v>6917.40364826941</v>
      </c>
      <c r="I44">
        <v>6482.8305709023898</v>
      </c>
      <c r="J44">
        <v>6841.6306736741499</v>
      </c>
      <c r="K44">
        <v>8182.9706165703301</v>
      </c>
      <c r="M44">
        <f t="shared" si="106"/>
        <v>673653.15489012725</v>
      </c>
      <c r="O44" s="15">
        <f t="shared" si="102"/>
        <v>1.0268494399610787E-2</v>
      </c>
      <c r="P44" s="15">
        <f t="shared" si="103"/>
        <v>9.6233952499780676E-3</v>
      </c>
      <c r="Q44" s="15">
        <f t="shared" si="104"/>
        <v>1.0156013705287284E-2</v>
      </c>
      <c r="R44" s="15">
        <f t="shared" si="105"/>
        <v>1.2147156971164147E-2</v>
      </c>
    </row>
    <row r="45" spans="1:18">
      <c r="A45" s="152">
        <f t="shared" ref="A45" si="115">O45+O46</f>
        <v>1.8623642385664267E-2</v>
      </c>
      <c r="B45" s="152">
        <f t="shared" ref="B45" si="116">P45+P46</f>
        <v>1.7278998108464394E-2</v>
      </c>
      <c r="C45" s="152">
        <f t="shared" ref="C45" si="117">Q45+Q46</f>
        <v>1.8408075869719209E-2</v>
      </c>
      <c r="D45" s="152">
        <f t="shared" ref="D45" si="118">R45+R46</f>
        <v>2.2314948777941768E-2</v>
      </c>
      <c r="H45">
        <v>6464.5846585593999</v>
      </c>
      <c r="I45">
        <v>6033.1031307550702</v>
      </c>
      <c r="J45">
        <v>6388.1395126612497</v>
      </c>
      <c r="K45">
        <v>7718.7981695568396</v>
      </c>
      <c r="M45">
        <f t="shared" si="106"/>
        <v>673653.15489012725</v>
      </c>
      <c r="O45" s="15">
        <f t="shared" si="102"/>
        <v>9.5963102252727851E-3</v>
      </c>
      <c r="P45" s="15">
        <f t="shared" si="103"/>
        <v>8.9558003060774931E-3</v>
      </c>
      <c r="Q45" s="15">
        <f t="shared" si="104"/>
        <v>9.4828317306747487E-3</v>
      </c>
      <c r="R45" s="15">
        <f t="shared" si="105"/>
        <v>1.1458119231722109E-2</v>
      </c>
    </row>
    <row r="46" spans="1:18">
      <c r="A46" s="152"/>
      <c r="B46" s="152"/>
      <c r="C46" s="152"/>
      <c r="D46" s="152"/>
      <c r="H46">
        <v>6081.2907900888304</v>
      </c>
      <c r="I46">
        <v>5606.94845835251</v>
      </c>
      <c r="J46">
        <v>6012.5188724319196</v>
      </c>
      <c r="K46">
        <v>7313.7374759152199</v>
      </c>
      <c r="M46">
        <f t="shared" si="106"/>
        <v>673653.15489012725</v>
      </c>
      <c r="O46" s="15">
        <f t="shared" si="102"/>
        <v>9.0273321603914821E-3</v>
      </c>
      <c r="P46" s="15">
        <f t="shared" si="103"/>
        <v>8.3231978023869009E-3</v>
      </c>
      <c r="Q46" s="15">
        <f t="shared" si="104"/>
        <v>8.9252441390444623E-3</v>
      </c>
      <c r="R46" s="15">
        <f t="shared" si="105"/>
        <v>1.0856829546219656E-2</v>
      </c>
    </row>
    <row r="47" spans="1:18">
      <c r="A47" s="152">
        <f t="shared" ref="A47" si="119">O47+O48</f>
        <v>1.7156934758240105E-2</v>
      </c>
      <c r="B47" s="152">
        <f t="shared" ref="B47" si="120">P47+P48</f>
        <v>1.5588699261442313E-2</v>
      </c>
      <c r="C47" s="152">
        <f t="shared" ref="C47" si="121">Q47+Q48</f>
        <v>1.6970320419525779E-2</v>
      </c>
      <c r="D47" s="152">
        <f t="shared" ref="D47" si="122">R47+R48</f>
        <v>2.0694579381969672E-2</v>
      </c>
      <c r="H47">
        <v>5850.4128397375798</v>
      </c>
      <c r="I47">
        <v>5328.6046939714697</v>
      </c>
      <c r="J47">
        <v>5778.2355470616303</v>
      </c>
      <c r="K47">
        <v>7047.3039499036604</v>
      </c>
      <c r="M47">
        <f t="shared" si="106"/>
        <v>673653.15489012725</v>
      </c>
      <c r="O47" s="15">
        <f t="shared" si="102"/>
        <v>8.6846069038180058E-3</v>
      </c>
      <c r="P47" s="15">
        <f t="shared" si="103"/>
        <v>7.9100122300185243E-3</v>
      </c>
      <c r="Q47" s="15">
        <f t="shared" si="104"/>
        <v>8.5774637958966581E-3</v>
      </c>
      <c r="R47" s="15">
        <f t="shared" si="105"/>
        <v>1.0461324048950791E-2</v>
      </c>
    </row>
    <row r="48" spans="1:18">
      <c r="A48" s="152"/>
      <c r="B48" s="152"/>
      <c r="C48" s="152"/>
      <c r="D48" s="152"/>
      <c r="H48">
        <v>5707.4103883949501</v>
      </c>
      <c r="I48">
        <v>5172.7717441325403</v>
      </c>
      <c r="J48">
        <v>5653.87434304826</v>
      </c>
      <c r="K48">
        <v>6893.6647398843897</v>
      </c>
      <c r="M48">
        <f t="shared" si="106"/>
        <v>673653.15489012725</v>
      </c>
      <c r="O48" s="15">
        <f t="shared" si="102"/>
        <v>8.472327854422099E-3</v>
      </c>
      <c r="P48" s="15">
        <f t="shared" si="103"/>
        <v>7.6786870314237881E-3</v>
      </c>
      <c r="Q48" s="15">
        <f t="shared" si="104"/>
        <v>8.3928566236291229E-3</v>
      </c>
      <c r="R48" s="15">
        <f t="shared" si="105"/>
        <v>1.0233255333018882E-2</v>
      </c>
    </row>
    <row r="49" spans="1:18">
      <c r="A49" s="152">
        <f t="shared" ref="A49" si="123">O49+O50</f>
        <v>1.6996069788382029E-2</v>
      </c>
      <c r="B49" s="152">
        <f t="shared" ref="B49" si="124">P49+P50</f>
        <v>1.5097315695768238E-2</v>
      </c>
      <c r="C49" s="152">
        <f t="shared" ref="C49" si="125">Q49+Q50</f>
        <v>1.6672348011768142E-2</v>
      </c>
      <c r="D49" s="152">
        <f t="shared" ref="D49" si="126">R49+R50</f>
        <v>2.0337356222063653E-2</v>
      </c>
      <c r="H49">
        <v>5704.5285313376999</v>
      </c>
      <c r="I49">
        <v>5091.0966405890504</v>
      </c>
      <c r="J49">
        <v>5602.1352126134698</v>
      </c>
      <c r="K49">
        <v>6834.3477842003904</v>
      </c>
      <c r="M49">
        <f t="shared" si="106"/>
        <v>673653.15489012725</v>
      </c>
      <c r="O49" s="15">
        <f t="shared" si="102"/>
        <v>8.4680499006467326E-3</v>
      </c>
      <c r="P49" s="15">
        <f t="shared" si="103"/>
        <v>7.5574449605589804E-3</v>
      </c>
      <c r="Q49" s="15">
        <f t="shared" si="104"/>
        <v>8.3160528113717172E-3</v>
      </c>
      <c r="R49" s="15">
        <f t="shared" si="105"/>
        <v>1.0145202667855199E-2</v>
      </c>
    </row>
    <row r="50" spans="1:18">
      <c r="A50" s="152"/>
      <c r="B50" s="152"/>
      <c r="C50" s="152"/>
      <c r="D50" s="152"/>
      <c r="H50">
        <v>5744.9275023386299</v>
      </c>
      <c r="I50">
        <v>5079.2577082374601</v>
      </c>
      <c r="J50">
        <v>5629.2446249402801</v>
      </c>
      <c r="K50">
        <v>6865.9763969171499</v>
      </c>
      <c r="M50">
        <f t="shared" si="106"/>
        <v>673653.15489012725</v>
      </c>
      <c r="O50" s="15">
        <f t="shared" si="102"/>
        <v>8.5280198877352945E-3</v>
      </c>
      <c r="P50" s="15">
        <f t="shared" si="103"/>
        <v>7.5398707352092587E-3</v>
      </c>
      <c r="Q50" s="15">
        <f t="shared" si="104"/>
        <v>8.3562952003964248E-3</v>
      </c>
      <c r="R50" s="15">
        <f t="shared" si="105"/>
        <v>1.0192153554208456E-2</v>
      </c>
    </row>
    <row r="51" spans="1:18">
      <c r="A51" s="152">
        <f t="shared" ref="A51" si="127">O51+O52</f>
        <v>1.819002194214913E-2</v>
      </c>
      <c r="B51" s="152">
        <f t="shared" ref="B51" si="128">P51+P52</f>
        <v>1.571627190629124E-2</v>
      </c>
      <c r="C51" s="152">
        <f t="shared" ref="C51" si="129">Q51+Q52</f>
        <v>1.7899394766943112E-2</v>
      </c>
      <c r="D51" s="152">
        <f t="shared" ref="D51" si="130">R51+R52</f>
        <v>2.1577923329904772E-2</v>
      </c>
      <c r="H51">
        <v>5924.9027128157204</v>
      </c>
      <c r="I51">
        <v>5155.6346065347398</v>
      </c>
      <c r="J51">
        <v>5811.87434304826</v>
      </c>
      <c r="K51">
        <v>7055.9460500963396</v>
      </c>
      <c r="M51">
        <f t="shared" si="106"/>
        <v>673653.15489012725</v>
      </c>
      <c r="O51" s="15">
        <f t="shared" si="102"/>
        <v>8.7951829065241616E-3</v>
      </c>
      <c r="P51" s="15">
        <f t="shared" si="103"/>
        <v>7.6532479201045578E-3</v>
      </c>
      <c r="Q51" s="15">
        <f t="shared" si="104"/>
        <v>8.6273986855983417E-3</v>
      </c>
      <c r="R51" s="15">
        <f t="shared" si="105"/>
        <v>1.0474152757804814E-2</v>
      </c>
    </row>
    <row r="52" spans="1:18">
      <c r="A52" s="152"/>
      <c r="B52" s="152"/>
      <c r="C52" s="152"/>
      <c r="D52" s="152"/>
      <c r="H52">
        <v>6328.8629560336803</v>
      </c>
      <c r="I52">
        <v>5431.6815462494296</v>
      </c>
      <c r="J52">
        <v>6246.1094123268003</v>
      </c>
      <c r="K52">
        <v>7480.0900770712897</v>
      </c>
      <c r="M52">
        <f t="shared" si="106"/>
        <v>673653.15489012725</v>
      </c>
      <c r="O52" s="15">
        <f t="shared" si="102"/>
        <v>9.3948390356249686E-3</v>
      </c>
      <c r="P52" s="15">
        <f t="shared" si="103"/>
        <v>8.0630239861866834E-3</v>
      </c>
      <c r="Q52" s="15">
        <f t="shared" si="104"/>
        <v>9.2719960813447688E-3</v>
      </c>
      <c r="R52" s="15">
        <f t="shared" si="105"/>
        <v>1.1103770572099958E-2</v>
      </c>
    </row>
    <row r="53" spans="1:18">
      <c r="A53" s="152">
        <f t="shared" ref="A53" si="131">O53+O54</f>
        <v>2.0967491974570172E-2</v>
      </c>
      <c r="B53" s="152">
        <f t="shared" ref="B53" si="132">P53+P54</f>
        <v>1.8169486482091383E-2</v>
      </c>
      <c r="C53" s="152">
        <f t="shared" ref="C53" si="133">Q53+Q54</f>
        <v>2.0753023425021548E-2</v>
      </c>
      <c r="D53" s="152">
        <f t="shared" ref="D53" si="134">R53+R54</f>
        <v>2.443722308467574E-2</v>
      </c>
      <c r="H53">
        <v>6888.9597754911101</v>
      </c>
      <c r="I53">
        <v>5905.9852738150003</v>
      </c>
      <c r="J53">
        <v>6820.4634495938799</v>
      </c>
      <c r="K53">
        <v>8053.9874759152199</v>
      </c>
      <c r="M53">
        <f t="shared" si="106"/>
        <v>673653.15489012725</v>
      </c>
      <c r="O53" s="15">
        <f t="shared" si="102"/>
        <v>1.0226271079536024E-2</v>
      </c>
      <c r="P53" s="15">
        <f t="shared" si="103"/>
        <v>8.7671010384836184E-3</v>
      </c>
      <c r="Q53" s="15">
        <f t="shared" si="104"/>
        <v>1.0124592158566075E-2</v>
      </c>
      <c r="R53" s="15">
        <f t="shared" si="105"/>
        <v>1.195568879541405E-2</v>
      </c>
    </row>
    <row r="54" spans="1:18">
      <c r="A54" s="152"/>
      <c r="B54" s="152"/>
      <c r="C54" s="152"/>
      <c r="D54" s="152"/>
      <c r="H54">
        <v>7235.8573433115098</v>
      </c>
      <c r="I54">
        <v>6333.9466175793796</v>
      </c>
      <c r="J54">
        <v>7159.8762541806</v>
      </c>
      <c r="K54">
        <v>8408.2249518304397</v>
      </c>
      <c r="M54">
        <f t="shared" si="106"/>
        <v>673653.15489012725</v>
      </c>
      <c r="O54" s="15">
        <f t="shared" si="102"/>
        <v>1.0741220895034147E-2</v>
      </c>
      <c r="P54" s="15">
        <f t="shared" si="103"/>
        <v>9.4023854436077643E-3</v>
      </c>
      <c r="Q54" s="15">
        <f t="shared" si="104"/>
        <v>1.0628431266455473E-2</v>
      </c>
      <c r="R54" s="15">
        <f t="shared" si="105"/>
        <v>1.248153428926169E-2</v>
      </c>
    </row>
    <row r="55" spans="1:18">
      <c r="A55" s="152">
        <f t="shared" ref="A55" si="135">O55+O56</f>
        <v>2.1896382103851374E-2</v>
      </c>
      <c r="B55" s="152">
        <f t="shared" ref="B55" si="136">P55+P56</f>
        <v>1.9938803009038802E-2</v>
      </c>
      <c r="C55" s="152">
        <f t="shared" ref="C55" si="137">Q55+Q56</f>
        <v>2.1834856434323043E-2</v>
      </c>
      <c r="D55" s="152">
        <f t="shared" ref="D55" si="138">R55+R56</f>
        <v>2.5705527690156708E-2</v>
      </c>
      <c r="H55">
        <v>7364.8138447146903</v>
      </c>
      <c r="I55">
        <v>6624.5536125172603</v>
      </c>
      <c r="J55">
        <v>7325.5293836598203</v>
      </c>
      <c r="K55">
        <v>8628.1199421965302</v>
      </c>
      <c r="M55">
        <f t="shared" si="106"/>
        <v>673653.15489012725</v>
      </c>
      <c r="O55" s="15">
        <f t="shared" si="102"/>
        <v>1.0932649526321732E-2</v>
      </c>
      <c r="P55" s="15">
        <f t="shared" si="103"/>
        <v>9.8337750880090873E-3</v>
      </c>
      <c r="Q55" s="15">
        <f t="shared" si="104"/>
        <v>1.0874333966200475E-2</v>
      </c>
      <c r="R55" s="15">
        <f t="shared" si="105"/>
        <v>1.2807955963041212E-2</v>
      </c>
    </row>
    <row r="56" spans="1:18">
      <c r="A56" s="152"/>
      <c r="B56" s="152"/>
      <c r="C56" s="152"/>
      <c r="D56" s="152"/>
      <c r="H56">
        <v>7385.7530402245102</v>
      </c>
      <c r="I56">
        <v>6807.2839392544902</v>
      </c>
      <c r="J56">
        <v>7383.5905398948898</v>
      </c>
      <c r="K56">
        <v>8688.4898843930605</v>
      </c>
      <c r="M56">
        <f t="shared" si="106"/>
        <v>673653.15489012725</v>
      </c>
      <c r="O56" s="15">
        <f t="shared" si="102"/>
        <v>1.0963732577529643E-2</v>
      </c>
      <c r="P56" s="15">
        <f t="shared" si="103"/>
        <v>1.0105027921029713E-2</v>
      </c>
      <c r="Q56" s="15">
        <f t="shared" si="104"/>
        <v>1.0960522468122565E-2</v>
      </c>
      <c r="R56" s="15">
        <f t="shared" si="105"/>
        <v>1.2897571727115495E-2</v>
      </c>
    </row>
    <row r="57" spans="1:18">
      <c r="A57" s="152">
        <f t="shared" ref="A57" si="139">O57+O58</f>
        <v>2.17155355129377E-2</v>
      </c>
      <c r="B57" s="152">
        <f t="shared" ref="B57" si="140">P57+P58</f>
        <v>2.0595183179265363E-2</v>
      </c>
      <c r="C57" s="152">
        <f t="shared" ref="C57" si="141">Q57+Q58</f>
        <v>2.1851663341138666E-2</v>
      </c>
      <c r="D57" s="152">
        <f t="shared" ref="D57" si="142">R57+R58</f>
        <v>2.5592794365341641E-2</v>
      </c>
      <c r="H57">
        <v>7342.46725912067</v>
      </c>
      <c r="I57">
        <v>6906.6879889553602</v>
      </c>
      <c r="J57">
        <v>7373.3177257525103</v>
      </c>
      <c r="K57">
        <v>8652.6531791907491</v>
      </c>
      <c r="M57">
        <f t="shared" si="106"/>
        <v>673653.15489012725</v>
      </c>
      <c r="O57" s="15">
        <f t="shared" si="102"/>
        <v>1.0899477284149623E-2</v>
      </c>
      <c r="P57" s="15">
        <f t="shared" si="103"/>
        <v>1.0252587609541947E-2</v>
      </c>
      <c r="Q57" s="15">
        <f t="shared" si="104"/>
        <v>1.0945273056659398E-2</v>
      </c>
      <c r="R57" s="15">
        <f t="shared" si="105"/>
        <v>1.284437416551845E-2</v>
      </c>
    </row>
    <row r="58" spans="1:18">
      <c r="A58" s="152"/>
      <c r="B58" s="152"/>
      <c r="C58" s="152"/>
      <c r="D58" s="152"/>
      <c r="H58">
        <v>7286.2717492984102</v>
      </c>
      <c r="I58">
        <v>6967.3221352968303</v>
      </c>
      <c r="J58">
        <v>7347.12422360249</v>
      </c>
      <c r="K58">
        <v>8588.0134874759206</v>
      </c>
      <c r="M58">
        <f t="shared" si="106"/>
        <v>673653.15489012725</v>
      </c>
      <c r="O58" s="15">
        <f t="shared" si="102"/>
        <v>1.0816058228788077E-2</v>
      </c>
      <c r="P58" s="15">
        <f t="shared" si="103"/>
        <v>1.0342595569723414E-2</v>
      </c>
      <c r="Q58" s="15">
        <f t="shared" si="104"/>
        <v>1.0906390284479267E-2</v>
      </c>
      <c r="R58" s="15">
        <f t="shared" si="105"/>
        <v>1.2748420199823193E-2</v>
      </c>
    </row>
    <row r="59" spans="1:18">
      <c r="A59" s="152">
        <f t="shared" ref="A59" si="143">O59+O60</f>
        <v>2.125351672873059E-2</v>
      </c>
      <c r="B59" s="152">
        <f t="shared" ref="B59" si="144">P59+P60</f>
        <v>2.072737788773538E-2</v>
      </c>
      <c r="C59" s="152">
        <f t="shared" ref="C59" si="145">Q59+Q60</f>
        <v>2.157042975296812E-2</v>
      </c>
      <c r="D59" s="152">
        <f t="shared" ref="D59" si="146">R59+R60</f>
        <v>2.5128096357010504E-2</v>
      </c>
      <c r="H59">
        <v>7203.2090739008399</v>
      </c>
      <c r="I59">
        <v>6986.4611136677404</v>
      </c>
      <c r="J59">
        <v>7291.7845198280002</v>
      </c>
      <c r="K59">
        <v>8497.0086705202302</v>
      </c>
      <c r="M59">
        <f t="shared" si="106"/>
        <v>673653.15489012725</v>
      </c>
      <c r="O59" s="15">
        <f t="shared" si="102"/>
        <v>1.0692756386000571E-2</v>
      </c>
      <c r="P59" s="15">
        <f t="shared" si="103"/>
        <v>1.0371006300426562E-2</v>
      </c>
      <c r="Q59" s="15">
        <f t="shared" si="104"/>
        <v>1.0824241624782845E-2</v>
      </c>
      <c r="R59" s="15">
        <f t="shared" si="105"/>
        <v>1.2613328697178136E-2</v>
      </c>
    </row>
    <row r="60" spans="1:18">
      <c r="A60" s="152"/>
      <c r="B60" s="152"/>
      <c r="C60" s="152"/>
      <c r="D60" s="152"/>
      <c r="H60">
        <v>7114.2895229186197</v>
      </c>
      <c r="I60">
        <v>6976.6023930050596</v>
      </c>
      <c r="J60">
        <v>7239.2035355948401</v>
      </c>
      <c r="K60">
        <v>8430.6127167630093</v>
      </c>
      <c r="M60">
        <f t="shared" si="106"/>
        <v>673653.15489012725</v>
      </c>
      <c r="O60" s="15">
        <f t="shared" si="102"/>
        <v>1.056076034273002E-2</v>
      </c>
      <c r="P60" s="15">
        <f t="shared" si="103"/>
        <v>1.0356371587308818E-2</v>
      </c>
      <c r="Q60" s="15">
        <f t="shared" si="104"/>
        <v>1.0746188128185273E-2</v>
      </c>
      <c r="R60" s="15">
        <f t="shared" si="105"/>
        <v>1.2514767659832367E-2</v>
      </c>
    </row>
    <row r="61" spans="1:18">
      <c r="A61" s="152">
        <f t="shared" ref="A61" si="147">O61+O62</f>
        <v>2.1019278776313481E-2</v>
      </c>
      <c r="B61" s="152">
        <f t="shared" ref="B61" si="148">P61+P62</f>
        <v>2.0715755098724264E-2</v>
      </c>
      <c r="C61" s="152">
        <f t="shared" ref="C61" si="149">Q61+Q62</f>
        <v>2.1709141168517694E-2</v>
      </c>
      <c r="D61" s="152">
        <f t="shared" ref="D61" si="150">R61+R62</f>
        <v>2.5492073877533841E-2</v>
      </c>
      <c r="H61">
        <v>7058.6772684752104</v>
      </c>
      <c r="I61">
        <v>6961.26737229637</v>
      </c>
      <c r="J61">
        <v>7237.3076923076896</v>
      </c>
      <c r="K61">
        <v>8454.8150289017303</v>
      </c>
      <c r="M61">
        <f t="shared" si="106"/>
        <v>673653.15489012725</v>
      </c>
      <c r="O61" s="15">
        <f t="shared" si="102"/>
        <v>1.0478207096983728E-2</v>
      </c>
      <c r="P61" s="15">
        <f t="shared" si="103"/>
        <v>1.0333607616566053E-2</v>
      </c>
      <c r="Q61" s="15">
        <f t="shared" si="104"/>
        <v>1.0743373856073001E-2</v>
      </c>
      <c r="R61" s="15">
        <f t="shared" si="105"/>
        <v>1.2550694623081978E-2</v>
      </c>
    </row>
    <row r="62" spans="1:18">
      <c r="A62" s="152"/>
      <c r="B62" s="152"/>
      <c r="C62" s="152"/>
      <c r="D62" s="152"/>
      <c r="H62">
        <v>7101.0261927034599</v>
      </c>
      <c r="I62">
        <v>6993.96640589047</v>
      </c>
      <c r="J62">
        <v>7387.1237458194</v>
      </c>
      <c r="K62">
        <v>8718.0009633911395</v>
      </c>
      <c r="M62">
        <f t="shared" si="106"/>
        <v>673653.15489012725</v>
      </c>
      <c r="O62" s="15">
        <f t="shared" si="102"/>
        <v>1.0541071679329753E-2</v>
      </c>
      <c r="P62" s="15">
        <f t="shared" si="103"/>
        <v>1.038214748215821E-2</v>
      </c>
      <c r="Q62" s="15">
        <f t="shared" si="104"/>
        <v>1.0965767312444695E-2</v>
      </c>
      <c r="R62" s="15">
        <f t="shared" si="105"/>
        <v>1.2941379254451862E-2</v>
      </c>
    </row>
    <row r="66" spans="1:76" ht="15.5">
      <c r="H66" t="s">
        <v>153</v>
      </c>
      <c r="V66" s="67" t="s">
        <v>154</v>
      </c>
      <c r="AJ66" t="s">
        <v>155</v>
      </c>
      <c r="AY66" t="s">
        <v>156</v>
      </c>
      <c r="BN66" t="s">
        <v>157</v>
      </c>
    </row>
    <row r="67" spans="1:76">
      <c r="V67" t="s">
        <v>149</v>
      </c>
      <c r="W67" t="s">
        <v>150</v>
      </c>
      <c r="X67" t="s">
        <v>151</v>
      </c>
      <c r="Y67" t="s">
        <v>152</v>
      </c>
    </row>
    <row r="68" spans="1:76">
      <c r="A68" s="152">
        <f>O68+O69</f>
        <v>2.1114941725154532E-2</v>
      </c>
      <c r="B68" s="152">
        <f t="shared" ref="B68" si="151">P68+P69</f>
        <v>1.7447761885412263E-2</v>
      </c>
      <c r="C68" s="152">
        <f t="shared" ref="C68" si="152">Q68+Q69</f>
        <v>1.8990015108719439E-2</v>
      </c>
      <c r="D68" s="152">
        <f t="shared" ref="D68" si="153">R68+R69</f>
        <v>2.7052832396289028E-2</v>
      </c>
      <c r="O68" s="15">
        <f t="shared" ref="O68:R68" si="154">AVERAGE(AC68,AQ68,BF68,BU68)</f>
        <v>1.0801114517067462E-2</v>
      </c>
      <c r="P68" s="15">
        <f t="shared" si="154"/>
        <v>8.9633446483043926E-3</v>
      </c>
      <c r="Q68" s="15">
        <f t="shared" si="154"/>
        <v>9.7923481142695237E-3</v>
      </c>
      <c r="R68" s="15">
        <f t="shared" si="154"/>
        <v>1.3746547699084007E-2</v>
      </c>
      <c r="U68">
        <v>0</v>
      </c>
      <c r="V68">
        <v>1641.69527702089</v>
      </c>
      <c r="W68">
        <v>1372.6442937853101</v>
      </c>
      <c r="X68">
        <v>1440.86052719386</v>
      </c>
      <c r="Y68">
        <v>2163.2724201474198</v>
      </c>
      <c r="AA68" s="65">
        <f>SUM(V68:Y91)</f>
        <v>154287.32496773609</v>
      </c>
      <c r="AC68" s="144">
        <f t="shared" ref="AC68:AC91" si="155">V68/AA68</f>
        <v>1.0640506453554719E-2</v>
      </c>
      <c r="AD68" s="144">
        <f t="shared" ref="AD68:AD91" si="156">W68/AA68</f>
        <v>8.8966756930444653E-3</v>
      </c>
      <c r="AE68" s="144">
        <f t="shared" ref="AE68:AE91" si="157">X68/AA68</f>
        <v>9.3388133308757969E-3</v>
      </c>
      <c r="AF68" s="144">
        <f t="shared" ref="AF68:AF91" si="158">Y68/AA68</f>
        <v>1.4021063756208063E-2</v>
      </c>
      <c r="AJ68">
        <v>1017.23265306122</v>
      </c>
      <c r="AK68">
        <v>690.50661000944297</v>
      </c>
      <c r="AL68">
        <v>913.87575962187702</v>
      </c>
      <c r="AM68">
        <v>1338.0340620233901</v>
      </c>
      <c r="AO68" s="65">
        <f>SUM(AJ68:AM91)</f>
        <v>91118.448130923687</v>
      </c>
      <c r="AQ68" s="15">
        <f t="shared" ref="AQ68:AQ91" si="159">AJ68/AO68</f>
        <v>1.1163849625704859E-2</v>
      </c>
      <c r="AR68" s="15">
        <f t="shared" ref="AR68:AR91" si="160">AK68/AO68</f>
        <v>7.5781208325375283E-3</v>
      </c>
      <c r="AS68" s="15">
        <f t="shared" ref="AS68:AS91" si="161">AL68/AO68</f>
        <v>1.0029536042018332E-2</v>
      </c>
      <c r="AT68" s="15">
        <f t="shared" ref="AT68:AT91" si="162">AM68/AO68</f>
        <v>1.4684557183204369E-2</v>
      </c>
      <c r="AY68">
        <v>1350.5391798619601</v>
      </c>
      <c r="AZ68">
        <v>1180.72355878348</v>
      </c>
      <c r="BA68">
        <v>1232.5112699285301</v>
      </c>
      <c r="BB68">
        <v>1659.1433655312701</v>
      </c>
      <c r="BD68" s="65">
        <f>SUM(AY68:BB91)</f>
        <v>124065.92202021598</v>
      </c>
      <c r="BF68" s="15">
        <f t="shared" ref="BF68:BF91" si="163">AY68/BD68</f>
        <v>1.0885657865355612E-2</v>
      </c>
      <c r="BG68" s="15">
        <f t="shared" ref="BG68:BG91" si="164">AZ68/BD68</f>
        <v>9.5169047193401461E-3</v>
      </c>
      <c r="BH68" s="15">
        <f t="shared" ref="BH68:BH91" si="165">BA68/BD68</f>
        <v>9.9343256380079771E-3</v>
      </c>
      <c r="BI68" s="15">
        <f t="shared" ref="BI68:BI91" si="166">BB68/BD68</f>
        <v>1.3373078912522976E-2</v>
      </c>
      <c r="BN68">
        <v>174.86575505618001</v>
      </c>
      <c r="BO68">
        <v>164.00958865248199</v>
      </c>
      <c r="BP68">
        <v>164.09341053703201</v>
      </c>
      <c r="BQ68">
        <v>214.66452466047201</v>
      </c>
      <c r="BS68" s="65">
        <f>SUM(BN68:BQ91)</f>
        <v>16631.003313126108</v>
      </c>
      <c r="BU68" s="15">
        <f t="shared" ref="BU68:BU91" si="167">BN68/BS68</f>
        <v>1.0514444123654661E-2</v>
      </c>
      <c r="BV68" s="15">
        <f t="shared" ref="BV68:BV91" si="168">BO68/BS68</f>
        <v>9.8616773482954299E-3</v>
      </c>
      <c r="BW68" s="15">
        <f t="shared" ref="BW68:BW91" si="169">BP68/BS68</f>
        <v>9.8667174461759873E-3</v>
      </c>
      <c r="BX68" s="15">
        <f t="shared" ref="BX68:BX91" si="170">BQ68/BS68</f>
        <v>1.2907490944400624E-2</v>
      </c>
    </row>
    <row r="69" spans="1:76">
      <c r="A69" s="152"/>
      <c r="B69" s="152"/>
      <c r="C69" s="152"/>
      <c r="D69" s="152"/>
      <c r="O69" s="15">
        <f t="shared" ref="O69:R69" si="171">AVERAGE(AC69,AQ69,BF69,BU69)</f>
        <v>1.0313827208087071E-2</v>
      </c>
      <c r="P69" s="15">
        <f t="shared" si="171"/>
        <v>8.4844172371078726E-3</v>
      </c>
      <c r="Q69" s="15">
        <f t="shared" si="171"/>
        <v>9.197666994449915E-3</v>
      </c>
      <c r="R69" s="15">
        <f t="shared" si="171"/>
        <v>1.3306284697205021E-2</v>
      </c>
      <c r="U69">
        <v>1</v>
      </c>
      <c r="V69">
        <v>1578.7798311658701</v>
      </c>
      <c r="W69">
        <v>1311.50506870917</v>
      </c>
      <c r="X69">
        <v>1369.5511627906999</v>
      </c>
      <c r="Y69">
        <v>2107.0675260896301</v>
      </c>
      <c r="AA69">
        <f t="shared" ref="AA69:AA91" si="172">AA68</f>
        <v>154287.32496773609</v>
      </c>
      <c r="AC69" s="144">
        <f t="shared" si="155"/>
        <v>1.0232725413419526E-2</v>
      </c>
      <c r="AD69" s="144">
        <f t="shared" si="156"/>
        <v>8.5004070748094605E-3</v>
      </c>
      <c r="AE69" s="144">
        <f t="shared" si="157"/>
        <v>8.8766278310748771E-3</v>
      </c>
      <c r="AF69" s="144">
        <f t="shared" si="158"/>
        <v>1.3656776579218358E-2</v>
      </c>
      <c r="AJ69">
        <v>980.19959370238701</v>
      </c>
      <c r="AK69">
        <v>662.267107126003</v>
      </c>
      <c r="AL69">
        <v>849.67389620449296</v>
      </c>
      <c r="AM69">
        <v>1304.11643835616</v>
      </c>
      <c r="AO69">
        <f t="shared" ref="AO69:AO91" si="173">AO68</f>
        <v>91118.448130923687</v>
      </c>
      <c r="AQ69" s="15">
        <f t="shared" si="159"/>
        <v>1.0757421947024226E-2</v>
      </c>
      <c r="AR69" s="15">
        <f t="shared" si="160"/>
        <v>7.2682000265678745E-3</v>
      </c>
      <c r="AS69" s="15">
        <f t="shared" si="161"/>
        <v>9.324938183578782E-3</v>
      </c>
      <c r="AT69" s="15">
        <f t="shared" si="162"/>
        <v>1.4312320557548766E-2</v>
      </c>
      <c r="AY69">
        <v>1290.0387913434099</v>
      </c>
      <c r="AZ69">
        <v>1121.21341187132</v>
      </c>
      <c r="BA69">
        <v>1171.5525313010301</v>
      </c>
      <c r="BB69">
        <v>1603.9161924469699</v>
      </c>
      <c r="BD69">
        <f t="shared" ref="BD69:BD91" si="174">BD68</f>
        <v>124065.92202021598</v>
      </c>
      <c r="BF69" s="15">
        <f t="shared" si="163"/>
        <v>1.0398010753776561E-2</v>
      </c>
      <c r="BG69" s="15">
        <f t="shared" si="164"/>
        <v>9.0372391839285519E-3</v>
      </c>
      <c r="BH69" s="15">
        <f t="shared" si="165"/>
        <v>9.4429841186375978E-3</v>
      </c>
      <c r="BI69" s="15">
        <f t="shared" si="166"/>
        <v>1.2927935135851561E-2</v>
      </c>
      <c r="BN69">
        <v>164.100616284301</v>
      </c>
      <c r="BO69">
        <v>151.871372965322</v>
      </c>
      <c r="BP69">
        <v>152.109116174261</v>
      </c>
      <c r="BQ69">
        <v>205.028780315517</v>
      </c>
      <c r="BS69">
        <f t="shared" ref="BS69:BS91" si="175">BS68</f>
        <v>16631.003313126108</v>
      </c>
      <c r="BU69" s="15">
        <f t="shared" si="167"/>
        <v>9.8671507181279736E-3</v>
      </c>
      <c r="BV69" s="15">
        <f t="shared" si="168"/>
        <v>9.1318226631256043E-3</v>
      </c>
      <c r="BW69" s="15">
        <f t="shared" si="169"/>
        <v>9.1461178445083995E-3</v>
      </c>
      <c r="BX69" s="15">
        <f t="shared" si="170"/>
        <v>1.2328106516201398E-2</v>
      </c>
    </row>
    <row r="70" spans="1:76">
      <c r="A70" s="152">
        <f t="shared" ref="A70" si="176">O70+O71</f>
        <v>1.9269377650938974E-2</v>
      </c>
      <c r="B70" s="152">
        <f t="shared" ref="B70" si="177">P70+P71</f>
        <v>1.5245791875989748E-2</v>
      </c>
      <c r="C70" s="152">
        <f t="shared" ref="C70" si="178">Q70+Q71</f>
        <v>1.6657232708453359E-2</v>
      </c>
      <c r="D70" s="152">
        <f t="shared" ref="D70" si="179">R70+R71</f>
        <v>2.5013577036882978E-2</v>
      </c>
      <c r="O70" s="15">
        <f t="shared" ref="O70:R70" si="180">AVERAGE(AC70,AQ70,BF70,BU70)</f>
        <v>9.8062093686381493E-3</v>
      </c>
      <c r="P70" s="15">
        <f t="shared" si="180"/>
        <v>7.8760912346295536E-3</v>
      </c>
      <c r="Q70" s="15">
        <f t="shared" si="180"/>
        <v>8.5441946390906673E-3</v>
      </c>
      <c r="R70" s="15">
        <f t="shared" si="180"/>
        <v>1.273976287749666E-2</v>
      </c>
      <c r="U70">
        <v>2</v>
      </c>
      <c r="V70">
        <v>1505.03222877894</v>
      </c>
      <c r="W70">
        <v>1223.8938471940501</v>
      </c>
      <c r="X70">
        <v>1293.1492338441001</v>
      </c>
      <c r="Y70">
        <v>2031.6535626535599</v>
      </c>
      <c r="AA70">
        <f t="shared" si="172"/>
        <v>154287.32496773609</v>
      </c>
      <c r="AC70" s="144">
        <f t="shared" si="155"/>
        <v>9.7547366842588388E-3</v>
      </c>
      <c r="AD70" s="144">
        <f t="shared" si="156"/>
        <v>7.9325624930627683E-3</v>
      </c>
      <c r="AE70" s="144">
        <f t="shared" si="157"/>
        <v>8.3814353130726577E-3</v>
      </c>
      <c r="AF70" s="144">
        <f t="shared" si="158"/>
        <v>1.3167987474527869E-2</v>
      </c>
      <c r="AJ70">
        <v>933.86996430392696</v>
      </c>
      <c r="AK70">
        <v>617.18224740321102</v>
      </c>
      <c r="AL70">
        <v>763.98497495826405</v>
      </c>
      <c r="AM70">
        <v>1254.28293736501</v>
      </c>
      <c r="AO70">
        <f t="shared" si="173"/>
        <v>91118.448130923687</v>
      </c>
      <c r="AQ70" s="15">
        <f t="shared" si="159"/>
        <v>1.0248966959600699E-2</v>
      </c>
      <c r="AR70" s="15">
        <f t="shared" si="160"/>
        <v>6.7734060452435685E-3</v>
      </c>
      <c r="AS70" s="15">
        <f t="shared" si="161"/>
        <v>8.3845257533417487E-3</v>
      </c>
      <c r="AT70" s="15">
        <f t="shared" si="162"/>
        <v>1.3765411539524812E-2</v>
      </c>
      <c r="AY70">
        <v>1239.2177976432299</v>
      </c>
      <c r="AZ70">
        <v>1054.7480881691399</v>
      </c>
      <c r="BA70">
        <v>1112.35427952329</v>
      </c>
      <c r="BB70">
        <v>1538.78716744914</v>
      </c>
      <c r="BD70">
        <f t="shared" si="174"/>
        <v>124065.92202021598</v>
      </c>
      <c r="BF70" s="15">
        <f t="shared" si="163"/>
        <v>9.9883818010984924E-3</v>
      </c>
      <c r="BG70" s="15">
        <f t="shared" si="164"/>
        <v>8.5015133164228086E-3</v>
      </c>
      <c r="BH70" s="15">
        <f t="shared" si="165"/>
        <v>8.9658325300805558E-3</v>
      </c>
      <c r="BI70" s="15">
        <f t="shared" si="166"/>
        <v>1.2402980144687933E-2</v>
      </c>
      <c r="BN70">
        <v>153.54992959345901</v>
      </c>
      <c r="BO70">
        <v>137.985490055116</v>
      </c>
      <c r="BP70">
        <v>140.44857284686</v>
      </c>
      <c r="BQ70">
        <v>193.29670238095201</v>
      </c>
      <c r="BS70">
        <f t="shared" si="175"/>
        <v>16631.003313126108</v>
      </c>
      <c r="BU70" s="15">
        <f t="shared" si="167"/>
        <v>9.232752029594565E-3</v>
      </c>
      <c r="BV70" s="15">
        <f t="shared" si="168"/>
        <v>8.2968830837890709E-3</v>
      </c>
      <c r="BW70" s="15">
        <f t="shared" si="169"/>
        <v>8.4449849598677088E-3</v>
      </c>
      <c r="BX70" s="15">
        <f t="shared" si="170"/>
        <v>1.1622672351246035E-2</v>
      </c>
    </row>
    <row r="71" spans="1:76">
      <c r="A71" s="152"/>
      <c r="B71" s="152"/>
      <c r="C71" s="152"/>
      <c r="D71" s="152"/>
      <c r="O71" s="15">
        <f t="shared" ref="O71:R71" si="181">AVERAGE(AC71,AQ71,BF71,BU71)</f>
        <v>9.463168282300826E-3</v>
      </c>
      <c r="P71" s="15">
        <f t="shared" si="181"/>
        <v>7.369700641360194E-3</v>
      </c>
      <c r="Q71" s="15">
        <f t="shared" si="181"/>
        <v>8.1130380693626922E-3</v>
      </c>
      <c r="R71" s="15">
        <f t="shared" si="181"/>
        <v>1.2273814159386318E-2</v>
      </c>
      <c r="U71">
        <v>3</v>
      </c>
      <c r="V71">
        <v>1449.9317250796501</v>
      </c>
      <c r="W71">
        <v>1150.3904697380301</v>
      </c>
      <c r="X71">
        <v>1230.1996027805401</v>
      </c>
      <c r="Y71">
        <v>1958.28817204301</v>
      </c>
      <c r="AA71">
        <f t="shared" si="172"/>
        <v>154287.32496773609</v>
      </c>
      <c r="AC71" s="144">
        <f t="shared" si="155"/>
        <v>9.397607518199267E-3</v>
      </c>
      <c r="AD71" s="144">
        <f t="shared" si="156"/>
        <v>7.4561566867440013E-3</v>
      </c>
      <c r="AE71" s="144">
        <f t="shared" si="157"/>
        <v>7.9734327044544608E-3</v>
      </c>
      <c r="AF71" s="144">
        <f t="shared" si="158"/>
        <v>1.2692476018056046E-2</v>
      </c>
      <c r="AJ71">
        <v>900.93425076452604</v>
      </c>
      <c r="AK71">
        <v>577.29378531073496</v>
      </c>
      <c r="AL71">
        <v>718.49396681749602</v>
      </c>
      <c r="AM71">
        <v>1211.2411194833201</v>
      </c>
      <c r="AO71">
        <f t="shared" si="173"/>
        <v>91118.448130923687</v>
      </c>
      <c r="AQ71" s="15">
        <f t="shared" si="159"/>
        <v>9.8875065285354419E-3</v>
      </c>
      <c r="AR71" s="15">
        <f t="shared" si="160"/>
        <v>6.3356411039973979E-3</v>
      </c>
      <c r="AS71" s="15">
        <f t="shared" si="161"/>
        <v>7.8852744044227673E-3</v>
      </c>
      <c r="AT71" s="15">
        <f t="shared" si="162"/>
        <v>1.3293039382573179E-2</v>
      </c>
      <c r="AY71">
        <v>1210.92076391711</v>
      </c>
      <c r="AZ71">
        <v>991.74724770642194</v>
      </c>
      <c r="BA71">
        <v>1071.92217898833</v>
      </c>
      <c r="BB71">
        <v>1502.0629800307199</v>
      </c>
      <c r="BD71">
        <f t="shared" si="174"/>
        <v>124065.92202021598</v>
      </c>
      <c r="BF71" s="15">
        <f t="shared" si="163"/>
        <v>9.7603011705325177E-3</v>
      </c>
      <c r="BG71" s="15">
        <f t="shared" si="164"/>
        <v>7.993711984382151E-3</v>
      </c>
      <c r="BH71" s="15">
        <f t="shared" si="165"/>
        <v>8.6399404569263202E-3</v>
      </c>
      <c r="BI71" s="15">
        <f t="shared" si="166"/>
        <v>1.2106974708058556E-2</v>
      </c>
      <c r="BN71">
        <v>146.47353551296499</v>
      </c>
      <c r="BO71">
        <v>127.947177884615</v>
      </c>
      <c r="BP71">
        <v>132.274763210369</v>
      </c>
      <c r="BQ71">
        <v>182.98704659498199</v>
      </c>
      <c r="BS71">
        <f t="shared" si="175"/>
        <v>16631.003313126108</v>
      </c>
      <c r="BU71" s="15">
        <f t="shared" si="167"/>
        <v>8.8072579119360742E-3</v>
      </c>
      <c r="BV71" s="15">
        <f t="shared" si="168"/>
        <v>7.6932927903172266E-3</v>
      </c>
      <c r="BW71" s="15">
        <f t="shared" si="169"/>
        <v>7.9535047116472187E-3</v>
      </c>
      <c r="BX71" s="15">
        <f t="shared" si="170"/>
        <v>1.1002766528857491E-2</v>
      </c>
    </row>
    <row r="72" spans="1:76">
      <c r="A72" s="152">
        <f t="shared" ref="A72" si="182">O72+O73</f>
        <v>1.8553891573515724E-2</v>
      </c>
      <c r="B72" s="152">
        <f t="shared" ref="B72" si="183">P72+P73</f>
        <v>1.4014785059643245E-2</v>
      </c>
      <c r="C72" s="152">
        <f t="shared" ref="C72" si="184">Q72+Q73</f>
        <v>1.5829045235448858E-2</v>
      </c>
      <c r="D72" s="152">
        <f t="shared" ref="D72" si="185">R72+R73</f>
        <v>2.3696203770169025E-2</v>
      </c>
      <c r="O72" s="15">
        <f t="shared" ref="O72:R72" si="186">AVERAGE(AC72,AQ72,BF72,BU72)</f>
        <v>9.298602444070752E-3</v>
      </c>
      <c r="P72" s="15">
        <f t="shared" si="186"/>
        <v>7.0762325748603225E-3</v>
      </c>
      <c r="Q72" s="15">
        <f t="shared" si="186"/>
        <v>7.9309392492167962E-3</v>
      </c>
      <c r="R72" s="15">
        <f t="shared" si="186"/>
        <v>1.1928363041099958E-2</v>
      </c>
      <c r="U72">
        <v>4</v>
      </c>
      <c r="V72">
        <v>1430.31502165489</v>
      </c>
      <c r="W72">
        <v>1112.69733273056</v>
      </c>
      <c r="X72">
        <v>1199.14387031408</v>
      </c>
      <c r="Y72">
        <v>1907.2627378760001</v>
      </c>
      <c r="AA72">
        <f t="shared" si="172"/>
        <v>154287.32496773609</v>
      </c>
      <c r="AC72" s="144">
        <f t="shared" si="155"/>
        <v>9.27046354555691E-3</v>
      </c>
      <c r="AD72" s="144">
        <f t="shared" si="156"/>
        <v>7.2118518676971199E-3</v>
      </c>
      <c r="AE72" s="144">
        <f t="shared" si="157"/>
        <v>7.7721476509158473E-3</v>
      </c>
      <c r="AF72" s="144">
        <f t="shared" si="158"/>
        <v>1.2361759063972615E-2</v>
      </c>
      <c r="AJ72">
        <v>885.48357289527701</v>
      </c>
      <c r="AK72">
        <v>552.59299574065301</v>
      </c>
      <c r="AL72">
        <v>720.57823567289097</v>
      </c>
      <c r="AM72">
        <v>1176.0730809674001</v>
      </c>
      <c r="AO72">
        <f t="shared" si="173"/>
        <v>91118.448130923687</v>
      </c>
      <c r="AQ72" s="15">
        <f t="shared" si="159"/>
        <v>9.7179395727083565E-3</v>
      </c>
      <c r="AR72" s="15">
        <f t="shared" si="160"/>
        <v>6.06455670696519E-3</v>
      </c>
      <c r="AS72" s="15">
        <f t="shared" si="161"/>
        <v>7.9081486839802963E-3</v>
      </c>
      <c r="AT72" s="15">
        <f t="shared" si="162"/>
        <v>1.2907079796591329E-2</v>
      </c>
      <c r="AY72">
        <v>1190.6873489121699</v>
      </c>
      <c r="AZ72">
        <v>952.74174581637305</v>
      </c>
      <c r="BA72">
        <v>1038.7318309859199</v>
      </c>
      <c r="BB72">
        <v>1469.4044079959001</v>
      </c>
      <c r="BD72">
        <f t="shared" si="174"/>
        <v>124065.92202021598</v>
      </c>
      <c r="BF72" s="15">
        <f t="shared" si="163"/>
        <v>9.5972151701589157E-3</v>
      </c>
      <c r="BG72" s="15">
        <f t="shared" si="164"/>
        <v>7.6793186259569981E-3</v>
      </c>
      <c r="BH72" s="15">
        <f t="shared" si="165"/>
        <v>8.3724185825714767E-3</v>
      </c>
      <c r="BI72" s="15">
        <f t="shared" si="166"/>
        <v>1.1843739070882554E-2</v>
      </c>
      <c r="BN72">
        <v>143.172839756592</v>
      </c>
      <c r="BO72">
        <v>122.22462108534501</v>
      </c>
      <c r="BP72">
        <v>127.577126237624</v>
      </c>
      <c r="BQ72">
        <v>176.30317449028001</v>
      </c>
      <c r="BS72">
        <f t="shared" si="175"/>
        <v>16631.003313126108</v>
      </c>
      <c r="BU72" s="15">
        <f t="shared" si="167"/>
        <v>8.6087914878588273E-3</v>
      </c>
      <c r="BV72" s="15">
        <f t="shared" si="168"/>
        <v>7.3492030988219796E-3</v>
      </c>
      <c r="BW72" s="15">
        <f t="shared" si="169"/>
        <v>7.671042079399568E-3</v>
      </c>
      <c r="BX72" s="15">
        <f t="shared" si="170"/>
        <v>1.060087423295333E-2</v>
      </c>
    </row>
    <row r="73" spans="1:76">
      <c r="A73" s="152"/>
      <c r="B73" s="152"/>
      <c r="C73" s="152"/>
      <c r="D73" s="152"/>
      <c r="O73" s="15">
        <f t="shared" ref="O73:R73" si="187">AVERAGE(AC73,AQ73,BF73,BU73)</f>
        <v>9.2552891294449737E-3</v>
      </c>
      <c r="P73" s="15">
        <f t="shared" si="187"/>
        <v>6.9385524847829227E-3</v>
      </c>
      <c r="Q73" s="15">
        <f t="shared" si="187"/>
        <v>7.898105986232062E-3</v>
      </c>
      <c r="R73" s="15">
        <f t="shared" si="187"/>
        <v>1.1767840729069067E-2</v>
      </c>
      <c r="U73">
        <v>5</v>
      </c>
      <c r="V73">
        <v>1427.51340299864</v>
      </c>
      <c r="W73">
        <v>1090.4863400316101</v>
      </c>
      <c r="X73">
        <v>1184.6957109084799</v>
      </c>
      <c r="Y73">
        <v>1891.4708230958199</v>
      </c>
      <c r="AA73">
        <f t="shared" si="172"/>
        <v>154287.32496773609</v>
      </c>
      <c r="AC73" s="144">
        <f t="shared" si="155"/>
        <v>9.252305095685311E-3</v>
      </c>
      <c r="AD73" s="144">
        <f t="shared" si="156"/>
        <v>7.0678932327049417E-3</v>
      </c>
      <c r="AE73" s="144">
        <f t="shared" si="157"/>
        <v>7.6785031508986136E-3</v>
      </c>
      <c r="AF73" s="144">
        <f t="shared" si="158"/>
        <v>1.2259405129302464E-2</v>
      </c>
      <c r="AJ73">
        <v>883.84851586489299</v>
      </c>
      <c r="AK73">
        <v>541.15311459819304</v>
      </c>
      <c r="AL73">
        <v>735.47695144437603</v>
      </c>
      <c r="AM73">
        <v>1159.2384893947201</v>
      </c>
      <c r="AO73">
        <f t="shared" si="173"/>
        <v>91118.448130923687</v>
      </c>
      <c r="AQ73" s="15">
        <f t="shared" si="159"/>
        <v>9.6999952698374955E-3</v>
      </c>
      <c r="AR73" s="15">
        <f t="shared" si="160"/>
        <v>5.9390071461778663E-3</v>
      </c>
      <c r="AS73" s="15">
        <f t="shared" si="161"/>
        <v>8.0716580070328333E-3</v>
      </c>
      <c r="AT73" s="15">
        <f t="shared" si="162"/>
        <v>1.2722324767088509E-2</v>
      </c>
      <c r="AY73">
        <v>1174.46739570676</v>
      </c>
      <c r="AZ73">
        <v>932.36384231989098</v>
      </c>
      <c r="BA73">
        <v>1019.39271708683</v>
      </c>
      <c r="BB73">
        <v>1445.3901808785499</v>
      </c>
      <c r="BD73">
        <f t="shared" si="174"/>
        <v>124065.92202021598</v>
      </c>
      <c r="BF73" s="15">
        <f t="shared" si="163"/>
        <v>9.4664785992997005E-3</v>
      </c>
      <c r="BG73" s="15">
        <f t="shared" si="164"/>
        <v>7.5150680149539094E-3</v>
      </c>
      <c r="BH73" s="15">
        <f t="shared" si="165"/>
        <v>8.2165408557615411E-3</v>
      </c>
      <c r="BI73" s="15">
        <f t="shared" si="166"/>
        <v>1.1650178851232252E-2</v>
      </c>
      <c r="BN73">
        <v>143.06616958399599</v>
      </c>
      <c r="BO73">
        <v>120.279433101129</v>
      </c>
      <c r="BP73">
        <v>126.82340670335201</v>
      </c>
      <c r="BQ73">
        <v>173.61859686609699</v>
      </c>
      <c r="BS73">
        <f t="shared" si="175"/>
        <v>16631.003313126108</v>
      </c>
      <c r="BU73" s="15">
        <f t="shared" si="167"/>
        <v>8.6023775529573878E-3</v>
      </c>
      <c r="BV73" s="15">
        <f t="shared" si="168"/>
        <v>7.2322415452949745E-3</v>
      </c>
      <c r="BW73" s="15">
        <f t="shared" si="169"/>
        <v>7.6257219312352584E-3</v>
      </c>
      <c r="BX73" s="15">
        <f t="shared" si="170"/>
        <v>1.0439454168653047E-2</v>
      </c>
    </row>
    <row r="74" spans="1:76">
      <c r="A74" s="152">
        <f t="shared" ref="A74" si="188">O74+O75</f>
        <v>1.8803352118699587E-2</v>
      </c>
      <c r="B74" s="152">
        <f t="shared" ref="B74" si="189">P74+P75</f>
        <v>1.3860443209600209E-2</v>
      </c>
      <c r="C74" s="152">
        <f t="shared" ref="C74" si="190">Q74+Q75</f>
        <v>1.590246212487445E-2</v>
      </c>
      <c r="D74" s="152">
        <f t="shared" ref="D74" si="191">R74+R75</f>
        <v>2.3554467401049717E-2</v>
      </c>
      <c r="O74" s="15">
        <f t="shared" ref="O74:R74" si="192">AVERAGE(AC74,AQ74,BF74,BU74)</f>
        <v>9.3179384639637645E-3</v>
      </c>
      <c r="P74" s="15">
        <f t="shared" si="192"/>
        <v>6.902331279485978E-3</v>
      </c>
      <c r="Q74" s="15">
        <f t="shared" si="192"/>
        <v>7.9015102626347235E-3</v>
      </c>
      <c r="R74" s="15">
        <f t="shared" si="192"/>
        <v>1.1746882242615962E-2</v>
      </c>
      <c r="U74">
        <v>6</v>
      </c>
      <c r="V74">
        <v>1435.8353825136601</v>
      </c>
      <c r="W74">
        <v>1079.3820199275399</v>
      </c>
      <c r="X74">
        <v>1182.48982994331</v>
      </c>
      <c r="Y74">
        <v>1890.4360625575</v>
      </c>
      <c r="AA74">
        <f t="shared" si="172"/>
        <v>154287.32496773609</v>
      </c>
      <c r="AC74" s="144">
        <f t="shared" si="155"/>
        <v>9.3062432887077145E-3</v>
      </c>
      <c r="AD74" s="144">
        <f t="shared" si="156"/>
        <v>6.9959215389420728E-3</v>
      </c>
      <c r="AE74" s="144">
        <f t="shared" si="157"/>
        <v>7.6642059235299291E-3</v>
      </c>
      <c r="AF74" s="144">
        <f t="shared" si="158"/>
        <v>1.2252698418050996E-2</v>
      </c>
      <c r="AJ74">
        <v>891.12385321100896</v>
      </c>
      <c r="AK74">
        <v>536.712932259593</v>
      </c>
      <c r="AL74">
        <v>732.52478839177797</v>
      </c>
      <c r="AM74">
        <v>1158.3636363636399</v>
      </c>
      <c r="AO74">
        <f t="shared" si="173"/>
        <v>91118.448130923687</v>
      </c>
      <c r="AQ74" s="15">
        <f t="shared" si="159"/>
        <v>9.7798401036263936E-3</v>
      </c>
      <c r="AR74" s="15">
        <f t="shared" si="160"/>
        <v>5.8902773617085331E-3</v>
      </c>
      <c r="AS74" s="15">
        <f t="shared" si="161"/>
        <v>8.0392588264809849E-3</v>
      </c>
      <c r="AT74" s="15">
        <f t="shared" si="162"/>
        <v>1.2712723494799245E-2</v>
      </c>
      <c r="AY74">
        <v>1169.03211382114</v>
      </c>
      <c r="AZ74">
        <v>921.83050847457605</v>
      </c>
      <c r="BA74">
        <v>1010.28031145717</v>
      </c>
      <c r="BB74">
        <v>1425.37429013939</v>
      </c>
      <c r="BD74">
        <f t="shared" si="174"/>
        <v>124065.92202021598</v>
      </c>
      <c r="BF74" s="15">
        <f t="shared" si="163"/>
        <v>9.4226689713445364E-3</v>
      </c>
      <c r="BG74" s="15">
        <f t="shared" si="164"/>
        <v>7.4301669101718999E-3</v>
      </c>
      <c r="BH74" s="15">
        <f t="shared" si="165"/>
        <v>8.1430927607385167E-3</v>
      </c>
      <c r="BI74" s="15">
        <f t="shared" si="166"/>
        <v>1.1488846146705232E-2</v>
      </c>
      <c r="BN74">
        <v>145.737506849315</v>
      </c>
      <c r="BO74">
        <v>121.28923039922999</v>
      </c>
      <c r="BP74">
        <v>129.047996458386</v>
      </c>
      <c r="BQ74">
        <v>175.17869710733899</v>
      </c>
      <c r="BS74">
        <f t="shared" si="175"/>
        <v>16631.003313126108</v>
      </c>
      <c r="BU74" s="15">
        <f t="shared" si="167"/>
        <v>8.7630014921764154E-3</v>
      </c>
      <c r="BV74" s="15">
        <f t="shared" si="168"/>
        <v>7.2929593071214063E-3</v>
      </c>
      <c r="BW74" s="15">
        <f t="shared" si="169"/>
        <v>7.759483539789459E-3</v>
      </c>
      <c r="BX74" s="15">
        <f t="shared" si="170"/>
        <v>1.0533260910908379E-2</v>
      </c>
    </row>
    <row r="75" spans="1:76">
      <c r="A75" s="152"/>
      <c r="B75" s="152"/>
      <c r="C75" s="152"/>
      <c r="D75" s="152"/>
      <c r="O75" s="15">
        <f t="shared" ref="O75:R75" si="193">AVERAGE(AC75,AQ75,BF75,BU75)</f>
        <v>9.4854136547358227E-3</v>
      </c>
      <c r="P75" s="15">
        <f t="shared" si="193"/>
        <v>6.9581119301142316E-3</v>
      </c>
      <c r="Q75" s="15">
        <f t="shared" si="193"/>
        <v>8.0009518622397267E-3</v>
      </c>
      <c r="R75" s="15">
        <f t="shared" si="193"/>
        <v>1.1807585158433755E-2</v>
      </c>
      <c r="U75">
        <v>7</v>
      </c>
      <c r="V75">
        <v>1461.4562400545601</v>
      </c>
      <c r="W75">
        <v>1082.14224137931</v>
      </c>
      <c r="X75">
        <v>1193.2055204522801</v>
      </c>
      <c r="Y75">
        <v>1901.0520195838401</v>
      </c>
      <c r="AA75">
        <f t="shared" si="172"/>
        <v>154287.32496773609</v>
      </c>
      <c r="AC75" s="144">
        <f t="shared" si="155"/>
        <v>9.4723026688042829E-3</v>
      </c>
      <c r="AD75" s="144">
        <f t="shared" si="156"/>
        <v>7.0138116764005276E-3</v>
      </c>
      <c r="AE75" s="144">
        <f t="shared" si="157"/>
        <v>7.7336587480650023E-3</v>
      </c>
      <c r="AF75" s="144">
        <f t="shared" si="158"/>
        <v>1.2321504828613628E-2</v>
      </c>
      <c r="AJ75">
        <v>905.61609431061004</v>
      </c>
      <c r="AK75">
        <v>537.38793922127297</v>
      </c>
      <c r="AL75">
        <v>740.71575757575795</v>
      </c>
      <c r="AM75">
        <v>1162.1099638616399</v>
      </c>
      <c r="AO75">
        <f t="shared" si="173"/>
        <v>91118.448130923687</v>
      </c>
      <c r="AQ75" s="15">
        <f t="shared" si="159"/>
        <v>9.9388884785370155E-3</v>
      </c>
      <c r="AR75" s="15">
        <f t="shared" si="160"/>
        <v>5.8976853781478617E-3</v>
      </c>
      <c r="AS75" s="15">
        <f t="shared" si="161"/>
        <v>8.1291524687894089E-3</v>
      </c>
      <c r="AT75" s="15">
        <f t="shared" si="162"/>
        <v>1.275383841252279E-2</v>
      </c>
      <c r="AY75">
        <v>1180.2787828947401</v>
      </c>
      <c r="AZ75">
        <v>920.74965357967699</v>
      </c>
      <c r="BA75">
        <v>1013.33829201102</v>
      </c>
      <c r="BB75">
        <v>1419.4315139031901</v>
      </c>
      <c r="BD75">
        <f t="shared" si="174"/>
        <v>124065.92202021598</v>
      </c>
      <c r="BF75" s="15">
        <f t="shared" si="163"/>
        <v>9.5133197229003708E-3</v>
      </c>
      <c r="BG75" s="15">
        <f t="shared" si="164"/>
        <v>7.4214549699606067E-3</v>
      </c>
      <c r="BH75" s="15">
        <f t="shared" si="165"/>
        <v>8.1677407906250131E-3</v>
      </c>
      <c r="BI75" s="15">
        <f t="shared" si="166"/>
        <v>1.1440945997015201E-2</v>
      </c>
      <c r="BN75">
        <v>149.964147559591</v>
      </c>
      <c r="BO75">
        <v>124.72413776608499</v>
      </c>
      <c r="BP75">
        <v>132.60323766364601</v>
      </c>
      <c r="BQ75">
        <v>178.18542425695099</v>
      </c>
      <c r="BS75">
        <f t="shared" si="175"/>
        <v>16631.003313126108</v>
      </c>
      <c r="BU75" s="15">
        <f t="shared" si="167"/>
        <v>9.0171437487016181E-3</v>
      </c>
      <c r="BV75" s="15">
        <f t="shared" si="168"/>
        <v>7.4994956959479287E-3</v>
      </c>
      <c r="BW75" s="15">
        <f t="shared" si="169"/>
        <v>7.97325544147948E-3</v>
      </c>
      <c r="BX75" s="15">
        <f t="shared" si="170"/>
        <v>1.0714051395583403E-2</v>
      </c>
    </row>
    <row r="76" spans="1:76">
      <c r="A76" s="152">
        <f t="shared" ref="A76" si="194">O76+O77</f>
        <v>2.0275784295644878E-2</v>
      </c>
      <c r="B76" s="152">
        <f t="shared" ref="B76" si="195">P76+P77</f>
        <v>1.4755107179350496E-2</v>
      </c>
      <c r="C76" s="152">
        <f t="shared" ref="C76" si="196">Q76+Q77</f>
        <v>1.7105236665912595E-2</v>
      </c>
      <c r="D76" s="152">
        <f t="shared" ref="D76" si="197">R76+R77</f>
        <v>2.4300205766701756E-2</v>
      </c>
      <c r="O76" s="15">
        <f t="shared" ref="O76:R76" si="198">AVERAGE(AC76,AQ76,BF76,BU76)</f>
        <v>9.8126870969752131E-3</v>
      </c>
      <c r="P76" s="15">
        <f t="shared" si="198"/>
        <v>7.1370617899862449E-3</v>
      </c>
      <c r="Q76" s="15">
        <f t="shared" si="198"/>
        <v>8.247267098656582E-3</v>
      </c>
      <c r="R76" s="15">
        <f t="shared" si="198"/>
        <v>1.1972392660413261E-2</v>
      </c>
      <c r="U76">
        <v>8</v>
      </c>
      <c r="V76">
        <v>1507.94133697135</v>
      </c>
      <c r="W76">
        <v>1100.20858757062</v>
      </c>
      <c r="X76">
        <v>1225.7926221335999</v>
      </c>
      <c r="Y76">
        <v>1934.1080171358601</v>
      </c>
      <c r="AA76">
        <f t="shared" si="172"/>
        <v>154287.32496773609</v>
      </c>
      <c r="AC76" s="144">
        <f t="shared" si="155"/>
        <v>9.773591818295407E-3</v>
      </c>
      <c r="AD76" s="144">
        <f t="shared" si="156"/>
        <v>7.1309071422470446E-3</v>
      </c>
      <c r="AE76" s="144">
        <f t="shared" si="157"/>
        <v>7.9448692391933841E-3</v>
      </c>
      <c r="AF76" s="144">
        <f t="shared" si="158"/>
        <v>1.2535754427917606E-2</v>
      </c>
      <c r="AJ76">
        <v>936.83376090302704</v>
      </c>
      <c r="AK76">
        <v>548.50849858356901</v>
      </c>
      <c r="AL76">
        <v>763.46204819277102</v>
      </c>
      <c r="AM76">
        <v>1177.4385604113099</v>
      </c>
      <c r="AO76">
        <f t="shared" si="173"/>
        <v>91118.448130923687</v>
      </c>
      <c r="AQ76" s="15">
        <f t="shared" si="159"/>
        <v>1.0281493815137589E-2</v>
      </c>
      <c r="AR76" s="15">
        <f t="shared" si="160"/>
        <v>6.0197304698982991E-3</v>
      </c>
      <c r="AS76" s="15">
        <f t="shared" si="161"/>
        <v>8.3787867753826253E-3</v>
      </c>
      <c r="AT76" s="15">
        <f t="shared" si="162"/>
        <v>1.2922065559320167E-2</v>
      </c>
      <c r="AY76">
        <v>1216.98576657178</v>
      </c>
      <c r="AZ76">
        <v>938.52734012974997</v>
      </c>
      <c r="BA76">
        <v>1034.6404051772699</v>
      </c>
      <c r="BB76">
        <v>1430.2075569358201</v>
      </c>
      <c r="BD76">
        <f t="shared" si="174"/>
        <v>124065.92202021598</v>
      </c>
      <c r="BF76" s="15">
        <f t="shared" si="163"/>
        <v>9.8091864933988696E-3</v>
      </c>
      <c r="BG76" s="15">
        <f t="shared" si="164"/>
        <v>7.5647472315308406E-3</v>
      </c>
      <c r="BH76" s="15">
        <f t="shared" si="165"/>
        <v>8.3394407451280617E-3</v>
      </c>
      <c r="BI76" s="15">
        <f t="shared" si="166"/>
        <v>1.1527803393930964E-2</v>
      </c>
      <c r="BN76">
        <v>156.10651779641799</v>
      </c>
      <c r="BO76">
        <v>130.26835913312701</v>
      </c>
      <c r="BP76">
        <v>138.469261845386</v>
      </c>
      <c r="BQ76">
        <v>181.343583015267</v>
      </c>
      <c r="BS76">
        <f t="shared" si="175"/>
        <v>16631.003313126108</v>
      </c>
      <c r="BU76" s="15">
        <f t="shared" si="167"/>
        <v>9.386476261068994E-3</v>
      </c>
      <c r="BV76" s="15">
        <f t="shared" si="168"/>
        <v>7.8328623162687971E-3</v>
      </c>
      <c r="BW76" s="15">
        <f t="shared" si="169"/>
        <v>8.3259716349222534E-3</v>
      </c>
      <c r="BX76" s="15">
        <f t="shared" si="170"/>
        <v>1.0903947260484315E-2</v>
      </c>
    </row>
    <row r="77" spans="1:76">
      <c r="A77" s="152"/>
      <c r="B77" s="152"/>
      <c r="C77" s="152"/>
      <c r="D77" s="152"/>
      <c r="O77" s="15">
        <f t="shared" ref="O77:R77" si="199">AVERAGE(AC77,AQ77,BF77,BU77)</f>
        <v>1.0463097198669665E-2</v>
      </c>
      <c r="P77" s="15">
        <f t="shared" si="199"/>
        <v>7.6180453893642513E-3</v>
      </c>
      <c r="Q77" s="15">
        <f t="shared" si="199"/>
        <v>8.8579695672560133E-3</v>
      </c>
      <c r="R77" s="15">
        <f t="shared" si="199"/>
        <v>1.2327813106288495E-2</v>
      </c>
      <c r="U77">
        <v>9</v>
      </c>
      <c r="V77">
        <v>1615.1012514220699</v>
      </c>
      <c r="W77">
        <v>1167.1326692325099</v>
      </c>
      <c r="X77">
        <v>1313.6719787516599</v>
      </c>
      <c r="Y77">
        <v>1989.9150885766601</v>
      </c>
      <c r="AA77">
        <f t="shared" si="172"/>
        <v>154287.32496773609</v>
      </c>
      <c r="AC77" s="144">
        <f t="shared" si="155"/>
        <v>1.0468139568560237E-2</v>
      </c>
      <c r="AD77" s="144">
        <f t="shared" si="156"/>
        <v>7.5646698098925215E-3</v>
      </c>
      <c r="AE77" s="144">
        <f t="shared" si="157"/>
        <v>8.5144517155013831E-3</v>
      </c>
      <c r="AF77" s="144">
        <f t="shared" si="158"/>
        <v>1.2897463151900409E-2</v>
      </c>
      <c r="AJ77">
        <v>997.07496175420704</v>
      </c>
      <c r="AK77">
        <v>580.92358803986701</v>
      </c>
      <c r="AL77">
        <v>821.77090909090896</v>
      </c>
      <c r="AM77">
        <v>1216.82392197125</v>
      </c>
      <c r="AO77">
        <f t="shared" si="173"/>
        <v>91118.448130923687</v>
      </c>
      <c r="AQ77" s="15">
        <f t="shared" si="159"/>
        <v>1.0942624487212055E-2</v>
      </c>
      <c r="AR77" s="15">
        <f t="shared" si="160"/>
        <v>6.3754771943126823E-3</v>
      </c>
      <c r="AS77" s="15">
        <f t="shared" si="161"/>
        <v>9.0187105459713941E-3</v>
      </c>
      <c r="AT77" s="15">
        <f t="shared" si="162"/>
        <v>1.335430911008114E-2</v>
      </c>
      <c r="AY77">
        <v>1286.7746825071699</v>
      </c>
      <c r="AZ77">
        <v>992.93488372092997</v>
      </c>
      <c r="BA77">
        <v>1100.2784026996601</v>
      </c>
      <c r="BB77">
        <v>1465.2161458333301</v>
      </c>
      <c r="BD77">
        <f t="shared" si="174"/>
        <v>124065.92202021598</v>
      </c>
      <c r="BF77" s="15">
        <f t="shared" si="163"/>
        <v>1.0371701282302935E-2</v>
      </c>
      <c r="BG77" s="15">
        <f t="shared" si="164"/>
        <v>8.0032846050919256E-3</v>
      </c>
      <c r="BH77" s="15">
        <f t="shared" si="165"/>
        <v>8.8684981724504071E-3</v>
      </c>
      <c r="BI77" s="15">
        <f t="shared" si="166"/>
        <v>1.1809980710050096E-2</v>
      </c>
      <c r="BN77">
        <v>167.47293036969799</v>
      </c>
      <c r="BO77">
        <v>141.84166864467099</v>
      </c>
      <c r="BP77">
        <v>150.181582733813</v>
      </c>
      <c r="BQ77">
        <v>187.09046267588801</v>
      </c>
      <c r="BS77">
        <f t="shared" si="175"/>
        <v>16631.003313126108</v>
      </c>
      <c r="BU77" s="15">
        <f t="shared" si="167"/>
        <v>1.0069923456603432E-2</v>
      </c>
      <c r="BV77" s="15">
        <f t="shared" si="168"/>
        <v>8.5287499481598739E-3</v>
      </c>
      <c r="BW77" s="15">
        <f t="shared" si="169"/>
        <v>9.030217835100867E-3</v>
      </c>
      <c r="BX77" s="15">
        <f t="shared" si="170"/>
        <v>1.1249499453122341E-2</v>
      </c>
    </row>
    <row r="78" spans="1:76">
      <c r="A78" s="152">
        <f t="shared" ref="A78" si="200">O78+O79</f>
        <v>2.2672709406807174E-2</v>
      </c>
      <c r="B78" s="152">
        <f t="shared" ref="B78" si="201">P78+P79</f>
        <v>1.7186661643030239E-2</v>
      </c>
      <c r="C78" s="152">
        <f t="shared" ref="C78" si="202">Q78+Q79</f>
        <v>1.9822516118854855E-2</v>
      </c>
      <c r="D78" s="152">
        <f t="shared" ref="D78" si="203">R78+R79</f>
        <v>2.6960606459662702E-2</v>
      </c>
      <c r="O78" s="15">
        <f t="shared" ref="O78:R78" si="204">AVERAGE(AC78,AQ78,BF78,BU78)</f>
        <v>1.1192905577717887E-2</v>
      </c>
      <c r="P78" s="15">
        <f t="shared" si="204"/>
        <v>8.3246449783016471E-3</v>
      </c>
      <c r="Q78" s="15">
        <f t="shared" si="204"/>
        <v>9.6653328252059335E-3</v>
      </c>
      <c r="R78" s="15">
        <f t="shared" si="204"/>
        <v>1.3107664686045135E-2</v>
      </c>
      <c r="U78">
        <v>10</v>
      </c>
      <c r="V78">
        <v>1741.4151846785201</v>
      </c>
      <c r="W78">
        <v>1275.7423797696999</v>
      </c>
      <c r="X78">
        <v>1439.2264088029301</v>
      </c>
      <c r="Y78">
        <v>2109.7923029932799</v>
      </c>
      <c r="AA78">
        <f t="shared" si="172"/>
        <v>154287.32496773609</v>
      </c>
      <c r="AC78" s="144">
        <f t="shared" si="155"/>
        <v>1.1286832440984232E-2</v>
      </c>
      <c r="AD78" s="144">
        <f t="shared" si="156"/>
        <v>8.2686142885455942E-3</v>
      </c>
      <c r="AE78" s="144">
        <f t="shared" si="157"/>
        <v>9.3282219333564505E-3</v>
      </c>
      <c r="AF78" s="144">
        <f t="shared" si="158"/>
        <v>1.3674436985892852E-2</v>
      </c>
      <c r="AJ78">
        <v>1063.3238143804199</v>
      </c>
      <c r="AK78">
        <v>630.365275142315</v>
      </c>
      <c r="AL78">
        <v>900.34344660194199</v>
      </c>
      <c r="AM78">
        <v>1296.08311954849</v>
      </c>
      <c r="AO78">
        <f t="shared" si="173"/>
        <v>91118.448130923687</v>
      </c>
      <c r="AQ78" s="15">
        <f t="shared" si="159"/>
        <v>1.1669687491303423E-2</v>
      </c>
      <c r="AR78" s="15">
        <f t="shared" si="160"/>
        <v>6.9180861622727997E-3</v>
      </c>
      <c r="AS78" s="15">
        <f t="shared" si="161"/>
        <v>9.8810226147429785E-3</v>
      </c>
      <c r="AT78" s="15">
        <f t="shared" si="162"/>
        <v>1.4224157084921057E-2</v>
      </c>
      <c r="AY78">
        <v>1363.3645240032499</v>
      </c>
      <c r="AZ78">
        <v>1076.3054277828901</v>
      </c>
      <c r="BA78">
        <v>1180.5296398892001</v>
      </c>
      <c r="BB78">
        <v>1552.32326913066</v>
      </c>
      <c r="BD78">
        <f t="shared" si="174"/>
        <v>124065.92202021598</v>
      </c>
      <c r="BF78" s="15">
        <f t="shared" si="163"/>
        <v>1.0989033102749166E-2</v>
      </c>
      <c r="BG78" s="15">
        <f t="shared" si="164"/>
        <v>8.6752704550691288E-3</v>
      </c>
      <c r="BH78" s="15">
        <f t="shared" si="165"/>
        <v>9.5153416882424666E-3</v>
      </c>
      <c r="BI78" s="15">
        <f t="shared" si="166"/>
        <v>1.2512084252093948E-2</v>
      </c>
      <c r="BN78">
        <v>180.04839399453999</v>
      </c>
      <c r="BO78">
        <v>156.94027566539901</v>
      </c>
      <c r="BP78">
        <v>165.25804008908699</v>
      </c>
      <c r="BQ78">
        <v>199.904334209897</v>
      </c>
      <c r="BS78">
        <f t="shared" si="175"/>
        <v>16631.003313126108</v>
      </c>
      <c r="BU78" s="15">
        <f t="shared" si="167"/>
        <v>1.082606927583472E-2</v>
      </c>
      <c r="BV78" s="15">
        <f t="shared" si="168"/>
        <v>9.4366090073190641E-3</v>
      </c>
      <c r="BW78" s="15">
        <f t="shared" si="169"/>
        <v>9.9367450644818403E-3</v>
      </c>
      <c r="BX78" s="15">
        <f t="shared" si="170"/>
        <v>1.2019980421272686E-2</v>
      </c>
    </row>
    <row r="79" spans="1:76">
      <c r="A79" s="152"/>
      <c r="B79" s="152"/>
      <c r="C79" s="152"/>
      <c r="D79" s="152"/>
      <c r="O79" s="15">
        <f t="shared" ref="O79:R79" si="205">AVERAGE(AC79,AQ79,BF79,BU79)</f>
        <v>1.1479803829089287E-2</v>
      </c>
      <c r="P79" s="15">
        <f t="shared" si="205"/>
        <v>8.8620166647285902E-3</v>
      </c>
      <c r="Q79" s="15">
        <f t="shared" si="205"/>
        <v>1.015718329364892E-2</v>
      </c>
      <c r="R79" s="15">
        <f t="shared" si="205"/>
        <v>1.3852941773617566E-2</v>
      </c>
      <c r="U79">
        <v>11</v>
      </c>
      <c r="V79">
        <v>1787.5975832193301</v>
      </c>
      <c r="W79">
        <v>1354.1759133964799</v>
      </c>
      <c r="X79">
        <v>1516.9405477621899</v>
      </c>
      <c r="Y79">
        <v>2246.4865689865701</v>
      </c>
      <c r="AA79">
        <f t="shared" si="172"/>
        <v>154287.32496773609</v>
      </c>
      <c r="AC79" s="144">
        <f t="shared" si="155"/>
        <v>1.158615967703857E-2</v>
      </c>
      <c r="AD79" s="144">
        <f t="shared" si="156"/>
        <v>8.7769744771948009E-3</v>
      </c>
      <c r="AE79" s="144">
        <f t="shared" si="157"/>
        <v>9.8319194274669418E-3</v>
      </c>
      <c r="AF79" s="144">
        <f t="shared" si="158"/>
        <v>1.4560409090353636E-2</v>
      </c>
      <c r="AJ79">
        <v>1091.2410986775201</v>
      </c>
      <c r="AK79">
        <v>674.96814075130806</v>
      </c>
      <c r="AL79">
        <v>944.64990914597195</v>
      </c>
      <c r="AM79">
        <v>1348.8322182192501</v>
      </c>
      <c r="AO79">
        <f t="shared" si="173"/>
        <v>91118.448130923687</v>
      </c>
      <c r="AQ79" s="15">
        <f t="shared" si="159"/>
        <v>1.1976072036582193E-2</v>
      </c>
      <c r="AR79" s="15">
        <f t="shared" si="160"/>
        <v>7.4075903902739758E-3</v>
      </c>
      <c r="AS79" s="15">
        <f t="shared" si="161"/>
        <v>1.0367273900326421E-2</v>
      </c>
      <c r="AT79" s="15">
        <f t="shared" si="162"/>
        <v>1.4803063988547943E-2</v>
      </c>
      <c r="AY79">
        <v>1391.8049674267099</v>
      </c>
      <c r="AZ79">
        <v>1134.37681818182</v>
      </c>
      <c r="BA79">
        <v>1239.18819599109</v>
      </c>
      <c r="BB79">
        <v>1636.6415882967599</v>
      </c>
      <c r="BD79">
        <f t="shared" si="174"/>
        <v>124065.92202021598</v>
      </c>
      <c r="BF79" s="15">
        <f t="shared" si="163"/>
        <v>1.1218269648614079E-2</v>
      </c>
      <c r="BG79" s="15">
        <f t="shared" si="164"/>
        <v>9.1433392805236116E-3</v>
      </c>
      <c r="BH79" s="15">
        <f t="shared" si="165"/>
        <v>9.9881432049420456E-3</v>
      </c>
      <c r="BI79" s="15">
        <f t="shared" si="166"/>
        <v>1.3191709388417527E-2</v>
      </c>
      <c r="BN79">
        <v>185.24798867497199</v>
      </c>
      <c r="BO79">
        <v>168.30845624851801</v>
      </c>
      <c r="BP79">
        <v>173.650902144442</v>
      </c>
      <c r="BQ79">
        <v>213.817901529637</v>
      </c>
      <c r="BS79">
        <f t="shared" si="175"/>
        <v>16631.003313126108</v>
      </c>
      <c r="BU79" s="15">
        <f t="shared" si="167"/>
        <v>1.11387139541223E-2</v>
      </c>
      <c r="BV79" s="15">
        <f t="shared" si="168"/>
        <v>1.0120162510921975E-2</v>
      </c>
      <c r="BW79" s="15">
        <f t="shared" si="169"/>
        <v>1.0441396641860272E-2</v>
      </c>
      <c r="BX79" s="15">
        <f t="shared" si="170"/>
        <v>1.2856584627151153E-2</v>
      </c>
    </row>
    <row r="80" spans="1:76">
      <c r="A80" s="152">
        <f t="shared" ref="A80" si="206">O80+O81</f>
        <v>2.2708461324058286E-2</v>
      </c>
      <c r="B80" s="152">
        <f t="shared" ref="B80" si="207">P80+P81</f>
        <v>1.8532966353609626E-2</v>
      </c>
      <c r="C80" s="152">
        <f t="shared" ref="C80" si="208">Q80+Q81</f>
        <v>2.0576715213032504E-2</v>
      </c>
      <c r="D80" s="152">
        <f t="shared" ref="D80" si="209">R80+R81</f>
        <v>2.8194153221252558E-2</v>
      </c>
      <c r="O80" s="15">
        <f t="shared" ref="O80:R80" si="210">AVERAGE(AC80,AQ80,BF80,BU80)</f>
        <v>1.1434264632076013E-2</v>
      </c>
      <c r="P80" s="15">
        <f t="shared" si="210"/>
        <v>9.1790234335679712E-3</v>
      </c>
      <c r="Q80" s="15">
        <f t="shared" si="210"/>
        <v>1.0331554153189593E-2</v>
      </c>
      <c r="R80" s="15">
        <f t="shared" si="210"/>
        <v>1.4112421128743407E-2</v>
      </c>
      <c r="U80">
        <v>12</v>
      </c>
      <c r="V80">
        <v>1776.97918096545</v>
      </c>
      <c r="W80">
        <v>1404.2313231323101</v>
      </c>
      <c r="X80">
        <v>1543.68714333669</v>
      </c>
      <c r="Y80">
        <v>2299.9058103975499</v>
      </c>
      <c r="AA80">
        <f t="shared" si="172"/>
        <v>154287.32496773609</v>
      </c>
      <c r="AC80" s="144">
        <f t="shared" si="155"/>
        <v>1.1517337417944374E-2</v>
      </c>
      <c r="AD80" s="144">
        <f t="shared" si="156"/>
        <v>9.1014043015261101E-3</v>
      </c>
      <c r="AE80" s="144">
        <f t="shared" si="157"/>
        <v>1.0005275181610021E-2</v>
      </c>
      <c r="AF80" s="144">
        <f t="shared" si="158"/>
        <v>1.4906641299785944E-2</v>
      </c>
      <c r="AJ80">
        <v>1085.7743902438999</v>
      </c>
      <c r="AK80">
        <v>703.23157394198802</v>
      </c>
      <c r="AL80">
        <v>961.58472873409198</v>
      </c>
      <c r="AM80">
        <v>1360.2205578512401</v>
      </c>
      <c r="AO80">
        <f t="shared" si="173"/>
        <v>91118.448130923687</v>
      </c>
      <c r="AQ80" s="15">
        <f t="shared" si="159"/>
        <v>1.1916076409508239E-2</v>
      </c>
      <c r="AR80" s="15">
        <f t="shared" si="160"/>
        <v>7.7177738248082172E-3</v>
      </c>
      <c r="AS80" s="15">
        <f t="shared" si="161"/>
        <v>1.055312890483426E-2</v>
      </c>
      <c r="AT80" s="15">
        <f t="shared" si="162"/>
        <v>1.4928047895381241E-2</v>
      </c>
      <c r="AY80">
        <v>1384.52976669348</v>
      </c>
      <c r="AZ80">
        <v>1166.8940486925201</v>
      </c>
      <c r="BA80">
        <v>1259.36384053902</v>
      </c>
      <c r="BB80">
        <v>1673.37204522097</v>
      </c>
      <c r="BD80">
        <f t="shared" si="174"/>
        <v>124065.92202021598</v>
      </c>
      <c r="BF80" s="15">
        <f t="shared" si="163"/>
        <v>1.1159629849588166E-2</v>
      </c>
      <c r="BG80" s="15">
        <f t="shared" si="164"/>
        <v>9.4054356723547346E-3</v>
      </c>
      <c r="BH80" s="15">
        <f t="shared" si="165"/>
        <v>1.0150763562082844E-2</v>
      </c>
      <c r="BI80" s="15">
        <f t="shared" si="166"/>
        <v>1.3487765358712295E-2</v>
      </c>
      <c r="BN80">
        <v>185.33614791288599</v>
      </c>
      <c r="BO80">
        <v>174.483837568274</v>
      </c>
      <c r="BP80">
        <v>176.572176499752</v>
      </c>
      <c r="BQ80">
        <v>218.31900497512501</v>
      </c>
      <c r="BS80">
        <f t="shared" si="175"/>
        <v>16631.003313126108</v>
      </c>
      <c r="BU80" s="15">
        <f t="shared" si="167"/>
        <v>1.1144014851263271E-2</v>
      </c>
      <c r="BV80" s="15">
        <f t="shared" si="168"/>
        <v>1.0491479935582823E-2</v>
      </c>
      <c r="BW80" s="15">
        <f t="shared" si="169"/>
        <v>1.0617048964231249E-2</v>
      </c>
      <c r="BX80" s="15">
        <f t="shared" si="170"/>
        <v>1.3127229961094144E-2</v>
      </c>
    </row>
    <row r="81" spans="1:76">
      <c r="A81" s="152"/>
      <c r="B81" s="152"/>
      <c r="C81" s="152"/>
      <c r="D81" s="152"/>
      <c r="O81" s="15">
        <f t="shared" ref="O81:R81" si="211">AVERAGE(AC81,AQ81,BF81,BU81)</f>
        <v>1.1274196691982274E-2</v>
      </c>
      <c r="P81" s="15">
        <f t="shared" si="211"/>
        <v>9.3539429200416527E-3</v>
      </c>
      <c r="Q81" s="15">
        <f t="shared" si="211"/>
        <v>1.0245161059842909E-2</v>
      </c>
      <c r="R81" s="15">
        <f t="shared" si="211"/>
        <v>1.4081732092509153E-2</v>
      </c>
      <c r="U81">
        <v>13</v>
      </c>
      <c r="V81">
        <v>1753.94578451643</v>
      </c>
      <c r="W81">
        <v>1436.95104423984</v>
      </c>
      <c r="X81">
        <v>1543.69155734948</v>
      </c>
      <c r="Y81">
        <v>2285.85169230769</v>
      </c>
      <c r="AA81">
        <f t="shared" si="172"/>
        <v>154287.32496773609</v>
      </c>
      <c r="AC81" s="144">
        <f t="shared" si="155"/>
        <v>1.1368048443922453E-2</v>
      </c>
      <c r="AD81" s="144">
        <f t="shared" si="156"/>
        <v>9.3134743540360769E-3</v>
      </c>
      <c r="AE81" s="144">
        <f t="shared" si="157"/>
        <v>1.0005303790653512E-2</v>
      </c>
      <c r="AF81" s="144">
        <f t="shared" si="158"/>
        <v>1.4815550744597443E-2</v>
      </c>
      <c r="AJ81">
        <v>1067.7039305768201</v>
      </c>
      <c r="AK81">
        <v>720.15899383009003</v>
      </c>
      <c r="AL81">
        <v>935.96696212731695</v>
      </c>
      <c r="AM81">
        <v>1358.0112419700199</v>
      </c>
      <c r="AO81">
        <f t="shared" si="173"/>
        <v>91118.448130923687</v>
      </c>
      <c r="AQ81" s="15">
        <f t="shared" si="159"/>
        <v>1.171775806632141E-2</v>
      </c>
      <c r="AR81" s="15">
        <f t="shared" si="160"/>
        <v>7.9035476196360199E-3</v>
      </c>
      <c r="AS81" s="15">
        <f t="shared" si="161"/>
        <v>1.0271980936093987E-2</v>
      </c>
      <c r="AT81" s="15">
        <f t="shared" si="162"/>
        <v>1.4903801258980611E-2</v>
      </c>
      <c r="AY81">
        <v>1363.2174437299</v>
      </c>
      <c r="AZ81">
        <v>1186.71958389869</v>
      </c>
      <c r="BA81">
        <v>1249.6327212020001</v>
      </c>
      <c r="BB81">
        <v>1672.38917262513</v>
      </c>
      <c r="BD81">
        <f t="shared" si="174"/>
        <v>124065.92202021598</v>
      </c>
      <c r="BF81" s="15">
        <f t="shared" si="163"/>
        <v>1.0987847601759408E-2</v>
      </c>
      <c r="BG81" s="15">
        <f t="shared" si="164"/>
        <v>9.5652340672994756E-3</v>
      </c>
      <c r="BH81" s="15">
        <f t="shared" si="165"/>
        <v>1.0072328491609309E-2</v>
      </c>
      <c r="BI81" s="15">
        <f t="shared" si="166"/>
        <v>1.3479843178472665E-2</v>
      </c>
      <c r="BN81">
        <v>183.32575572173101</v>
      </c>
      <c r="BO81">
        <v>176.846033825631</v>
      </c>
      <c r="BP81">
        <v>176.804712132444</v>
      </c>
      <c r="BQ81">
        <v>218.32737414322901</v>
      </c>
      <c r="BS81">
        <f t="shared" si="175"/>
        <v>16631.003313126108</v>
      </c>
      <c r="BU81" s="15">
        <f t="shared" si="167"/>
        <v>1.1023132655925827E-2</v>
      </c>
      <c r="BV81" s="15">
        <f t="shared" si="168"/>
        <v>1.063351563919504E-2</v>
      </c>
      <c r="BW81" s="15">
        <f t="shared" si="169"/>
        <v>1.0631031021014826E-2</v>
      </c>
      <c r="BX81" s="15">
        <f t="shared" si="170"/>
        <v>1.3127733187985897E-2</v>
      </c>
    </row>
    <row r="82" spans="1:76">
      <c r="A82" s="152">
        <f t="shared" ref="A82" si="212">O82+O83</f>
        <v>2.2052829918983639E-2</v>
      </c>
      <c r="B82" s="152">
        <f t="shared" ref="B82" si="213">P82+P83</f>
        <v>1.8944606533826285E-2</v>
      </c>
      <c r="C82" s="152">
        <f t="shared" ref="C82" si="214">Q82+Q83</f>
        <v>2.0134412075970921E-2</v>
      </c>
      <c r="D82" s="152">
        <f t="shared" ref="D82" si="215">R82+R83</f>
        <v>2.7759107718327507E-2</v>
      </c>
      <c r="O82" s="15">
        <f t="shared" ref="O82:R82" si="216">AVERAGE(AC82,AQ82,BF82,BU82)</f>
        <v>1.1130919554858513E-2</v>
      </c>
      <c r="P82" s="15">
        <f t="shared" si="216"/>
        <v>9.4689009047057397E-3</v>
      </c>
      <c r="Q82" s="15">
        <f t="shared" si="216"/>
        <v>1.0104235330038597E-2</v>
      </c>
      <c r="R82" s="15">
        <f t="shared" si="216"/>
        <v>1.3942008327643883E-2</v>
      </c>
      <c r="U82">
        <v>14</v>
      </c>
      <c r="V82">
        <v>1727.58363886343</v>
      </c>
      <c r="W82">
        <v>1459.3207759981999</v>
      </c>
      <c r="X82">
        <v>1535.00469326182</v>
      </c>
      <c r="Y82">
        <v>2247.7465480208698</v>
      </c>
      <c r="AA82">
        <f t="shared" si="172"/>
        <v>154287.32496773609</v>
      </c>
      <c r="AC82" s="144">
        <f t="shared" si="155"/>
        <v>1.1197184468812944E-2</v>
      </c>
      <c r="AD82" s="144">
        <f t="shared" si="156"/>
        <v>9.4584618425613831E-3</v>
      </c>
      <c r="AE82" s="144">
        <f t="shared" si="157"/>
        <v>9.9490006297199961E-3</v>
      </c>
      <c r="AF82" s="144">
        <f t="shared" si="158"/>
        <v>1.4568575535877034E-2</v>
      </c>
      <c r="AJ82">
        <v>1050.86636178862</v>
      </c>
      <c r="AK82">
        <v>728.750709555345</v>
      </c>
      <c r="AL82">
        <v>898.57615317667501</v>
      </c>
      <c r="AM82">
        <v>1348.6194070080901</v>
      </c>
      <c r="AO82">
        <f t="shared" si="173"/>
        <v>91118.448130923687</v>
      </c>
      <c r="AQ82" s="15">
        <f t="shared" si="159"/>
        <v>1.1532970362694073E-2</v>
      </c>
      <c r="AR82" s="15">
        <f t="shared" si="160"/>
        <v>7.9978393454225461E-3</v>
      </c>
      <c r="AS82" s="15">
        <f t="shared" si="161"/>
        <v>9.8616270536736363E-3</v>
      </c>
      <c r="AT82" s="15">
        <f t="shared" si="162"/>
        <v>1.4800728443819897E-2</v>
      </c>
      <c r="AY82">
        <v>1346.5907444668001</v>
      </c>
      <c r="AZ82">
        <v>1201.05002253267</v>
      </c>
      <c r="BA82">
        <v>1239.46333333333</v>
      </c>
      <c r="BB82">
        <v>1657.73391215526</v>
      </c>
      <c r="BD82">
        <f t="shared" si="174"/>
        <v>124065.92202021598</v>
      </c>
      <c r="BF82" s="15">
        <f t="shared" si="163"/>
        <v>1.0853832563686418E-2</v>
      </c>
      <c r="BG82" s="15">
        <f t="shared" si="164"/>
        <v>9.6807407140936282E-3</v>
      </c>
      <c r="BH82" s="15">
        <f t="shared" si="165"/>
        <v>9.9903608754978272E-3</v>
      </c>
      <c r="BI82" s="15">
        <f t="shared" si="166"/>
        <v>1.3361718392623075E-2</v>
      </c>
      <c r="BN82">
        <v>181.93803434252101</v>
      </c>
      <c r="BO82">
        <v>178.59305548940199</v>
      </c>
      <c r="BP82">
        <v>176.55394554455401</v>
      </c>
      <c r="BQ82">
        <v>216.818572107389</v>
      </c>
      <c r="BS82">
        <f t="shared" si="175"/>
        <v>16631.003313126108</v>
      </c>
      <c r="BU82" s="15">
        <f t="shared" si="167"/>
        <v>1.0939690824240619E-2</v>
      </c>
      <c r="BV82" s="15">
        <f t="shared" si="168"/>
        <v>1.0738561716745403E-2</v>
      </c>
      <c r="BW82" s="15">
        <f t="shared" si="169"/>
        <v>1.0615952761262927E-2</v>
      </c>
      <c r="BX82" s="15">
        <f t="shared" si="170"/>
        <v>1.3037010938255529E-2</v>
      </c>
    </row>
    <row r="83" spans="1:76">
      <c r="A83" s="152"/>
      <c r="B83" s="152"/>
      <c r="C83" s="152"/>
      <c r="D83" s="152"/>
      <c r="O83" s="15">
        <f t="shared" ref="O83:R83" si="217">AVERAGE(AC83,AQ83,BF83,BU83)</f>
        <v>1.0921910364125126E-2</v>
      </c>
      <c r="P83" s="15">
        <f t="shared" si="217"/>
        <v>9.4757056291205431E-3</v>
      </c>
      <c r="Q83" s="15">
        <f t="shared" si="217"/>
        <v>1.0030176745932326E-2</v>
      </c>
      <c r="R83" s="15">
        <f t="shared" si="217"/>
        <v>1.3817099390683622E-2</v>
      </c>
      <c r="U83">
        <v>15</v>
      </c>
      <c r="V83">
        <v>1689.5498053583699</v>
      </c>
      <c r="W83">
        <v>1460.4341155234699</v>
      </c>
      <c r="X83">
        <v>1511.39321692411</v>
      </c>
      <c r="Y83">
        <v>2206.2502299908001</v>
      </c>
      <c r="AA83">
        <f t="shared" si="172"/>
        <v>154287.32496773609</v>
      </c>
      <c r="AC83" s="144">
        <f t="shared" si="155"/>
        <v>1.0950671454778812E-2</v>
      </c>
      <c r="AD83" s="144">
        <f t="shared" si="156"/>
        <v>9.4656778567446791E-3</v>
      </c>
      <c r="AE83" s="144">
        <f t="shared" si="157"/>
        <v>9.7959648807195675E-3</v>
      </c>
      <c r="AF83" s="144">
        <f t="shared" si="158"/>
        <v>1.4299620726797628E-2</v>
      </c>
      <c r="AJ83">
        <v>1024.625</v>
      </c>
      <c r="AK83">
        <v>729.523113207547</v>
      </c>
      <c r="AL83">
        <v>896.74071146245103</v>
      </c>
      <c r="AM83">
        <v>1336.15050883771</v>
      </c>
      <c r="AO83">
        <f t="shared" si="173"/>
        <v>91118.448130923687</v>
      </c>
      <c r="AQ83" s="15">
        <f t="shared" si="159"/>
        <v>1.1244978607710327E-2</v>
      </c>
      <c r="AR83" s="15">
        <f t="shared" si="160"/>
        <v>8.0063162638517558E-3</v>
      </c>
      <c r="AS83" s="15">
        <f t="shared" si="161"/>
        <v>9.8414835838069557E-3</v>
      </c>
      <c r="AT83" s="15">
        <f t="shared" si="162"/>
        <v>1.4663885703121941E-2</v>
      </c>
      <c r="AY83">
        <v>1332.6140209508501</v>
      </c>
      <c r="AZ83">
        <v>1208.70809119356</v>
      </c>
      <c r="BA83">
        <v>1231.8390993959399</v>
      </c>
      <c r="BB83">
        <v>1644.0050658561299</v>
      </c>
      <c r="BD83">
        <f t="shared" si="174"/>
        <v>124065.92202021598</v>
      </c>
      <c r="BF83" s="15">
        <f t="shared" si="163"/>
        <v>1.0741176942478264E-2</v>
      </c>
      <c r="BG83" s="15">
        <f t="shared" si="164"/>
        <v>9.7424665170876383E-3</v>
      </c>
      <c r="BH83" s="15">
        <f t="shared" si="165"/>
        <v>9.9289077881935806E-3</v>
      </c>
      <c r="BI83" s="15">
        <f t="shared" si="166"/>
        <v>1.3251060719060685E-2</v>
      </c>
      <c r="BN83">
        <v>178.79683076225101</v>
      </c>
      <c r="BO83">
        <v>177.75818181818201</v>
      </c>
      <c r="BP83">
        <v>175.529441975309</v>
      </c>
      <c r="BQ83">
        <v>217.09829686013299</v>
      </c>
      <c r="BS83">
        <f t="shared" si="175"/>
        <v>16631.003313126108</v>
      </c>
      <c r="BU83" s="15">
        <f t="shared" si="167"/>
        <v>1.0750814451533098E-2</v>
      </c>
      <c r="BV83" s="15">
        <f t="shared" si="168"/>
        <v>1.0688361878798101E-2</v>
      </c>
      <c r="BW83" s="15">
        <f t="shared" si="169"/>
        <v>1.0554350731009202E-2</v>
      </c>
      <c r="BX83" s="15">
        <f t="shared" si="170"/>
        <v>1.3053830413754233E-2</v>
      </c>
    </row>
    <row r="84" spans="1:76">
      <c r="A84" s="152">
        <f t="shared" ref="A84" si="218">O84+O85</f>
        <v>2.1192518819202082E-2</v>
      </c>
      <c r="B84" s="152">
        <f t="shared" ref="B84" si="219">P84+P85</f>
        <v>1.8793864020136643E-2</v>
      </c>
      <c r="C84" s="152">
        <f t="shared" ref="C84" si="220">Q84+Q85</f>
        <v>1.9900470527556027E-2</v>
      </c>
      <c r="D84" s="152">
        <f t="shared" ref="D84" si="221">R84+R85</f>
        <v>2.7022500142114415E-2</v>
      </c>
      <c r="O84" s="15">
        <f t="shared" ref="O84:R84" si="222">AVERAGE(AC84,AQ84,BF84,BU84)</f>
        <v>1.0699760767794459E-2</v>
      </c>
      <c r="P84" s="15">
        <f t="shared" si="222"/>
        <v>9.4352605749673558E-3</v>
      </c>
      <c r="Q84" s="15">
        <f t="shared" si="222"/>
        <v>9.9792732136525005E-3</v>
      </c>
      <c r="R84" s="15">
        <f t="shared" si="222"/>
        <v>1.3615302596041032E-2</v>
      </c>
      <c r="V84">
        <v>1654.6700936714601</v>
      </c>
      <c r="W84">
        <v>1460.0615245419599</v>
      </c>
      <c r="X84">
        <v>1488.55845896147</v>
      </c>
      <c r="Y84">
        <v>2155.4431852986199</v>
      </c>
      <c r="AA84">
        <f t="shared" si="172"/>
        <v>154287.32496773609</v>
      </c>
      <c r="AC84" s="144">
        <f t="shared" si="155"/>
        <v>1.0724601609480739E-2</v>
      </c>
      <c r="AD84" s="144">
        <f t="shared" si="156"/>
        <v>9.4632629404086295E-3</v>
      </c>
      <c r="AE84" s="144">
        <f t="shared" si="157"/>
        <v>9.6479633649280729E-3</v>
      </c>
      <c r="AF84" s="144">
        <f t="shared" si="158"/>
        <v>1.3970319245274082E-2</v>
      </c>
      <c r="AJ84">
        <v>995.122574055158</v>
      </c>
      <c r="AK84">
        <v>720.96873519658902</v>
      </c>
      <c r="AL84">
        <v>902.34733333333304</v>
      </c>
      <c r="AM84">
        <v>1305.3023012552301</v>
      </c>
      <c r="AO84">
        <f t="shared" si="173"/>
        <v>91118.448130923687</v>
      </c>
      <c r="AQ84" s="15">
        <f t="shared" si="159"/>
        <v>1.0921197567207407E-2</v>
      </c>
      <c r="AR84" s="15">
        <f t="shared" si="160"/>
        <v>7.9124343092483746E-3</v>
      </c>
      <c r="AS84" s="15">
        <f t="shared" si="161"/>
        <v>9.9030147225158387E-3</v>
      </c>
      <c r="AT84" s="15">
        <f t="shared" si="162"/>
        <v>1.4325335077916432E-2</v>
      </c>
      <c r="AY84">
        <v>1306.3063352044901</v>
      </c>
      <c r="AZ84">
        <v>1206.4281236005399</v>
      </c>
      <c r="BA84">
        <v>1220.3191606846999</v>
      </c>
      <c r="BB84">
        <v>1633.1687054026499</v>
      </c>
      <c r="BD84">
        <f t="shared" si="174"/>
        <v>124065.92202021598</v>
      </c>
      <c r="BF84" s="15">
        <f t="shared" si="163"/>
        <v>1.0529130916317483E-2</v>
      </c>
      <c r="BG84" s="15">
        <f t="shared" si="164"/>
        <v>9.7240894514446768E-3</v>
      </c>
      <c r="BH84" s="15">
        <f t="shared" si="165"/>
        <v>9.836054420212622E-3</v>
      </c>
      <c r="BI84" s="15">
        <f t="shared" si="166"/>
        <v>1.3163717149795031E-2</v>
      </c>
      <c r="BN84">
        <v>176.689658139008</v>
      </c>
      <c r="BO84">
        <v>176.97475711892801</v>
      </c>
      <c r="BP84">
        <v>175.12546851760101</v>
      </c>
      <c r="BQ84">
        <v>216.23362600854301</v>
      </c>
      <c r="BS84">
        <f t="shared" si="175"/>
        <v>16631.003313126108</v>
      </c>
      <c r="BU84" s="15">
        <f t="shared" si="167"/>
        <v>1.0624112978172204E-2</v>
      </c>
      <c r="BV84" s="15">
        <f t="shared" si="168"/>
        <v>1.0641255598767739E-2</v>
      </c>
      <c r="BW84" s="15">
        <f t="shared" si="169"/>
        <v>1.053006034695347E-2</v>
      </c>
      <c r="BX84" s="15">
        <f t="shared" si="170"/>
        <v>1.3001838911178586E-2</v>
      </c>
    </row>
    <row r="85" spans="1:76">
      <c r="A85" s="152"/>
      <c r="B85" s="152"/>
      <c r="C85" s="152"/>
      <c r="D85" s="152"/>
      <c r="O85" s="15">
        <f t="shared" ref="O85:R85" si="223">AVERAGE(AC85,AQ85,BF85,BU85)</f>
        <v>1.0492758051407623E-2</v>
      </c>
      <c r="P85" s="15">
        <f t="shared" si="223"/>
        <v>9.3586034451692869E-3</v>
      </c>
      <c r="Q85" s="15">
        <f t="shared" si="223"/>
        <v>9.9211973139035261E-3</v>
      </c>
      <c r="R85" s="15">
        <f t="shared" si="223"/>
        <v>1.3407197546073385E-2</v>
      </c>
      <c r="V85">
        <v>1620.3420389461601</v>
      </c>
      <c r="W85">
        <v>1448.7477355072499</v>
      </c>
      <c r="X85">
        <v>1463.96688070294</v>
      </c>
      <c r="Y85">
        <v>2112.0596372579198</v>
      </c>
      <c r="AA85">
        <f t="shared" si="172"/>
        <v>154287.32496773609</v>
      </c>
      <c r="AC85" s="144">
        <f t="shared" si="155"/>
        <v>1.050210728123648E-2</v>
      </c>
      <c r="AD85" s="144">
        <f t="shared" si="156"/>
        <v>9.3899335918242524E-3</v>
      </c>
      <c r="AE85" s="144">
        <f t="shared" si="157"/>
        <v>9.4885751697949168E-3</v>
      </c>
      <c r="AF85" s="144">
        <f t="shared" si="158"/>
        <v>1.3689132517525888E-2</v>
      </c>
      <c r="AJ85">
        <v>973.04596527068395</v>
      </c>
      <c r="AK85">
        <v>711.02654028435995</v>
      </c>
      <c r="AL85">
        <v>910.32445820433395</v>
      </c>
      <c r="AM85">
        <v>1281.3836671802801</v>
      </c>
      <c r="AO85">
        <f t="shared" si="173"/>
        <v>91118.448130923687</v>
      </c>
      <c r="AQ85" s="15">
        <f t="shared" si="159"/>
        <v>1.0678912835220386E-2</v>
      </c>
      <c r="AR85" s="15">
        <f t="shared" si="160"/>
        <v>7.8033214444425169E-3</v>
      </c>
      <c r="AS85" s="15">
        <f t="shared" si="161"/>
        <v>9.9905614820868412E-3</v>
      </c>
      <c r="AT85" s="15">
        <f t="shared" si="162"/>
        <v>1.4062834623117394E-2</v>
      </c>
      <c r="AY85">
        <v>1277.8796900489399</v>
      </c>
      <c r="AZ85">
        <v>1200.8197752809001</v>
      </c>
      <c r="BA85">
        <v>1206.21620111732</v>
      </c>
      <c r="BB85">
        <v>1605.0343607882801</v>
      </c>
      <c r="BD85">
        <f t="shared" si="174"/>
        <v>124065.92202021598</v>
      </c>
      <c r="BF85" s="15">
        <f t="shared" si="163"/>
        <v>1.0300005587680357E-2</v>
      </c>
      <c r="BG85" s="15">
        <f t="shared" si="164"/>
        <v>9.6788848680400084E-3</v>
      </c>
      <c r="BH85" s="15">
        <f t="shared" si="165"/>
        <v>9.7223813072599627E-3</v>
      </c>
      <c r="BI85" s="15">
        <f t="shared" si="166"/>
        <v>1.2936947831063127E-2</v>
      </c>
      <c r="BN85">
        <v>174.45933288104899</v>
      </c>
      <c r="BO85">
        <v>175.66121183206101</v>
      </c>
      <c r="BP85">
        <v>174.347319664032</v>
      </c>
      <c r="BQ85">
        <v>215.20310753197501</v>
      </c>
      <c r="BS85">
        <f t="shared" si="175"/>
        <v>16631.003313126108</v>
      </c>
      <c r="BU85" s="15">
        <f t="shared" si="167"/>
        <v>1.049000650149327E-2</v>
      </c>
      <c r="BV85" s="15">
        <f t="shared" si="168"/>
        <v>1.0562273876370373E-2</v>
      </c>
      <c r="BW85" s="15">
        <f t="shared" si="169"/>
        <v>1.0483271296472382E-2</v>
      </c>
      <c r="BX85" s="15">
        <f t="shared" si="170"/>
        <v>1.2939875212587134E-2</v>
      </c>
    </row>
    <row r="86" spans="1:76">
      <c r="A86" s="152">
        <f t="shared" ref="A86" si="224">O86+O87</f>
        <v>2.113446835673238E-2</v>
      </c>
      <c r="B86" s="152">
        <f t="shared" ref="B86" si="225">P86+P87</f>
        <v>1.8929321241404354E-2</v>
      </c>
      <c r="C86" s="152">
        <f t="shared" ref="C86" si="226">Q86+Q87</f>
        <v>2.0107856361090009E-2</v>
      </c>
      <c r="D86" s="152">
        <f t="shared" ref="D86" si="227">R86+R87</f>
        <v>2.6751794466061383E-2</v>
      </c>
      <c r="O86" s="15">
        <f t="shared" ref="O86:R86" si="228">AVERAGE(AC86,AQ86,BF86,BU86)</f>
        <v>1.0464441635872537E-2</v>
      </c>
      <c r="P86" s="15">
        <f t="shared" si="228"/>
        <v>9.3774008382920236E-3</v>
      </c>
      <c r="Q86" s="15">
        <f t="shared" si="228"/>
        <v>9.9346419106169162E-3</v>
      </c>
      <c r="R86" s="15">
        <f t="shared" si="228"/>
        <v>1.3290117512936435E-2</v>
      </c>
      <c r="V86">
        <v>1604.01258869306</v>
      </c>
      <c r="W86">
        <v>1447.61800541516</v>
      </c>
      <c r="X86">
        <v>1454.1504244482201</v>
      </c>
      <c r="Y86">
        <v>2080.9794793261899</v>
      </c>
      <c r="AA86">
        <f t="shared" si="172"/>
        <v>154287.32496773609</v>
      </c>
      <c r="AC86" s="144">
        <f t="shared" si="155"/>
        <v>1.0396269356724438E-2</v>
      </c>
      <c r="AD86" s="144">
        <f t="shared" si="156"/>
        <v>9.3826113435946847E-3</v>
      </c>
      <c r="AE86" s="144">
        <f t="shared" si="157"/>
        <v>9.4249506545810279E-3</v>
      </c>
      <c r="AF86" s="144">
        <f t="shared" si="158"/>
        <v>1.3487689152439163E-2</v>
      </c>
      <c r="AJ86">
        <v>971.24693877550999</v>
      </c>
      <c r="AK86">
        <v>710.47540208136195</v>
      </c>
      <c r="AL86">
        <v>918.21234567901195</v>
      </c>
      <c r="AM86">
        <v>1280.8155339805801</v>
      </c>
      <c r="AO86">
        <f t="shared" si="173"/>
        <v>91118.448130923687</v>
      </c>
      <c r="AQ86" s="15">
        <f t="shared" si="159"/>
        <v>1.0659169012404298E-2</v>
      </c>
      <c r="AR86" s="15">
        <f t="shared" si="160"/>
        <v>7.7972728536872607E-3</v>
      </c>
      <c r="AS86" s="15">
        <f t="shared" si="161"/>
        <v>1.0077128885685993E-2</v>
      </c>
      <c r="AT86" s="15">
        <f t="shared" si="162"/>
        <v>1.4056599516930295E-2</v>
      </c>
      <c r="AY86">
        <v>1277.1618661257601</v>
      </c>
      <c r="AZ86">
        <v>1208.8439748201399</v>
      </c>
      <c r="BA86">
        <v>1204.4930206588499</v>
      </c>
      <c r="BB86">
        <v>1584.7341708542699</v>
      </c>
      <c r="BD86">
        <f t="shared" si="174"/>
        <v>124065.92202021598</v>
      </c>
      <c r="BF86" s="15">
        <f t="shared" si="163"/>
        <v>1.0294219760988455E-2</v>
      </c>
      <c r="BG86" s="15">
        <f t="shared" si="164"/>
        <v>9.7435617705171635E-3</v>
      </c>
      <c r="BH86" s="15">
        <f t="shared" si="165"/>
        <v>9.7084920745809898E-3</v>
      </c>
      <c r="BI86" s="15">
        <f t="shared" si="166"/>
        <v>1.2773323609331212E-2</v>
      </c>
      <c r="BN86">
        <v>174.760385837494</v>
      </c>
      <c r="BO86">
        <v>176.05841854934599</v>
      </c>
      <c r="BP86">
        <v>175.091136815921</v>
      </c>
      <c r="BQ86">
        <v>213.58961017351999</v>
      </c>
      <c r="BS86">
        <f t="shared" si="175"/>
        <v>16631.003313126108</v>
      </c>
      <c r="BU86" s="15">
        <f t="shared" si="167"/>
        <v>1.0508108413372958E-2</v>
      </c>
      <c r="BV86" s="15">
        <f t="shared" si="168"/>
        <v>1.0586157385368984E-2</v>
      </c>
      <c r="BW86" s="15">
        <f t="shared" si="169"/>
        <v>1.0527996027619656E-2</v>
      </c>
      <c r="BX86" s="15">
        <f t="shared" si="170"/>
        <v>1.2842857773045072E-2</v>
      </c>
    </row>
    <row r="87" spans="1:76">
      <c r="A87" s="152"/>
      <c r="B87" s="152"/>
      <c r="C87" s="152"/>
      <c r="D87" s="152"/>
      <c r="O87" s="15">
        <f t="shared" ref="O87:R87" si="229">AVERAGE(AC87,AQ87,BF87,BU87)</f>
        <v>1.0670026720859843E-2</v>
      </c>
      <c r="P87" s="15">
        <f t="shared" si="229"/>
        <v>9.5519204031123302E-3</v>
      </c>
      <c r="Q87" s="15">
        <f t="shared" si="229"/>
        <v>1.0173214450473093E-2</v>
      </c>
      <c r="R87" s="15">
        <f t="shared" si="229"/>
        <v>1.3461676953124948E-2</v>
      </c>
      <c r="V87">
        <v>1622.9563628055701</v>
      </c>
      <c r="W87">
        <v>1470.65800180832</v>
      </c>
      <c r="X87">
        <v>1476.6737445230899</v>
      </c>
      <c r="Y87">
        <v>2087.3928132678102</v>
      </c>
      <c r="AA87">
        <f t="shared" si="172"/>
        <v>154287.32496773609</v>
      </c>
      <c r="AC87" s="144">
        <f t="shared" si="155"/>
        <v>1.0519051796023788E-2</v>
      </c>
      <c r="AD87" s="144">
        <f t="shared" si="156"/>
        <v>9.5319430945857535E-3</v>
      </c>
      <c r="AE87" s="144">
        <f t="shared" si="157"/>
        <v>9.5709336125432577E-3</v>
      </c>
      <c r="AF87" s="144">
        <f t="shared" si="158"/>
        <v>1.3529256623668322E-2</v>
      </c>
      <c r="AJ87">
        <v>989.07609805924403</v>
      </c>
      <c r="AK87">
        <v>722.48555187115096</v>
      </c>
      <c r="AL87">
        <v>945.01726263871797</v>
      </c>
      <c r="AM87">
        <v>1317.6557377049201</v>
      </c>
      <c r="AO87">
        <f t="shared" si="173"/>
        <v>91118.448130923687</v>
      </c>
      <c r="AQ87" s="15">
        <f t="shared" si="159"/>
        <v>1.085483915000493E-2</v>
      </c>
      <c r="AR87" s="15">
        <f t="shared" si="160"/>
        <v>7.9290809566142564E-3</v>
      </c>
      <c r="AS87" s="15">
        <f t="shared" si="161"/>
        <v>1.0371305504247268E-2</v>
      </c>
      <c r="AT87" s="15">
        <f t="shared" si="162"/>
        <v>1.4460910657868583E-2</v>
      </c>
      <c r="AY87">
        <v>1305.07309236948</v>
      </c>
      <c r="AZ87">
        <v>1235.19570085087</v>
      </c>
      <c r="BA87">
        <v>1236.8451790633601</v>
      </c>
      <c r="BB87">
        <v>1598.84704112337</v>
      </c>
      <c r="BD87">
        <f t="shared" si="174"/>
        <v>124065.92202021598</v>
      </c>
      <c r="BF87" s="15">
        <f t="shared" si="163"/>
        <v>1.0519190694095872E-2</v>
      </c>
      <c r="BG87" s="15">
        <f t="shared" si="164"/>
        <v>9.9559627715465702E-3</v>
      </c>
      <c r="BH87" s="15">
        <f t="shared" si="165"/>
        <v>9.9692579470922055E-3</v>
      </c>
      <c r="BI87" s="15">
        <f t="shared" si="166"/>
        <v>1.2887076604829852E-2</v>
      </c>
      <c r="BN87">
        <v>179.39905256034299</v>
      </c>
      <c r="BO87">
        <v>179.460080798479</v>
      </c>
      <c r="BP87">
        <v>179.304846153846</v>
      </c>
      <c r="BQ87">
        <v>215.695197524988</v>
      </c>
      <c r="BS87">
        <f t="shared" si="175"/>
        <v>16631.003313126108</v>
      </c>
      <c r="BU87" s="15">
        <f t="shared" si="167"/>
        <v>1.0787025243314775E-2</v>
      </c>
      <c r="BV87" s="15">
        <f t="shared" si="168"/>
        <v>1.0790694789702746E-2</v>
      </c>
      <c r="BW87" s="15">
        <f t="shared" si="169"/>
        <v>1.0781360738009636E-2</v>
      </c>
      <c r="BX87" s="15">
        <f t="shared" si="170"/>
        <v>1.2969463926133032E-2</v>
      </c>
    </row>
    <row r="88" spans="1:76">
      <c r="A88" s="152">
        <f t="shared" ref="A88" si="230">O88+O89</f>
        <v>2.1601590955728663E-2</v>
      </c>
      <c r="B88" s="152">
        <f t="shared" ref="B88" si="231">P88+P89</f>
        <v>1.9094689273807391E-2</v>
      </c>
      <c r="C88" s="152">
        <f t="shared" ref="C88" si="232">Q88+Q89</f>
        <v>2.0969036728827523E-2</v>
      </c>
      <c r="D88" s="152">
        <f t="shared" ref="D88" si="233">R88+R89</f>
        <v>2.8393351379152599E-2</v>
      </c>
      <c r="O88" s="15">
        <f t="shared" ref="O88:R88" si="234">AVERAGE(AC88,AQ88,BF88,BU88)</f>
        <v>1.0817590523775272E-2</v>
      </c>
      <c r="P88" s="15">
        <f t="shared" si="234"/>
        <v>9.6377247835265824E-3</v>
      </c>
      <c r="Q88" s="15">
        <f t="shared" si="234"/>
        <v>1.0439539102161468E-2</v>
      </c>
      <c r="R88" s="15">
        <f t="shared" si="234"/>
        <v>1.4001092972781E-2</v>
      </c>
      <c r="V88">
        <v>1635.21205204291</v>
      </c>
      <c r="W88">
        <v>1476.28341640236</v>
      </c>
      <c r="X88">
        <v>1503.06859448554</v>
      </c>
      <c r="Y88">
        <v>2151.6367823150099</v>
      </c>
      <c r="AA88">
        <f t="shared" si="172"/>
        <v>154287.32496773609</v>
      </c>
      <c r="AC88" s="144">
        <f t="shared" si="155"/>
        <v>1.0598485989596739E-2</v>
      </c>
      <c r="AD88" s="144">
        <f t="shared" si="156"/>
        <v>9.5684037344679757E-3</v>
      </c>
      <c r="AE88" s="144">
        <f t="shared" si="157"/>
        <v>9.7420095578159473E-3</v>
      </c>
      <c r="AF88" s="144">
        <f t="shared" si="158"/>
        <v>1.3945648372378943E-2</v>
      </c>
      <c r="AJ88">
        <v>998.56530612244899</v>
      </c>
      <c r="AK88">
        <v>726.41045130641305</v>
      </c>
      <c r="AL88">
        <v>970.07503075030797</v>
      </c>
      <c r="AM88">
        <v>1376.5327868852501</v>
      </c>
      <c r="AO88">
        <f t="shared" si="173"/>
        <v>91118.448130923687</v>
      </c>
      <c r="AQ88" s="15">
        <f t="shared" si="159"/>
        <v>1.0958980608270006E-2</v>
      </c>
      <c r="AR88" s="15">
        <f t="shared" si="160"/>
        <v>7.9721556524170491E-3</v>
      </c>
      <c r="AS88" s="15">
        <f t="shared" si="161"/>
        <v>1.0646307642953424E-2</v>
      </c>
      <c r="AT88" s="15">
        <f t="shared" si="162"/>
        <v>1.510707013915971E-2</v>
      </c>
      <c r="AY88">
        <v>1334.7251815980601</v>
      </c>
      <c r="AZ88">
        <v>1255.2009892086301</v>
      </c>
      <c r="BA88">
        <v>1281.6058921623101</v>
      </c>
      <c r="BB88">
        <v>1662.1746506986001</v>
      </c>
      <c r="BD88">
        <f t="shared" si="174"/>
        <v>124065.92202021598</v>
      </c>
      <c r="BF88" s="15">
        <f t="shared" si="163"/>
        <v>1.0758193385130952E-2</v>
      </c>
      <c r="BG88" s="15">
        <f t="shared" si="164"/>
        <v>1.0117210018429563E-2</v>
      </c>
      <c r="BH88" s="15">
        <f t="shared" si="165"/>
        <v>1.0330039637745796E-2</v>
      </c>
      <c r="BI88" s="15">
        <f t="shared" si="166"/>
        <v>1.3397511771425487E-2</v>
      </c>
      <c r="BN88">
        <v>182.18768712070101</v>
      </c>
      <c r="BO88">
        <v>181.16367660984801</v>
      </c>
      <c r="BP88">
        <v>183.602943227092</v>
      </c>
      <c r="BQ88">
        <v>225.41897399188699</v>
      </c>
      <c r="BS88">
        <f t="shared" si="175"/>
        <v>16631.003313126108</v>
      </c>
      <c r="BU88" s="15">
        <f t="shared" si="167"/>
        <v>1.0954702112103388E-2</v>
      </c>
      <c r="BV88" s="15">
        <f t="shared" si="168"/>
        <v>1.0893129728791745E-2</v>
      </c>
      <c r="BW88" s="15">
        <f t="shared" si="169"/>
        <v>1.1039799570130709E-2</v>
      </c>
      <c r="BX88" s="15">
        <f t="shared" si="170"/>
        <v>1.3554141608159855E-2</v>
      </c>
    </row>
    <row r="89" spans="1:76">
      <c r="A89" s="152"/>
      <c r="B89" s="152"/>
      <c r="C89" s="152"/>
      <c r="D89" s="152"/>
      <c r="O89" s="15">
        <f t="shared" ref="O89:R89" si="235">AVERAGE(AC89,AQ89,BF89,BU89)</f>
        <v>1.0784000431953392E-2</v>
      </c>
      <c r="P89" s="15">
        <f t="shared" si="235"/>
        <v>9.4569644902808073E-3</v>
      </c>
      <c r="Q89" s="15">
        <f t="shared" si="235"/>
        <v>1.0529497626666056E-2</v>
      </c>
      <c r="R89" s="15">
        <f t="shared" si="235"/>
        <v>1.4392258406371599E-2</v>
      </c>
      <c r="V89">
        <v>1629.50274977085</v>
      </c>
      <c r="W89">
        <v>1454.3112522685999</v>
      </c>
      <c r="X89">
        <v>1518.17780026991</v>
      </c>
      <c r="Y89">
        <v>2217.1223306894499</v>
      </c>
      <c r="AA89">
        <f t="shared" si="172"/>
        <v>154287.32496773609</v>
      </c>
      <c r="AC89" s="144">
        <f t="shared" si="155"/>
        <v>1.0561481638959031E-2</v>
      </c>
      <c r="AD89" s="144">
        <f t="shared" si="156"/>
        <v>9.4259930462383696E-3</v>
      </c>
      <c r="AE89" s="144">
        <f t="shared" si="157"/>
        <v>9.8399385729669303E-3</v>
      </c>
      <c r="AF89" s="144">
        <f t="shared" si="158"/>
        <v>1.437008731049738E-2</v>
      </c>
      <c r="AJ89">
        <v>1000.6113671275</v>
      </c>
      <c r="AK89">
        <v>711.89186602870802</v>
      </c>
      <c r="AL89">
        <v>974.08532842234501</v>
      </c>
      <c r="AM89">
        <v>1386.7764227642299</v>
      </c>
      <c r="AO89">
        <f t="shared" si="173"/>
        <v>91118.448130923687</v>
      </c>
      <c r="AQ89" s="15">
        <f t="shared" si="159"/>
        <v>1.0981435567139708E-2</v>
      </c>
      <c r="AR89" s="15">
        <f t="shared" si="160"/>
        <v>7.8128181573705584E-3</v>
      </c>
      <c r="AS89" s="15">
        <f t="shared" si="161"/>
        <v>1.0690319561004035E-2</v>
      </c>
      <c r="AT89" s="15">
        <f t="shared" si="162"/>
        <v>1.5219491235974936E-2</v>
      </c>
      <c r="AY89">
        <v>1336.7538586515</v>
      </c>
      <c r="AZ89">
        <v>1234.5896396396399</v>
      </c>
      <c r="BA89">
        <v>1310.4146892655399</v>
      </c>
      <c r="BB89">
        <v>1735.42764146219</v>
      </c>
      <c r="BD89">
        <f t="shared" si="174"/>
        <v>124065.92202021598</v>
      </c>
      <c r="BF89" s="15">
        <f t="shared" si="163"/>
        <v>1.0774544990957969E-2</v>
      </c>
      <c r="BG89" s="15">
        <f t="shared" si="164"/>
        <v>9.9510777781385389E-3</v>
      </c>
      <c r="BH89" s="15">
        <f t="shared" si="165"/>
        <v>1.0562245199386934E-2</v>
      </c>
      <c r="BI89" s="15">
        <f t="shared" si="166"/>
        <v>1.3987947803905491E-2</v>
      </c>
      <c r="BN89">
        <v>179.923166779203</v>
      </c>
      <c r="BO89">
        <v>176.92009734093099</v>
      </c>
      <c r="BP89">
        <v>183.36491370808699</v>
      </c>
      <c r="BQ89">
        <v>232.692803847959</v>
      </c>
      <c r="BS89">
        <f t="shared" si="175"/>
        <v>16631.003313126108</v>
      </c>
      <c r="BU89" s="15">
        <f t="shared" si="167"/>
        <v>1.0818539530756854E-2</v>
      </c>
      <c r="BV89" s="15">
        <f t="shared" si="168"/>
        <v>1.0637968979375759E-2</v>
      </c>
      <c r="BW89" s="15">
        <f t="shared" si="169"/>
        <v>1.102548717330633E-2</v>
      </c>
      <c r="BX89" s="15">
        <f t="shared" si="170"/>
        <v>1.3991507275108589E-2</v>
      </c>
    </row>
    <row r="90" spans="1:76">
      <c r="A90" s="152">
        <f t="shared" ref="A90" si="236">O90+O91</f>
        <v>2.1772678636596807E-2</v>
      </c>
      <c r="B90" s="152">
        <f t="shared" ref="B90" si="237">P90+P91</f>
        <v>1.8346618081740273E-2</v>
      </c>
      <c r="C90" s="152">
        <f t="shared" ref="C90" si="238">Q90+Q91</f>
        <v>2.0691198572281522E-2</v>
      </c>
      <c r="D90" s="152">
        <f t="shared" ref="D90" si="239">R90+R91</f>
        <v>2.8309781661700797E-2</v>
      </c>
      <c r="O90" s="15">
        <f t="shared" ref="O90:R90" si="240">AVERAGE(AC90,AQ90,BF90,BU90)</f>
        <v>1.0849623604121696E-2</v>
      </c>
      <c r="P90" s="15">
        <f t="shared" si="240"/>
        <v>9.2429180748692559E-3</v>
      </c>
      <c r="Q90" s="15">
        <f t="shared" si="240"/>
        <v>1.045095451473455E-2</v>
      </c>
      <c r="R90" s="15">
        <f t="shared" si="240"/>
        <v>1.4262877860034034E-2</v>
      </c>
      <c r="V90">
        <v>1637.98842224745</v>
      </c>
      <c r="W90">
        <v>1423.0566379700999</v>
      </c>
      <c r="X90">
        <v>1519.93149764943</v>
      </c>
      <c r="Y90">
        <v>2221.1445121951201</v>
      </c>
      <c r="AA90">
        <f t="shared" si="172"/>
        <v>154287.32496773609</v>
      </c>
      <c r="AC90" s="144">
        <f t="shared" si="155"/>
        <v>1.0616480793804541E-2</v>
      </c>
      <c r="AD90" s="144">
        <f t="shared" si="156"/>
        <v>9.2234189572454085E-3</v>
      </c>
      <c r="AE90" s="144">
        <f t="shared" si="157"/>
        <v>9.8513050113952765E-3</v>
      </c>
      <c r="AF90" s="144">
        <f t="shared" si="158"/>
        <v>1.4396156733287044E-2</v>
      </c>
      <c r="AJ90">
        <v>1011.58871794872</v>
      </c>
      <c r="AK90">
        <v>698.26396181384303</v>
      </c>
      <c r="AL90">
        <v>966.32206515058397</v>
      </c>
      <c r="AM90">
        <v>1369.03569607343</v>
      </c>
      <c r="AO90">
        <f t="shared" si="173"/>
        <v>91118.448130923687</v>
      </c>
      <c r="AQ90" s="15">
        <f t="shared" si="159"/>
        <v>1.1101908984393777E-2</v>
      </c>
      <c r="AR90" s="15">
        <f t="shared" si="160"/>
        <v>7.6632556429247056E-3</v>
      </c>
      <c r="AS90" s="15">
        <f t="shared" si="161"/>
        <v>1.0605119873882428E-2</v>
      </c>
      <c r="AT90" s="15">
        <f t="shared" si="162"/>
        <v>1.5024791621849495E-2</v>
      </c>
      <c r="AY90">
        <v>1350.87687322803</v>
      </c>
      <c r="AZ90">
        <v>1211.1013057181401</v>
      </c>
      <c r="BA90">
        <v>1303.4835837507001</v>
      </c>
      <c r="BB90">
        <v>1727.1879060469801</v>
      </c>
      <c r="BD90">
        <f t="shared" si="174"/>
        <v>124065.92202021598</v>
      </c>
      <c r="BF90" s="15">
        <f t="shared" si="163"/>
        <v>1.0888379751918587E-2</v>
      </c>
      <c r="BG90" s="15">
        <f t="shared" si="164"/>
        <v>9.7617563791674942E-3</v>
      </c>
      <c r="BH90" s="15">
        <f t="shared" si="165"/>
        <v>1.0506378887333004E-2</v>
      </c>
      <c r="BI90" s="15">
        <f t="shared" si="166"/>
        <v>1.3921533632463092E-2</v>
      </c>
      <c r="BN90">
        <v>179.47721233956301</v>
      </c>
      <c r="BO90">
        <v>171.68586059743899</v>
      </c>
      <c r="BP90">
        <v>180.29694451355999</v>
      </c>
      <c r="BQ90">
        <v>227.994914244878</v>
      </c>
      <c r="BS90">
        <f t="shared" si="175"/>
        <v>16631.003313126108</v>
      </c>
      <c r="BU90" s="15">
        <f t="shared" si="167"/>
        <v>1.0791724886369885E-2</v>
      </c>
      <c r="BV90" s="15">
        <f t="shared" si="168"/>
        <v>1.0323241320139417E-2</v>
      </c>
      <c r="BW90" s="15">
        <f t="shared" si="169"/>
        <v>1.0841014286327492E-2</v>
      </c>
      <c r="BX90" s="15">
        <f t="shared" si="170"/>
        <v>1.3709029452536504E-2</v>
      </c>
    </row>
    <row r="91" spans="1:76">
      <c r="A91" s="152"/>
      <c r="B91" s="152"/>
      <c r="C91" s="152"/>
      <c r="D91" s="152"/>
      <c r="O91" s="15">
        <f t="shared" ref="O91:R91" si="241">AVERAGE(AC91,AQ91,BF91,BU91)</f>
        <v>1.0923055032475109E-2</v>
      </c>
      <c r="P91" s="15">
        <f t="shared" si="241"/>
        <v>9.1037000068710169E-3</v>
      </c>
      <c r="Q91" s="15">
        <f t="shared" si="241"/>
        <v>1.024024405754697E-2</v>
      </c>
      <c r="R91" s="15">
        <f t="shared" si="241"/>
        <v>1.4046903801666764E-2</v>
      </c>
      <c r="V91">
        <v>1649.1038313307599</v>
      </c>
      <c r="W91">
        <v>1395.3102198051199</v>
      </c>
      <c r="X91">
        <v>1499.30393806799</v>
      </c>
      <c r="Y91">
        <v>2202.6054484236302</v>
      </c>
      <c r="AA91">
        <f t="shared" si="172"/>
        <v>154287.32496773609</v>
      </c>
      <c r="AC91" s="144">
        <f t="shared" si="155"/>
        <v>1.0688524359830684E-2</v>
      </c>
      <c r="AD91" s="144">
        <f t="shared" si="156"/>
        <v>9.0435829391487688E-3</v>
      </c>
      <c r="AE91" s="144">
        <f t="shared" si="157"/>
        <v>9.7176092616909262E-3</v>
      </c>
      <c r="AF91" s="144">
        <f t="shared" si="158"/>
        <v>1.4275997389184301E-2</v>
      </c>
      <c r="AJ91">
        <v>1020.80889115994</v>
      </c>
      <c r="AK91">
        <v>694.49976156413902</v>
      </c>
      <c r="AL91">
        <v>948.39031862745105</v>
      </c>
      <c r="AM91">
        <v>1358.7468095967299</v>
      </c>
      <c r="AO91">
        <f t="shared" si="173"/>
        <v>91118.448130923687</v>
      </c>
      <c r="AQ91" s="15">
        <f t="shared" si="159"/>
        <v>1.1203097858879128E-2</v>
      </c>
      <c r="AR91" s="15">
        <f t="shared" si="160"/>
        <v>7.6219445766486926E-3</v>
      </c>
      <c r="AS91" s="15">
        <f t="shared" si="161"/>
        <v>1.0408323869440302E-2</v>
      </c>
      <c r="AT91" s="15">
        <f t="shared" si="162"/>
        <v>1.4911873912123837E-2</v>
      </c>
      <c r="AY91">
        <v>1364.60695511524</v>
      </c>
      <c r="AZ91">
        <v>1196.3854166666699</v>
      </c>
      <c r="BA91">
        <v>1282.6124794745499</v>
      </c>
      <c r="BB91">
        <v>1698.2922922922901</v>
      </c>
      <c r="BD91">
        <f t="shared" si="174"/>
        <v>124065.92202021598</v>
      </c>
      <c r="BF91" s="15">
        <f t="shared" si="163"/>
        <v>1.0999047384606416E-2</v>
      </c>
      <c r="BG91" s="15">
        <f t="shared" si="164"/>
        <v>9.6431429129404632E-3</v>
      </c>
      <c r="BH91" s="15">
        <f t="shared" si="165"/>
        <v>1.0338152964079484E-2</v>
      </c>
      <c r="BI91" s="15">
        <f t="shared" si="166"/>
        <v>1.3688628308550039E-2</v>
      </c>
      <c r="BN91">
        <v>179.64062259452101</v>
      </c>
      <c r="BO91">
        <v>168.075074839629</v>
      </c>
      <c r="BP91">
        <v>174.573814612326</v>
      </c>
      <c r="BQ91">
        <v>221.377207591933</v>
      </c>
      <c r="BS91">
        <f t="shared" si="175"/>
        <v>16631.003313126108</v>
      </c>
      <c r="BU91" s="15">
        <f t="shared" si="167"/>
        <v>1.0801550526584207E-2</v>
      </c>
      <c r="BV91" s="15">
        <f t="shared" si="168"/>
        <v>1.0106129598746147E-2</v>
      </c>
      <c r="BW91" s="15">
        <f t="shared" si="169"/>
        <v>1.0496890134977167E-2</v>
      </c>
      <c r="BX91" s="15">
        <f t="shared" si="170"/>
        <v>1.3311115596808875E-2</v>
      </c>
    </row>
    <row r="97" spans="1:18">
      <c r="H97" t="s">
        <v>81</v>
      </c>
    </row>
    <row r="99" spans="1:18">
      <c r="A99" s="152">
        <f>O99+O100</f>
        <v>2.1655345397811724E-2</v>
      </c>
      <c r="B99" s="152">
        <f t="shared" ref="B99" si="242">P99+P100</f>
        <v>2.3539997538016236E-2</v>
      </c>
      <c r="C99" s="152">
        <f t="shared" ref="C99" si="243">Q99+Q100</f>
        <v>2.2215848571404177E-2</v>
      </c>
      <c r="D99" s="152">
        <f t="shared" ref="D99" si="244">R99+R100</f>
        <v>2.5192013319288074E-2</v>
      </c>
      <c r="H99">
        <v>16956.352482960101</v>
      </c>
      <c r="I99">
        <v>18398.315585672801</v>
      </c>
      <c r="J99">
        <v>17614.047095761402</v>
      </c>
      <c r="K99">
        <v>19792.508188331602</v>
      </c>
      <c r="M99" s="65">
        <f>SUM(H99:K122)</f>
        <v>1557783.4586019237</v>
      </c>
      <c r="O99" s="15">
        <f t="shared" ref="O99:O122" si="245">H99/M99</f>
        <v>1.0884922669661708E-2</v>
      </c>
      <c r="P99" s="15">
        <f t="shared" ref="P99:P122" si="246">I99/M99</f>
        <v>1.1810573211622676E-2</v>
      </c>
      <c r="Q99" s="15">
        <f t="shared" ref="Q99:Q122" si="247">J99/M99</f>
        <v>1.1307121666043123E-2</v>
      </c>
      <c r="R99" s="15">
        <f t="shared" ref="R99:R122" si="248">K99/M99</f>
        <v>1.2705558066520324E-2</v>
      </c>
    </row>
    <row r="100" spans="1:18">
      <c r="A100" s="152"/>
      <c r="B100" s="152"/>
      <c r="C100" s="152"/>
      <c r="D100" s="152"/>
      <c r="H100">
        <v>16777.986368062298</v>
      </c>
      <c r="I100">
        <v>18271.903194578899</v>
      </c>
      <c r="J100">
        <v>16993.434327577201</v>
      </c>
      <c r="K100">
        <v>19451.1934493347</v>
      </c>
      <c r="M100">
        <f t="shared" ref="M100:M122" si="249">M99</f>
        <v>1557783.4586019237</v>
      </c>
      <c r="O100" s="15">
        <f t="shared" si="245"/>
        <v>1.0770422728150016E-2</v>
      </c>
      <c r="P100" s="15">
        <f t="shared" si="246"/>
        <v>1.172942432639356E-2</v>
      </c>
      <c r="Q100" s="15">
        <f t="shared" si="247"/>
        <v>1.0908726905361052E-2</v>
      </c>
      <c r="R100" s="15">
        <f t="shared" si="248"/>
        <v>1.2486455252767748E-2</v>
      </c>
    </row>
    <row r="101" spans="1:18">
      <c r="A101" s="152">
        <f t="shared" ref="A101" si="250">O101+O102</f>
        <v>1.9761792817229871E-2</v>
      </c>
      <c r="B101" s="152">
        <f t="shared" ref="B101" si="251">P101+P102</f>
        <v>2.1308543326801641E-2</v>
      </c>
      <c r="C101" s="152">
        <f t="shared" ref="C101" si="252">Q101+Q102</f>
        <v>2.0067201648247365E-2</v>
      </c>
      <c r="D101" s="152">
        <f t="shared" ref="D101" si="253">R101+R102</f>
        <v>2.4011456297412508E-2</v>
      </c>
      <c r="H101">
        <v>15917.910905550099</v>
      </c>
      <c r="I101">
        <v>17289.3291384318</v>
      </c>
      <c r="J101">
        <v>16134.9167974882</v>
      </c>
      <c r="K101">
        <v>19036.576765608999</v>
      </c>
      <c r="M101">
        <f t="shared" si="249"/>
        <v>1557783.4586019237</v>
      </c>
      <c r="O101" s="15">
        <f t="shared" si="245"/>
        <v>1.0218307825553672E-2</v>
      </c>
      <c r="P101" s="15">
        <f t="shared" si="246"/>
        <v>1.1098672952881777E-2</v>
      </c>
      <c r="Q101" s="15">
        <f t="shared" si="247"/>
        <v>1.0357612098390706E-2</v>
      </c>
      <c r="R101" s="15">
        <f t="shared" si="248"/>
        <v>1.2220297153940707E-2</v>
      </c>
    </row>
    <row r="102" spans="1:18">
      <c r="A102" s="152"/>
      <c r="B102" s="152"/>
      <c r="C102" s="152"/>
      <c r="D102" s="152"/>
      <c r="H102">
        <v>14866.683057448899</v>
      </c>
      <c r="I102">
        <v>15904.7671829622</v>
      </c>
      <c r="J102">
        <v>15125.4379905808</v>
      </c>
      <c r="K102">
        <v>18368.072671443198</v>
      </c>
      <c r="M102">
        <f t="shared" si="249"/>
        <v>1557783.4586019237</v>
      </c>
      <c r="O102" s="15">
        <f t="shared" si="245"/>
        <v>9.5434849916761991E-3</v>
      </c>
      <c r="P102" s="15">
        <f t="shared" si="246"/>
        <v>1.0209870373919863E-2</v>
      </c>
      <c r="Q102" s="15">
        <f t="shared" si="247"/>
        <v>9.7095895498566578E-3</v>
      </c>
      <c r="R102" s="15">
        <f t="shared" si="248"/>
        <v>1.1791159143471801E-2</v>
      </c>
    </row>
    <row r="103" spans="1:18">
      <c r="A103" s="152">
        <f t="shared" ref="A103" si="254">O103+O104</f>
        <v>1.7601494690120366E-2</v>
      </c>
      <c r="B103" s="152">
        <f t="shared" ref="B103" si="255">P103+P104</f>
        <v>1.8479363931276277E-2</v>
      </c>
      <c r="C103" s="152">
        <f t="shared" ref="C103" si="256">Q103+Q104</f>
        <v>1.7787724329452501E-2</v>
      </c>
      <c r="D103" s="152">
        <f t="shared" ref="D103" si="257">R103+R104</f>
        <v>2.1583935635486006E-2</v>
      </c>
      <c r="H103">
        <v>13996.6433090024</v>
      </c>
      <c r="I103">
        <v>14764.3830508475</v>
      </c>
      <c r="J103">
        <v>14183.0209314495</v>
      </c>
      <c r="K103">
        <v>17360.403275332701</v>
      </c>
      <c r="M103">
        <f t="shared" si="249"/>
        <v>1557783.4586019237</v>
      </c>
      <c r="O103" s="15">
        <f t="shared" si="245"/>
        <v>8.9849736378405758E-3</v>
      </c>
      <c r="P103" s="15">
        <f t="shared" si="246"/>
        <v>9.4778147561652825E-3</v>
      </c>
      <c r="Q103" s="15">
        <f t="shared" si="247"/>
        <v>9.1046164684393614E-3</v>
      </c>
      <c r="R103" s="15">
        <f t="shared" si="248"/>
        <v>1.1144298124023785E-2</v>
      </c>
    </row>
    <row r="104" spans="1:18">
      <c r="A104" s="152"/>
      <c r="B104" s="152"/>
      <c r="C104" s="152"/>
      <c r="D104" s="152"/>
      <c r="H104">
        <v>13422.673965936699</v>
      </c>
      <c r="I104">
        <v>14022.4644067797</v>
      </c>
      <c r="J104">
        <v>13526.401795142599</v>
      </c>
      <c r="K104">
        <v>16262.694629156</v>
      </c>
      <c r="M104">
        <f t="shared" si="249"/>
        <v>1557783.4586019237</v>
      </c>
      <c r="O104" s="15">
        <f t="shared" si="245"/>
        <v>8.6165210522797901E-3</v>
      </c>
      <c r="P104" s="15">
        <f t="shared" si="246"/>
        <v>9.0015491751109962E-3</v>
      </c>
      <c r="Q104" s="15">
        <f t="shared" si="247"/>
        <v>8.6831078610131399E-3</v>
      </c>
      <c r="R104" s="15">
        <f t="shared" si="248"/>
        <v>1.0439637511462221E-2</v>
      </c>
    </row>
    <row r="105" spans="1:18">
      <c r="A105" s="152">
        <f t="shared" ref="A105" si="258">O105+O106</f>
        <v>1.6744293447780733E-2</v>
      </c>
      <c r="B105" s="152">
        <f t="shared" ref="B105" si="259">P105+P106</f>
        <v>1.7199621712887928E-2</v>
      </c>
      <c r="C105" s="152">
        <f t="shared" ref="C105" si="260">Q105+Q106</f>
        <v>1.6594507840248664E-2</v>
      </c>
      <c r="D105" s="152">
        <f t="shared" ref="D105" si="261">R105+R106</f>
        <v>1.956645749960171E-2</v>
      </c>
      <c r="H105">
        <v>13124.827154549799</v>
      </c>
      <c r="I105">
        <v>13549.222276029101</v>
      </c>
      <c r="J105">
        <v>13050.9601259182</v>
      </c>
      <c r="K105">
        <v>15460.355498721199</v>
      </c>
      <c r="M105">
        <f t="shared" si="249"/>
        <v>1557783.4586019237</v>
      </c>
      <c r="O105" s="15">
        <f t="shared" si="245"/>
        <v>8.4253219419398902E-3</v>
      </c>
      <c r="P105" s="15">
        <f t="shared" si="246"/>
        <v>8.6977571890442529E-3</v>
      </c>
      <c r="Q105" s="15">
        <f t="shared" si="247"/>
        <v>8.3779039081793502E-3</v>
      </c>
      <c r="R105" s="15">
        <f t="shared" si="248"/>
        <v>9.9245857396614845E-3</v>
      </c>
    </row>
    <row r="106" spans="1:18">
      <c r="A106" s="152"/>
      <c r="B106" s="152"/>
      <c r="C106" s="152"/>
      <c r="D106" s="152"/>
      <c r="H106">
        <v>12959.1562043796</v>
      </c>
      <c r="I106">
        <v>13244.0639225182</v>
      </c>
      <c r="J106">
        <v>12799.689691261099</v>
      </c>
      <c r="K106">
        <v>15019.948337595901</v>
      </c>
      <c r="M106">
        <f t="shared" si="249"/>
        <v>1557783.4586019237</v>
      </c>
      <c r="O106" s="15">
        <f t="shared" si="245"/>
        <v>8.3189715058408428E-3</v>
      </c>
      <c r="P106" s="15">
        <f t="shared" si="246"/>
        <v>8.5018645238436764E-3</v>
      </c>
      <c r="Q106" s="15">
        <f t="shared" si="247"/>
        <v>8.2166039320693118E-3</v>
      </c>
      <c r="R106" s="15">
        <f t="shared" si="248"/>
        <v>9.6418717599402251E-3</v>
      </c>
    </row>
    <row r="107" spans="1:18">
      <c r="A107" s="152">
        <f t="shared" ref="A107" si="262">O107+O108</f>
        <v>1.6887841722384569E-2</v>
      </c>
      <c r="B107" s="152">
        <f t="shared" ref="B107" si="263">P107+P108</f>
        <v>1.7030245273226989E-2</v>
      </c>
      <c r="C107" s="152">
        <f t="shared" ref="C107" si="264">Q107+Q108</f>
        <v>1.6512257912117322E-2</v>
      </c>
      <c r="D107" s="152">
        <f t="shared" ref="D107" si="265">R107+R108</f>
        <v>1.8926889835118442E-2</v>
      </c>
      <c r="H107">
        <v>12986.365450121701</v>
      </c>
      <c r="I107">
        <v>13155.829055690099</v>
      </c>
      <c r="J107">
        <v>12742.5013082156</v>
      </c>
      <c r="K107">
        <v>14784.149360613799</v>
      </c>
      <c r="M107">
        <f t="shared" si="249"/>
        <v>1557783.4586019237</v>
      </c>
      <c r="O107" s="15">
        <f t="shared" si="245"/>
        <v>8.3364381476849665E-3</v>
      </c>
      <c r="P107" s="15">
        <f t="shared" si="246"/>
        <v>8.4452232324364034E-3</v>
      </c>
      <c r="Q107" s="15">
        <f t="shared" si="247"/>
        <v>8.1798925504394E-3</v>
      </c>
      <c r="R107" s="15">
        <f t="shared" si="248"/>
        <v>9.4905034964758508E-3</v>
      </c>
    </row>
    <row r="108" spans="1:18">
      <c r="A108" s="152"/>
      <c r="B108" s="152"/>
      <c r="C108" s="152"/>
      <c r="D108" s="152"/>
      <c r="H108">
        <v>13321.2350364964</v>
      </c>
      <c r="I108">
        <v>13373.605326876501</v>
      </c>
      <c r="J108">
        <v>12980.0209314495</v>
      </c>
      <c r="K108">
        <v>14699.846547314601</v>
      </c>
      <c r="M108">
        <f t="shared" si="249"/>
        <v>1557783.4586019237</v>
      </c>
      <c r="O108" s="15">
        <f t="shared" si="245"/>
        <v>8.551403574699603E-3</v>
      </c>
      <c r="P108" s="15">
        <f t="shared" si="246"/>
        <v>8.5850220407905839E-3</v>
      </c>
      <c r="Q108" s="15">
        <f t="shared" si="247"/>
        <v>8.3323653616779216E-3</v>
      </c>
      <c r="R108" s="15">
        <f t="shared" si="248"/>
        <v>9.4363863386425929E-3</v>
      </c>
    </row>
    <row r="109" spans="1:18">
      <c r="A109" s="152">
        <f t="shared" ref="A109" si="266">O109+O110</f>
        <v>1.8742267418083269E-2</v>
      </c>
      <c r="B109" s="152">
        <f t="shared" ref="B109" si="267">P109+P110</f>
        <v>1.8714885138756153E-2</v>
      </c>
      <c r="C109" s="152">
        <f t="shared" ref="C109" si="268">Q109+Q110</f>
        <v>1.8253662687717338E-2</v>
      </c>
      <c r="D109" s="152">
        <f t="shared" ref="D109" si="269">R109+R110</f>
        <v>1.9316772940714252E-2</v>
      </c>
      <c r="H109">
        <v>14102.803892944001</v>
      </c>
      <c r="I109">
        <v>14007.608716707</v>
      </c>
      <c r="J109">
        <v>13728.3453689168</v>
      </c>
      <c r="K109">
        <v>14806.9667519182</v>
      </c>
      <c r="M109">
        <f t="shared" si="249"/>
        <v>1557783.4586019237</v>
      </c>
      <c r="O109" s="15">
        <f t="shared" si="245"/>
        <v>9.0531221236621398E-3</v>
      </c>
      <c r="P109" s="15">
        <f t="shared" si="246"/>
        <v>8.9920127469311564E-3</v>
      </c>
      <c r="Q109" s="15">
        <f t="shared" si="247"/>
        <v>8.8127430632994955E-3</v>
      </c>
      <c r="R109" s="15">
        <f t="shared" si="248"/>
        <v>9.5051508411875974E-3</v>
      </c>
    </row>
    <row r="110" spans="1:18">
      <c r="A110" s="152"/>
      <c r="B110" s="152"/>
      <c r="C110" s="152"/>
      <c r="D110" s="152"/>
      <c r="H110">
        <v>15093.5902676399</v>
      </c>
      <c r="I110">
        <v>15146.1297820823</v>
      </c>
      <c r="J110">
        <v>14706.908424908401</v>
      </c>
      <c r="K110">
        <v>15284.3826086957</v>
      </c>
      <c r="M110">
        <f t="shared" si="249"/>
        <v>1557783.4586019237</v>
      </c>
      <c r="O110" s="15">
        <f t="shared" si="245"/>
        <v>9.6891452944211295E-3</v>
      </c>
      <c r="P110" s="15">
        <f t="shared" si="246"/>
        <v>9.7228723918249965E-3</v>
      </c>
      <c r="Q110" s="15">
        <f t="shared" si="247"/>
        <v>9.4409196244178428E-3</v>
      </c>
      <c r="R110" s="15">
        <f t="shared" si="248"/>
        <v>9.811622099526655E-3</v>
      </c>
    </row>
    <row r="111" spans="1:18">
      <c r="A111" s="152">
        <f t="shared" ref="A111" si="270">O111+O112</f>
        <v>2.0376651224340393E-2</v>
      </c>
      <c r="B111" s="152">
        <f t="shared" ref="B111" si="271">P111+P112</f>
        <v>2.1343557408040538E-2</v>
      </c>
      <c r="C111" s="152">
        <f t="shared" ref="C111" si="272">Q111+Q112</f>
        <v>2.0262699404647935E-2</v>
      </c>
      <c r="D111" s="152">
        <f t="shared" ref="D111" si="273">R111+R112</f>
        <v>2.1713679165996778E-2</v>
      </c>
      <c r="H111">
        <v>15724.231630170299</v>
      </c>
      <c r="I111">
        <v>16233.0426150121</v>
      </c>
      <c r="J111">
        <v>15472.305599162701</v>
      </c>
      <c r="K111">
        <v>16311.650127877199</v>
      </c>
      <c r="M111">
        <f t="shared" si="249"/>
        <v>1557783.4586019237</v>
      </c>
      <c r="O111" s="15">
        <f t="shared" si="245"/>
        <v>1.009397778833937E-2</v>
      </c>
      <c r="P111" s="15">
        <f t="shared" si="246"/>
        <v>1.0420602764379651E-2</v>
      </c>
      <c r="Q111" s="15">
        <f t="shared" si="247"/>
        <v>9.9322569601867222E-3</v>
      </c>
      <c r="R111" s="15">
        <f t="shared" si="248"/>
        <v>1.0471063893897388E-2</v>
      </c>
    </row>
    <row r="112" spans="1:18">
      <c r="A112" s="152"/>
      <c r="B112" s="152"/>
      <c r="C112" s="152"/>
      <c r="D112" s="152"/>
      <c r="H112">
        <v>16018.178588807799</v>
      </c>
      <c r="I112">
        <v>17015.598062953999</v>
      </c>
      <c r="J112">
        <v>16092.592360020901</v>
      </c>
      <c r="K112">
        <v>17513.560102301799</v>
      </c>
      <c r="M112">
        <f t="shared" si="249"/>
        <v>1557783.4586019237</v>
      </c>
      <c r="O112" s="15">
        <f t="shared" si="245"/>
        <v>1.0282673436001023E-2</v>
      </c>
      <c r="P112" s="15">
        <f t="shared" si="246"/>
        <v>1.0922954643660887E-2</v>
      </c>
      <c r="Q112" s="15">
        <f t="shared" si="247"/>
        <v>1.0330442444461215E-2</v>
      </c>
      <c r="R112" s="15">
        <f t="shared" si="248"/>
        <v>1.1242615272099393E-2</v>
      </c>
    </row>
    <row r="113" spans="1:18">
      <c r="A113" s="152">
        <f t="shared" ref="A113" si="274">O113+O114</f>
        <v>2.0778238730769082E-2</v>
      </c>
      <c r="B113" s="152">
        <f t="shared" ref="B113" si="275">P113+P114</f>
        <v>2.2952067498314008E-2</v>
      </c>
      <c r="C113" s="152">
        <f t="shared" ref="C113" si="276">Q113+Q114</f>
        <v>2.1172817979268704E-2</v>
      </c>
      <c r="D113" s="152">
        <f t="shared" ref="D113" si="277">R113+R114</f>
        <v>2.3154616299008286E-2</v>
      </c>
      <c r="H113">
        <v>16158.033090024301</v>
      </c>
      <c r="I113">
        <v>17645.2092009685</v>
      </c>
      <c r="J113">
        <v>16416.718472004199</v>
      </c>
      <c r="K113">
        <v>17951.880306905401</v>
      </c>
      <c r="M113">
        <f t="shared" si="249"/>
        <v>1557783.4586019237</v>
      </c>
      <c r="O113" s="15">
        <f t="shared" si="245"/>
        <v>1.0372451319084991E-2</v>
      </c>
      <c r="P113" s="15">
        <f t="shared" si="246"/>
        <v>1.1327125797576955E-2</v>
      </c>
      <c r="Q113" s="15">
        <f t="shared" si="247"/>
        <v>1.0538511229755798E-2</v>
      </c>
      <c r="R113" s="15">
        <f t="shared" si="248"/>
        <v>1.1523989555658023E-2</v>
      </c>
    </row>
    <row r="114" spans="1:18">
      <c r="A114" s="152"/>
      <c r="B114" s="152"/>
      <c r="C114" s="152"/>
      <c r="D114" s="152"/>
      <c r="H114">
        <v>16209.9635036496</v>
      </c>
      <c r="I114">
        <v>18109.141888619899</v>
      </c>
      <c r="J114">
        <v>16565.947148089999</v>
      </c>
      <c r="K114">
        <v>18117.997953964201</v>
      </c>
      <c r="M114">
        <f t="shared" si="249"/>
        <v>1557783.4586019237</v>
      </c>
      <c r="O114" s="15">
        <f t="shared" si="245"/>
        <v>1.0405787411684089E-2</v>
      </c>
      <c r="P114" s="15">
        <f t="shared" si="246"/>
        <v>1.1624941700737055E-2</v>
      </c>
      <c r="Q114" s="15">
        <f t="shared" si="247"/>
        <v>1.0634306749512908E-2</v>
      </c>
      <c r="R114" s="15">
        <f t="shared" si="248"/>
        <v>1.1630626743350263E-2</v>
      </c>
    </row>
    <row r="115" spans="1:18">
      <c r="A115" s="152">
        <f t="shared" ref="A115" si="278">O115+O116</f>
        <v>2.069190075933651E-2</v>
      </c>
      <c r="B115" s="152">
        <f t="shared" ref="B115" si="279">P115+P116</f>
        <v>2.3710445910745781E-2</v>
      </c>
      <c r="C115" s="152">
        <f t="shared" ref="C115" si="280">Q115+Q116</f>
        <v>2.13427940914599E-2</v>
      </c>
      <c r="D115" s="152">
        <f t="shared" ref="D115" si="281">R115+R116</f>
        <v>2.335857026371211E-2</v>
      </c>
      <c r="H115">
        <v>16157.878345498801</v>
      </c>
      <c r="I115">
        <v>18371.662469733699</v>
      </c>
      <c r="J115">
        <v>16610.1470434328</v>
      </c>
      <c r="K115">
        <v>18200.549360613801</v>
      </c>
      <c r="M115">
        <f t="shared" si="249"/>
        <v>1557783.4586019237</v>
      </c>
      <c r="O115" s="15">
        <f t="shared" si="245"/>
        <v>1.0372351982733299E-2</v>
      </c>
      <c r="P115" s="15">
        <f t="shared" si="246"/>
        <v>1.1793463570489998E-2</v>
      </c>
      <c r="Q115" s="15">
        <f t="shared" si="247"/>
        <v>1.0662680330641104E-2</v>
      </c>
      <c r="R115" s="15">
        <f t="shared" si="248"/>
        <v>1.1683619607148988E-2</v>
      </c>
    </row>
    <row r="116" spans="1:18">
      <c r="A116" s="152"/>
      <c r="B116" s="152"/>
      <c r="C116" s="152"/>
      <c r="D116" s="152"/>
      <c r="H116">
        <v>16075.622384428199</v>
      </c>
      <c r="I116">
        <v>18564.0779661017</v>
      </c>
      <c r="J116">
        <v>16637.3045525903</v>
      </c>
      <c r="K116">
        <v>18187.045012787701</v>
      </c>
      <c r="M116">
        <f t="shared" si="249"/>
        <v>1557783.4586019237</v>
      </c>
      <c r="O116" s="15">
        <f t="shared" si="245"/>
        <v>1.031954877660321E-2</v>
      </c>
      <c r="P116" s="15">
        <f t="shared" si="246"/>
        <v>1.1916982340255783E-2</v>
      </c>
      <c r="Q116" s="15">
        <f t="shared" si="247"/>
        <v>1.0680113760818795E-2</v>
      </c>
      <c r="R116" s="15">
        <f t="shared" si="248"/>
        <v>1.1674950656563123E-2</v>
      </c>
    </row>
    <row r="117" spans="1:18">
      <c r="A117" s="152">
        <f t="shared" ref="A117" si="282">O117+O118</f>
        <v>2.0434688956400562E-2</v>
      </c>
      <c r="B117" s="152">
        <f t="shared" ref="B117" si="283">P117+P118</f>
        <v>2.3993761170789621E-2</v>
      </c>
      <c r="C117" s="152">
        <f t="shared" ref="C117" si="284">Q117+Q118</f>
        <v>2.1302546509601013E-2</v>
      </c>
      <c r="D117" s="152">
        <f t="shared" ref="D117" si="285">R117+R118</f>
        <v>2.3127630615324031E-2</v>
      </c>
      <c r="H117">
        <v>15935.9712895377</v>
      </c>
      <c r="I117">
        <v>18636.855205811102</v>
      </c>
      <c r="J117">
        <v>16584.7556253271</v>
      </c>
      <c r="K117">
        <v>18067.607672634302</v>
      </c>
      <c r="M117">
        <f t="shared" si="249"/>
        <v>1557783.4586019237</v>
      </c>
      <c r="O117" s="15">
        <f t="shared" si="245"/>
        <v>1.0229901467717396E-2</v>
      </c>
      <c r="P117" s="15">
        <f t="shared" si="246"/>
        <v>1.1963700797373512E-2</v>
      </c>
      <c r="Q117" s="15">
        <f t="shared" si="247"/>
        <v>1.0646380620969972E-2</v>
      </c>
      <c r="R117" s="15">
        <f t="shared" si="248"/>
        <v>1.1598279319803268E-2</v>
      </c>
    </row>
    <row r="118" spans="1:18">
      <c r="A118" s="152"/>
      <c r="B118" s="152"/>
      <c r="C118" s="152"/>
      <c r="D118" s="152"/>
      <c r="H118">
        <v>15896.8491484185</v>
      </c>
      <c r="I118">
        <v>18740.229055690099</v>
      </c>
      <c r="J118">
        <v>16599.998953427501</v>
      </c>
      <c r="K118">
        <v>17960.2327365729</v>
      </c>
      <c r="M118">
        <f t="shared" si="249"/>
        <v>1557783.4586019237</v>
      </c>
      <c r="O118" s="15">
        <f t="shared" si="245"/>
        <v>1.0204787488683165E-2</v>
      </c>
      <c r="P118" s="15">
        <f t="shared" si="246"/>
        <v>1.2030060373416111E-2</v>
      </c>
      <c r="Q118" s="15">
        <f t="shared" si="247"/>
        <v>1.0656165888631039E-2</v>
      </c>
      <c r="R118" s="15">
        <f t="shared" si="248"/>
        <v>1.1529351295520761E-2</v>
      </c>
    </row>
    <row r="119" spans="1:18">
      <c r="A119" s="152">
        <f t="shared" ref="A119" si="286">O119+O120</f>
        <v>2.0802231271115697E-2</v>
      </c>
      <c r="B119" s="152">
        <f t="shared" ref="B119" si="287">P119+P120</f>
        <v>2.4474825275343066E-2</v>
      </c>
      <c r="C119" s="152">
        <f t="shared" ref="C119" si="288">Q119+Q120</f>
        <v>2.172914857240358E-2</v>
      </c>
      <c r="D119" s="152">
        <f t="shared" ref="D119" si="289">R119+R120</f>
        <v>2.3066922677741498E-2</v>
      </c>
      <c r="H119">
        <v>16083.864720194601</v>
      </c>
      <c r="I119">
        <v>18971.200484261499</v>
      </c>
      <c r="J119">
        <v>16797.558346415499</v>
      </c>
      <c r="K119">
        <v>17890.2772378517</v>
      </c>
      <c r="M119">
        <f t="shared" si="249"/>
        <v>1557783.4586019237</v>
      </c>
      <c r="O119" s="15">
        <f t="shared" si="245"/>
        <v>1.0324839843035382E-2</v>
      </c>
      <c r="P119" s="15">
        <f t="shared" si="246"/>
        <v>1.2178329651341743E-2</v>
      </c>
      <c r="Q119" s="15">
        <f t="shared" si="247"/>
        <v>1.0782986719791554E-2</v>
      </c>
      <c r="R119" s="15">
        <f t="shared" si="248"/>
        <v>1.148444422044886E-2</v>
      </c>
    </row>
    <row r="120" spans="1:18">
      <c r="A120" s="152"/>
      <c r="B120" s="152"/>
      <c r="C120" s="152"/>
      <c r="D120" s="152"/>
      <c r="H120">
        <v>16321.507055961099</v>
      </c>
      <c r="I120">
        <v>19155.277481840199</v>
      </c>
      <c r="J120">
        <v>17051.749869178399</v>
      </c>
      <c r="K120">
        <v>18042.9933503836</v>
      </c>
      <c r="M120">
        <f t="shared" si="249"/>
        <v>1557783.4586019237</v>
      </c>
      <c r="O120" s="15">
        <f t="shared" si="245"/>
        <v>1.0477391428080313E-2</v>
      </c>
      <c r="P120" s="15">
        <f t="shared" si="246"/>
        <v>1.2296495624001322E-2</v>
      </c>
      <c r="Q120" s="15">
        <f t="shared" si="247"/>
        <v>1.0946161852612024E-2</v>
      </c>
      <c r="R120" s="15">
        <f t="shared" si="248"/>
        <v>1.1582478457292638E-2</v>
      </c>
    </row>
    <row r="121" spans="1:18">
      <c r="A121" s="152">
        <f t="shared" ref="A121" si="290">O121+O122</f>
        <v>2.1165643317772861E-2</v>
      </c>
      <c r="B121" s="152">
        <f t="shared" ref="B121" si="291">P121+P122</f>
        <v>2.4137396684056157E-2</v>
      </c>
      <c r="C121" s="152">
        <f t="shared" ref="C121" si="292">Q121+Q122</f>
        <v>2.255459586083617E-2</v>
      </c>
      <c r="D121" s="152">
        <f t="shared" ref="D121" si="293">R121+R122</f>
        <v>2.4658149421792279E-2</v>
      </c>
      <c r="H121">
        <v>16383.110462287101</v>
      </c>
      <c r="I121">
        <v>18960.015980629501</v>
      </c>
      <c r="J121">
        <v>17345.493458921999</v>
      </c>
      <c r="K121">
        <v>18726.570843989801</v>
      </c>
      <c r="M121">
        <f t="shared" si="249"/>
        <v>1557783.4586019237</v>
      </c>
      <c r="O121" s="15">
        <f t="shared" si="245"/>
        <v>1.0516936979797296E-2</v>
      </c>
      <c r="P121" s="15">
        <f t="shared" si="246"/>
        <v>1.2171149896305676E-2</v>
      </c>
      <c r="Q121" s="15">
        <f t="shared" si="247"/>
        <v>1.1134726950104604E-2</v>
      </c>
      <c r="R121" s="15">
        <f t="shared" si="248"/>
        <v>1.2021292651801865E-2</v>
      </c>
    </row>
    <row r="122" spans="1:18">
      <c r="A122" s="152"/>
      <c r="B122" s="152"/>
      <c r="C122" s="152"/>
      <c r="D122" s="152"/>
      <c r="H122">
        <v>16588.378588807798</v>
      </c>
      <c r="I122">
        <v>18640.821307506099</v>
      </c>
      <c r="J122">
        <v>17789.682888539999</v>
      </c>
      <c r="K122">
        <v>19685.486445012801</v>
      </c>
      <c r="M122">
        <f t="shared" si="249"/>
        <v>1557783.4586019237</v>
      </c>
      <c r="O122" s="15">
        <f t="shared" si="245"/>
        <v>1.0648706337975563E-2</v>
      </c>
      <c r="P122" s="15">
        <f t="shared" si="246"/>
        <v>1.1966246787750479E-2</v>
      </c>
      <c r="Q122" s="15">
        <f t="shared" si="247"/>
        <v>1.1419868910731565E-2</v>
      </c>
      <c r="R122" s="15">
        <f t="shared" si="248"/>
        <v>1.2636856769990414E-2</v>
      </c>
    </row>
    <row r="127" spans="1:18">
      <c r="H127" t="s">
        <v>158</v>
      </c>
    </row>
    <row r="129" spans="1:18">
      <c r="A129" s="152">
        <f>O129+O130</f>
        <v>2.0447601147048196E-2</v>
      </c>
      <c r="B129" s="152">
        <f t="shared" ref="B129" si="294">P129+P130</f>
        <v>1.7955170622359136E-2</v>
      </c>
      <c r="C129" s="152">
        <f t="shared" ref="C129" si="295">Q129+Q130</f>
        <v>1.9003580998342432E-2</v>
      </c>
      <c r="D129" s="152">
        <f t="shared" ref="D129" si="296">R129+R130</f>
        <v>2.7517328948793461E-2</v>
      </c>
      <c r="H129">
        <v>21575.709437963898</v>
      </c>
      <c r="I129">
        <v>18996.026162790698</v>
      </c>
      <c r="J129">
        <v>20117.5933098592</v>
      </c>
      <c r="K129">
        <v>28815.441509434</v>
      </c>
      <c r="M129" s="65">
        <f>SUM(H129:K152)</f>
        <v>2096808.9792259207</v>
      </c>
      <c r="O129" s="15">
        <f t="shared" ref="O129:O152" si="297">H129/M129</f>
        <v>1.0289783023501265E-2</v>
      </c>
      <c r="P129" s="15">
        <f t="shared" ref="P129:P152" si="298">I129/M129</f>
        <v>9.0594929490446299E-3</v>
      </c>
      <c r="Q129" s="15">
        <f t="shared" ref="Q129:Q152" si="299">J129/M129</f>
        <v>9.5943853298863756E-3</v>
      </c>
      <c r="R129" s="15">
        <f t="shared" ref="R129:R152" si="300">K129/M129</f>
        <v>1.3742521037882907E-2</v>
      </c>
    </row>
    <row r="130" spans="1:18">
      <c r="A130" s="152"/>
      <c r="B130" s="152"/>
      <c r="C130" s="152"/>
      <c r="D130" s="152"/>
      <c r="H130">
        <v>21299.004250796999</v>
      </c>
      <c r="I130">
        <v>18652.536821705398</v>
      </c>
      <c r="J130">
        <v>19729.285964912298</v>
      </c>
      <c r="K130">
        <v>28883.1409147095</v>
      </c>
      <c r="M130">
        <f t="shared" ref="M130:M152" si="301">M129</f>
        <v>2096808.9792259207</v>
      </c>
      <c r="O130" s="15">
        <f t="shared" si="297"/>
        <v>1.0157818123546932E-2</v>
      </c>
      <c r="P130" s="15">
        <f t="shared" si="298"/>
        <v>8.8956776733145042E-3</v>
      </c>
      <c r="Q130" s="15">
        <f t="shared" si="299"/>
        <v>9.4091956684560565E-3</v>
      </c>
      <c r="R130" s="15">
        <f t="shared" si="300"/>
        <v>1.3774807910910555E-2</v>
      </c>
    </row>
    <row r="131" spans="1:18">
      <c r="A131" s="152">
        <f t="shared" ref="A131" si="302">O131+O132</f>
        <v>1.9667771226279857E-2</v>
      </c>
      <c r="B131" s="152">
        <f t="shared" ref="B131" si="303">P131+P132</f>
        <v>1.6527689837983878E-2</v>
      </c>
      <c r="C131" s="152">
        <f t="shared" ref="C131" si="304">Q131+Q132</f>
        <v>1.8236066833381102E-2</v>
      </c>
      <c r="D131" s="152">
        <f t="shared" ref="D131" si="305">R131+R132</f>
        <v>2.7783887742564767E-2</v>
      </c>
      <c r="H131">
        <v>20853.003164557002</v>
      </c>
      <c r="I131">
        <v>17823.573658536599</v>
      </c>
      <c r="J131">
        <v>19325.0460176991</v>
      </c>
      <c r="K131">
        <v>29122.0931677019</v>
      </c>
      <c r="M131">
        <f t="shared" si="301"/>
        <v>2096808.9792259207</v>
      </c>
      <c r="O131" s="15">
        <f t="shared" si="297"/>
        <v>9.9451134419766309E-3</v>
      </c>
      <c r="P131" s="15">
        <f t="shared" si="298"/>
        <v>8.5003325696919371E-3</v>
      </c>
      <c r="Q131" s="15">
        <f t="shared" si="299"/>
        <v>9.216407507389314E-3</v>
      </c>
      <c r="R131" s="15">
        <f t="shared" si="300"/>
        <v>1.3888767864039244E-2</v>
      </c>
    </row>
    <row r="132" spans="1:18">
      <c r="A132" s="152"/>
      <c r="B132" s="152"/>
      <c r="C132" s="152"/>
      <c r="D132" s="152"/>
      <c r="H132">
        <v>20386.556144067799</v>
      </c>
      <c r="I132">
        <v>16831.834799609001</v>
      </c>
      <c r="J132">
        <v>18912.502664298401</v>
      </c>
      <c r="K132">
        <v>29135.412128712898</v>
      </c>
      <c r="M132">
        <f t="shared" si="301"/>
        <v>2096808.9792259207</v>
      </c>
      <c r="O132" s="15">
        <f t="shared" si="297"/>
        <v>9.7226577843032257E-3</v>
      </c>
      <c r="P132" s="15">
        <f t="shared" si="298"/>
        <v>8.0273572682919413E-3</v>
      </c>
      <c r="Q132" s="15">
        <f t="shared" si="299"/>
        <v>9.0196593259917902E-3</v>
      </c>
      <c r="R132" s="15">
        <f t="shared" si="300"/>
        <v>1.3895119878525521E-2</v>
      </c>
    </row>
    <row r="133" spans="1:18">
      <c r="A133" s="152">
        <f t="shared" ref="A133" si="306">O133+O134</f>
        <v>1.8694170222980953E-2</v>
      </c>
      <c r="B133" s="152">
        <f t="shared" ref="B133" si="307">P133+P134</f>
        <v>1.510497142263667E-2</v>
      </c>
      <c r="C133" s="152">
        <f t="shared" ref="C133" si="308">Q133+Q134</f>
        <v>1.8048878824415693E-2</v>
      </c>
      <c r="D133" s="152">
        <f t="shared" ref="D133" si="309">R133+R134</f>
        <v>2.7163404679284534E-2</v>
      </c>
      <c r="H133">
        <v>19810.598752598798</v>
      </c>
      <c r="I133">
        <v>16068.572400388701</v>
      </c>
      <c r="J133">
        <v>18891.775261324001</v>
      </c>
      <c r="K133">
        <v>28769.4570361146</v>
      </c>
      <c r="M133">
        <f t="shared" si="301"/>
        <v>2096808.9792259207</v>
      </c>
      <c r="O133" s="15">
        <f t="shared" si="297"/>
        <v>9.4479749700004997E-3</v>
      </c>
      <c r="P133" s="15">
        <f t="shared" si="298"/>
        <v>7.6633458553390672E-3</v>
      </c>
      <c r="Q133" s="15">
        <f t="shared" si="299"/>
        <v>9.0097741131852076E-3</v>
      </c>
      <c r="R133" s="15">
        <f t="shared" si="300"/>
        <v>1.3720590345208949E-2</v>
      </c>
    </row>
    <row r="134" spans="1:18">
      <c r="A134" s="152"/>
      <c r="B134" s="152"/>
      <c r="C134" s="152"/>
      <c r="D134" s="152"/>
      <c r="H134">
        <v>19387.505230125498</v>
      </c>
      <c r="I134">
        <v>15603.6673095468</v>
      </c>
      <c r="J134">
        <v>18953.275922671401</v>
      </c>
      <c r="K134">
        <v>28187.013801756599</v>
      </c>
      <c r="M134">
        <f t="shared" si="301"/>
        <v>2096808.9792259207</v>
      </c>
      <c r="O134" s="15">
        <f t="shared" si="297"/>
        <v>9.246195252980453E-3</v>
      </c>
      <c r="P134" s="15">
        <f t="shared" si="298"/>
        <v>7.4416255672976024E-3</v>
      </c>
      <c r="Q134" s="15">
        <f t="shared" si="299"/>
        <v>9.0391047112304834E-3</v>
      </c>
      <c r="R134" s="15">
        <f t="shared" si="300"/>
        <v>1.3442814334075582E-2</v>
      </c>
    </row>
    <row r="135" spans="1:18">
      <c r="A135" s="152">
        <f t="shared" ref="A135" si="310">O135+O136</f>
        <v>1.8292707263281752E-2</v>
      </c>
      <c r="B135" s="152">
        <f t="shared" ref="B135" si="311">P135+P136</f>
        <v>1.4534669451014268E-2</v>
      </c>
      <c r="C135" s="152">
        <f t="shared" ref="C135" si="312">Q135+Q136</f>
        <v>1.7836797424218773E-2</v>
      </c>
      <c r="D135" s="152">
        <f t="shared" ref="D135" si="313">R135+R136</f>
        <v>2.6460056487036546E-2</v>
      </c>
      <c r="H135">
        <v>19166.015772870702</v>
      </c>
      <c r="I135">
        <v>15315.9741131352</v>
      </c>
      <c r="J135">
        <v>18775.550949913599</v>
      </c>
      <c r="K135">
        <v>27836.9937343358</v>
      </c>
      <c r="M135">
        <f t="shared" si="301"/>
        <v>2096808.9792259207</v>
      </c>
      <c r="O135" s="15">
        <f t="shared" si="297"/>
        <v>9.1405635719598172E-3</v>
      </c>
      <c r="P135" s="15">
        <f t="shared" si="298"/>
        <v>7.304420319102888E-3</v>
      </c>
      <c r="Q135" s="15">
        <f t="shared" si="299"/>
        <v>8.9543449765485898E-3</v>
      </c>
      <c r="R135" s="15">
        <f t="shared" si="300"/>
        <v>1.3275884455918529E-2</v>
      </c>
    </row>
    <row r="136" spans="1:18">
      <c r="A136" s="152"/>
      <c r="B136" s="152"/>
      <c r="C136" s="152"/>
      <c r="D136" s="152"/>
      <c r="H136">
        <v>19190.297071129698</v>
      </c>
      <c r="I136">
        <v>15160.4513018322</v>
      </c>
      <c r="J136">
        <v>18624.806049822098</v>
      </c>
      <c r="K136">
        <v>27644.690298507499</v>
      </c>
      <c r="M136">
        <f t="shared" si="301"/>
        <v>2096808.9792259207</v>
      </c>
      <c r="O136" s="15">
        <f t="shared" si="297"/>
        <v>9.1521436913219352E-3</v>
      </c>
      <c r="P136" s="15">
        <f t="shared" si="298"/>
        <v>7.2302491319113796E-3</v>
      </c>
      <c r="Q136" s="15">
        <f t="shared" si="299"/>
        <v>8.8824524476701829E-3</v>
      </c>
      <c r="R136" s="15">
        <f t="shared" si="300"/>
        <v>1.3184172031118015E-2</v>
      </c>
    </row>
    <row r="137" spans="1:18">
      <c r="A137" s="152">
        <f t="shared" ref="A137" si="314">O137+O138</f>
        <v>1.8684704631423146E-2</v>
      </c>
      <c r="B137" s="152">
        <f t="shared" ref="B137" si="315">P137+P138</f>
        <v>1.4576656063227507E-2</v>
      </c>
      <c r="C137" s="152">
        <f t="shared" ref="C137" si="316">Q137+Q138</f>
        <v>1.7919686631510875E-2</v>
      </c>
      <c r="D137" s="152">
        <f t="shared" ref="D137" si="317">R137+R138</f>
        <v>2.6289776655999571E-2</v>
      </c>
      <c r="H137">
        <v>19371.737773153</v>
      </c>
      <c r="I137">
        <v>15165.7596525097</v>
      </c>
      <c r="J137">
        <v>18663.3692579505</v>
      </c>
      <c r="K137">
        <v>27541.988764044901</v>
      </c>
      <c r="M137">
        <f t="shared" si="301"/>
        <v>2096808.9792259207</v>
      </c>
      <c r="O137" s="15">
        <f t="shared" si="297"/>
        <v>9.238675513639048E-3</v>
      </c>
      <c r="P137" s="15">
        <f t="shared" si="298"/>
        <v>7.2327807648498556E-3</v>
      </c>
      <c r="Q137" s="15">
        <f t="shared" si="299"/>
        <v>8.9008438264321331E-3</v>
      </c>
      <c r="R137" s="15">
        <f t="shared" si="300"/>
        <v>1.3135192111878776E-2</v>
      </c>
    </row>
    <row r="138" spans="1:18">
      <c r="A138" s="152"/>
      <c r="B138" s="152"/>
      <c r="C138" s="152"/>
      <c r="D138" s="152"/>
      <c r="H138">
        <v>19806.5186721992</v>
      </c>
      <c r="I138">
        <v>15398.7036679537</v>
      </c>
      <c r="J138">
        <v>18910.790575916199</v>
      </c>
      <c r="K138">
        <v>27582.650990098999</v>
      </c>
      <c r="M138">
        <f t="shared" si="301"/>
        <v>2096808.9792259207</v>
      </c>
      <c r="O138" s="15">
        <f t="shared" si="297"/>
        <v>9.4460291177840983E-3</v>
      </c>
      <c r="P138" s="15">
        <f t="shared" si="298"/>
        <v>7.3438752983776522E-3</v>
      </c>
      <c r="Q138" s="15">
        <f t="shared" si="299"/>
        <v>9.0188428050787424E-3</v>
      </c>
      <c r="R138" s="15">
        <f t="shared" si="300"/>
        <v>1.3154584544120796E-2</v>
      </c>
    </row>
    <row r="139" spans="1:18">
      <c r="A139" s="152">
        <f t="shared" ref="A139" si="318">O139+O140</f>
        <v>2.0277360637159368E-2</v>
      </c>
      <c r="B139" s="152">
        <f t="shared" ref="B139" si="319">P139+P140</f>
        <v>1.5970819017148752E-2</v>
      </c>
      <c r="C139" s="152">
        <f t="shared" ref="C139" si="320">Q139+Q140</f>
        <v>1.9056382305593117E-2</v>
      </c>
      <c r="D139" s="152">
        <f t="shared" ref="D139" si="321">R139+R140</f>
        <v>2.7132679988191313E-2</v>
      </c>
      <c r="H139">
        <v>20817.5803108808</v>
      </c>
      <c r="I139">
        <v>16179.7105517909</v>
      </c>
      <c r="J139">
        <v>19570.1091549296</v>
      </c>
      <c r="K139">
        <v>27939.507425742599</v>
      </c>
      <c r="M139">
        <f t="shared" si="301"/>
        <v>2096808.9792259207</v>
      </c>
      <c r="O139" s="15">
        <f t="shared" si="297"/>
        <v>9.9282197458759585E-3</v>
      </c>
      <c r="P139" s="15">
        <f t="shared" si="298"/>
        <v>7.7163493251368879E-3</v>
      </c>
      <c r="Q139" s="15">
        <f t="shared" si="299"/>
        <v>9.3332818338818357E-3</v>
      </c>
      <c r="R139" s="15">
        <f t="shared" si="300"/>
        <v>1.3324774789955845E-2</v>
      </c>
    </row>
    <row r="140" spans="1:18">
      <c r="A140" s="152"/>
      <c r="B140" s="152"/>
      <c r="C140" s="152"/>
      <c r="D140" s="152"/>
      <c r="H140">
        <v>21700.1715481172</v>
      </c>
      <c r="I140">
        <v>17308.046168958699</v>
      </c>
      <c r="J140">
        <v>20387.484375</v>
      </c>
      <c r="K140">
        <v>28952.539603960398</v>
      </c>
      <c r="M140">
        <f t="shared" si="301"/>
        <v>2096808.9792259207</v>
      </c>
      <c r="O140" s="15">
        <f t="shared" si="297"/>
        <v>1.0349140891283408E-2</v>
      </c>
      <c r="P140" s="15">
        <f t="shared" si="298"/>
        <v>8.2544696920118649E-3</v>
      </c>
      <c r="Q140" s="15">
        <f t="shared" si="299"/>
        <v>9.7231004717112813E-3</v>
      </c>
      <c r="R140" s="15">
        <f t="shared" si="300"/>
        <v>1.3807905198235468E-2</v>
      </c>
    </row>
    <row r="141" spans="1:18">
      <c r="A141" s="152">
        <f t="shared" ref="A141" si="322">O141+O142</f>
        <v>2.0954079692371844E-2</v>
      </c>
      <c r="B141" s="152">
        <f t="shared" ref="B141" si="323">P141+P142</f>
        <v>1.750767305640203E-2</v>
      </c>
      <c r="C141" s="152">
        <f t="shared" ref="C141" si="324">Q141+Q142</f>
        <v>2.0049672602458636E-2</v>
      </c>
      <c r="D141" s="152">
        <f t="shared" ref="D141" si="325">R141+R142</f>
        <v>2.9050428257362353E-2</v>
      </c>
      <c r="H141">
        <v>21937.257322175701</v>
      </c>
      <c r="I141">
        <v>18109.9871414441</v>
      </c>
      <c r="J141">
        <v>20916.818499127399</v>
      </c>
      <c r="K141">
        <v>30177.9576587796</v>
      </c>
      <c r="M141">
        <f t="shared" si="301"/>
        <v>2096808.9792259207</v>
      </c>
      <c r="O141" s="15">
        <f t="shared" si="297"/>
        <v>1.0462210692303636E-2</v>
      </c>
      <c r="P141" s="15">
        <f t="shared" si="298"/>
        <v>8.6369275031098758E-3</v>
      </c>
      <c r="Q141" s="15">
        <f t="shared" si="299"/>
        <v>9.9755479427836406E-3</v>
      </c>
      <c r="R141" s="15">
        <f t="shared" si="300"/>
        <v>1.439232565186763E-2</v>
      </c>
    </row>
    <row r="142" spans="1:18">
      <c r="A142" s="152"/>
      <c r="B142" s="152"/>
      <c r="C142" s="152"/>
      <c r="D142" s="152"/>
      <c r="H142">
        <v>21999.445128205101</v>
      </c>
      <c r="I142">
        <v>18600.258928571398</v>
      </c>
      <c r="J142">
        <v>21123.515044247801</v>
      </c>
      <c r="K142">
        <v>30735.241161616199</v>
      </c>
      <c r="M142">
        <f t="shared" si="301"/>
        <v>2096808.9792259207</v>
      </c>
      <c r="O142" s="15">
        <f t="shared" si="297"/>
        <v>1.0491869000068208E-2</v>
      </c>
      <c r="P142" s="15">
        <f t="shared" si="298"/>
        <v>8.8707455532921545E-3</v>
      </c>
      <c r="Q142" s="15">
        <f t="shared" si="299"/>
        <v>1.0074124659674994E-2</v>
      </c>
      <c r="R142" s="15">
        <f t="shared" si="300"/>
        <v>1.4658102605494723E-2</v>
      </c>
    </row>
    <row r="143" spans="1:18">
      <c r="A143" s="152">
        <f t="shared" ref="A143" si="326">O143+O144</f>
        <v>2.0874760772486494E-2</v>
      </c>
      <c r="B143" s="152">
        <f t="shared" ref="B143" si="327">P143+P144</f>
        <v>1.8163309356608266E-2</v>
      </c>
      <c r="C143" s="152">
        <f t="shared" ref="C143" si="328">Q143+Q144</f>
        <v>2.0207028238724611E-2</v>
      </c>
      <c r="D143" s="152">
        <f t="shared" ref="D143" si="329">R143+R144</f>
        <v>2.8663230035719474E-2</v>
      </c>
      <c r="H143">
        <v>21929.726141078801</v>
      </c>
      <c r="I143">
        <v>18913.2121513944</v>
      </c>
      <c r="J143">
        <v>21118.780918727902</v>
      </c>
      <c r="K143">
        <v>30334.736775818601</v>
      </c>
      <c r="M143">
        <f t="shared" si="301"/>
        <v>2096808.9792259207</v>
      </c>
      <c r="O143" s="15">
        <f t="shared" si="297"/>
        <v>1.0458618957829244E-2</v>
      </c>
      <c r="P143" s="15">
        <f t="shared" si="298"/>
        <v>9.0199976911471413E-3</v>
      </c>
      <c r="Q143" s="15">
        <f t="shared" si="299"/>
        <v>1.0071866883422221E-2</v>
      </c>
      <c r="R143" s="15">
        <f t="shared" si="300"/>
        <v>1.4467095990316333E-2</v>
      </c>
    </row>
    <row r="144" spans="1:18">
      <c r="A144" s="152"/>
      <c r="B144" s="152"/>
      <c r="C144" s="152"/>
      <c r="D144" s="152"/>
      <c r="H144">
        <v>21840.659685863899</v>
      </c>
      <c r="I144">
        <v>19171.777999999998</v>
      </c>
      <c r="J144">
        <v>21251.497335701599</v>
      </c>
      <c r="K144">
        <v>29766.581336696101</v>
      </c>
      <c r="M144">
        <f t="shared" si="301"/>
        <v>2096808.9792259207</v>
      </c>
      <c r="O144" s="15">
        <f t="shared" si="297"/>
        <v>1.041614181465725E-2</v>
      </c>
      <c r="P144" s="15">
        <f t="shared" si="298"/>
        <v>9.1433116654611266E-3</v>
      </c>
      <c r="Q144" s="15">
        <f t="shared" si="299"/>
        <v>1.0135161355302388E-2</v>
      </c>
      <c r="R144" s="15">
        <f t="shared" si="300"/>
        <v>1.419613404540314E-2</v>
      </c>
    </row>
    <row r="145" spans="1:18">
      <c r="A145" s="152">
        <f t="shared" ref="A145" si="330">O145+O146</f>
        <v>2.0479829719638368E-2</v>
      </c>
      <c r="B145" s="152">
        <f t="shared" ref="B145" si="331">P145+P146</f>
        <v>1.8380663370789307E-2</v>
      </c>
      <c r="C145" s="152">
        <f t="shared" ref="C145" si="332">Q145+Q146</f>
        <v>2.0071111581684915E-2</v>
      </c>
      <c r="D145" s="152">
        <f t="shared" ref="D145" si="333">R145+R146</f>
        <v>2.7625196681270267E-2</v>
      </c>
      <c r="H145">
        <v>21665.470094438599</v>
      </c>
      <c r="I145">
        <v>19290.841</v>
      </c>
      <c r="J145">
        <v>21177.657754010699</v>
      </c>
      <c r="K145">
        <v>29254.540201004998</v>
      </c>
      <c r="M145">
        <f t="shared" si="301"/>
        <v>2096808.9792259207</v>
      </c>
      <c r="O145" s="15">
        <f t="shared" si="297"/>
        <v>1.033259124178152E-2</v>
      </c>
      <c r="P145" s="15">
        <f t="shared" si="298"/>
        <v>9.2000946157344311E-3</v>
      </c>
      <c r="Q145" s="15">
        <f t="shared" si="299"/>
        <v>1.0099946139027342E-2</v>
      </c>
      <c r="R145" s="15">
        <f t="shared" si="300"/>
        <v>1.3951933862761738E-2</v>
      </c>
    </row>
    <row r="146" spans="1:18">
      <c r="A146" s="152"/>
      <c r="B146" s="152"/>
      <c r="C146" s="152"/>
      <c r="D146" s="152"/>
      <c r="H146">
        <v>21276.820754716999</v>
      </c>
      <c r="I146">
        <v>19249.899000000001</v>
      </c>
      <c r="J146">
        <v>20907.629233511601</v>
      </c>
      <c r="K146">
        <v>28670.2202531646</v>
      </c>
      <c r="M146">
        <f t="shared" si="301"/>
        <v>2096808.9792259207</v>
      </c>
      <c r="O146" s="15">
        <f t="shared" si="297"/>
        <v>1.0147238477856846E-2</v>
      </c>
      <c r="P146" s="15">
        <f t="shared" si="298"/>
        <v>9.1805687550548781E-3</v>
      </c>
      <c r="Q146" s="15">
        <f t="shared" si="299"/>
        <v>9.9711654426575726E-3</v>
      </c>
      <c r="R146" s="15">
        <f t="shared" si="300"/>
        <v>1.3673262818508527E-2</v>
      </c>
    </row>
    <row r="147" spans="1:18">
      <c r="A147" s="152">
        <f t="shared" ref="A147" si="334">O147+O148</f>
        <v>1.9711870428124573E-2</v>
      </c>
      <c r="B147" s="152">
        <f t="shared" ref="B147" si="335">P147+P148</f>
        <v>1.8198226485203375E-2</v>
      </c>
      <c r="C147" s="152">
        <f t="shared" ref="C147" si="336">Q147+Q148</f>
        <v>1.9449369068683428E-2</v>
      </c>
      <c r="D147" s="152">
        <f t="shared" ref="D147" si="337">R147+R148</f>
        <v>2.6542159656136554E-2</v>
      </c>
      <c r="H147">
        <v>20877.513255567301</v>
      </c>
      <c r="I147">
        <v>19091.4452191235</v>
      </c>
      <c r="J147">
        <v>20533.723214285699</v>
      </c>
      <c r="K147">
        <v>28055.987309644701</v>
      </c>
      <c r="M147">
        <f t="shared" si="301"/>
        <v>2096808.9792259207</v>
      </c>
      <c r="O147" s="15">
        <f t="shared" si="297"/>
        <v>9.956802676071453E-3</v>
      </c>
      <c r="P147" s="15">
        <f t="shared" si="298"/>
        <v>9.1049997440260343E-3</v>
      </c>
      <c r="Q147" s="15">
        <f t="shared" si="299"/>
        <v>9.7928439918576349E-3</v>
      </c>
      <c r="R147" s="15">
        <f t="shared" si="300"/>
        <v>1.3380325812989476E-2</v>
      </c>
    </row>
    <row r="148" spans="1:18">
      <c r="A148" s="152"/>
      <c r="B148" s="152"/>
      <c r="C148" s="152"/>
      <c r="D148" s="152"/>
      <c r="H148">
        <v>20454.5136554622</v>
      </c>
      <c r="I148">
        <v>19066.759481037901</v>
      </c>
      <c r="J148">
        <v>20247.888489208599</v>
      </c>
      <c r="K148">
        <v>27597.851385390401</v>
      </c>
      <c r="M148">
        <f t="shared" si="301"/>
        <v>2096808.9792259207</v>
      </c>
      <c r="O148" s="15">
        <f t="shared" si="297"/>
        <v>9.7550677520531204E-3</v>
      </c>
      <c r="P148" s="15">
        <f t="shared" si="298"/>
        <v>9.0932267411773394E-3</v>
      </c>
      <c r="Q148" s="15">
        <f t="shared" si="299"/>
        <v>9.6565250768257931E-3</v>
      </c>
      <c r="R148" s="15">
        <f t="shared" si="300"/>
        <v>1.3161833843147078E-2</v>
      </c>
    </row>
    <row r="149" spans="1:18">
      <c r="A149" s="152">
        <f t="shared" ref="A149" si="338">O149+O150</f>
        <v>1.9882926219822065E-2</v>
      </c>
      <c r="B149" s="152">
        <f t="shared" ref="B149" si="339">P149+P150</f>
        <v>1.8563500474113634E-2</v>
      </c>
      <c r="C149" s="152">
        <f t="shared" ref="C149" si="340">Q149+Q150</f>
        <v>1.9534258082266831E-2</v>
      </c>
      <c r="D149" s="152">
        <f t="shared" ref="D149" si="341">R149+R150</f>
        <v>2.6664507688640544E-2</v>
      </c>
      <c r="H149">
        <v>20629.458896982302</v>
      </c>
      <c r="I149">
        <v>19263.977933801401</v>
      </c>
      <c r="J149">
        <v>20323.5018248175</v>
      </c>
      <c r="K149">
        <v>27658.953105196499</v>
      </c>
      <c r="M149">
        <f t="shared" si="301"/>
        <v>2096808.9792259207</v>
      </c>
      <c r="O149" s="15">
        <f t="shared" si="297"/>
        <v>9.8385017907535299E-3</v>
      </c>
      <c r="P149" s="15">
        <f t="shared" si="298"/>
        <v>9.1872832120897755E-3</v>
      </c>
      <c r="Q149" s="15">
        <f t="shared" si="299"/>
        <v>9.692586223243059E-3</v>
      </c>
      <c r="R149" s="15">
        <f t="shared" si="300"/>
        <v>1.3190974179921414E-2</v>
      </c>
    </row>
    <row r="150" spans="1:18">
      <c r="A150" s="152"/>
      <c r="B150" s="152"/>
      <c r="C150" s="152"/>
      <c r="D150" s="152"/>
      <c r="H150">
        <v>21061.239334027101</v>
      </c>
      <c r="I150">
        <v>19660.136546184702</v>
      </c>
      <c r="J150">
        <v>20636.105924596101</v>
      </c>
      <c r="K150">
        <v>28251.426042983599</v>
      </c>
      <c r="M150">
        <f t="shared" si="301"/>
        <v>2096808.9792259207</v>
      </c>
      <c r="O150" s="15">
        <f t="shared" si="297"/>
        <v>1.0044424429068537E-2</v>
      </c>
      <c r="P150" s="15">
        <f t="shared" si="298"/>
        <v>9.3762172620238567E-3</v>
      </c>
      <c r="Q150" s="15">
        <f t="shared" si="299"/>
        <v>9.8416718590237703E-3</v>
      </c>
      <c r="R150" s="15">
        <f t="shared" si="300"/>
        <v>1.347353350871913E-2</v>
      </c>
    </row>
    <row r="151" spans="1:18">
      <c r="A151" s="152">
        <f t="shared" ref="A151" si="342">O151+O152</f>
        <v>2.0355614061689901E-2</v>
      </c>
      <c r="B151" s="152">
        <f t="shared" ref="B151" si="343">P151+P152</f>
        <v>1.8567790342859866E-2</v>
      </c>
      <c r="C151" s="152">
        <f t="shared" ref="C151" si="344">Q151+Q152</f>
        <v>1.970431847190067E-2</v>
      </c>
      <c r="D151" s="152">
        <f t="shared" ref="D151" si="345">R151+R152</f>
        <v>2.7615656593166251E-2</v>
      </c>
      <c r="H151">
        <v>21289.281217208802</v>
      </c>
      <c r="I151">
        <v>19629.186746988002</v>
      </c>
      <c r="J151">
        <v>20723.0721830986</v>
      </c>
      <c r="K151">
        <v>28920.671284634798</v>
      </c>
      <c r="M151">
        <f t="shared" si="301"/>
        <v>2096808.9792259207</v>
      </c>
      <c r="O151" s="15">
        <f t="shared" si="297"/>
        <v>1.0153181061380311E-2</v>
      </c>
      <c r="P151" s="15">
        <f t="shared" si="298"/>
        <v>9.3614568334376893E-3</v>
      </c>
      <c r="Q151" s="15">
        <f t="shared" si="299"/>
        <v>9.8831473865344383E-3</v>
      </c>
      <c r="R151" s="15">
        <f t="shared" si="300"/>
        <v>1.3792706713470602E-2</v>
      </c>
    </row>
    <row r="152" spans="1:18">
      <c r="A152" s="152"/>
      <c r="B152" s="152"/>
      <c r="C152" s="152"/>
      <c r="D152" s="152"/>
      <c r="H152">
        <v>21392.553124999999</v>
      </c>
      <c r="I152">
        <v>19303.922768304899</v>
      </c>
      <c r="J152">
        <v>20593.119718309899</v>
      </c>
      <c r="K152">
        <v>28984.085427135698</v>
      </c>
      <c r="M152">
        <f t="shared" si="301"/>
        <v>2096808.9792259207</v>
      </c>
      <c r="O152" s="15">
        <f t="shared" si="297"/>
        <v>1.0202433000309589E-2</v>
      </c>
      <c r="P152" s="15">
        <f t="shared" si="298"/>
        <v>9.2063335094221752E-3</v>
      </c>
      <c r="Q152" s="15">
        <f t="shared" si="299"/>
        <v>9.8211710853662332E-3</v>
      </c>
      <c r="R152" s="15">
        <f t="shared" si="300"/>
        <v>1.3822949879695649E-2</v>
      </c>
    </row>
  </sheetData>
  <mergeCells count="288">
    <mergeCell ref="A10:A11"/>
    <mergeCell ref="B10:B11"/>
    <mergeCell ref="C10:C11"/>
    <mergeCell ref="D10:D11"/>
    <mergeCell ref="A12:A13"/>
    <mergeCell ref="B12:B13"/>
    <mergeCell ref="C12:C13"/>
    <mergeCell ref="D12:D13"/>
    <mergeCell ref="A6:A7"/>
    <mergeCell ref="B6:B7"/>
    <mergeCell ref="C6:C7"/>
    <mergeCell ref="D6:D7"/>
    <mergeCell ref="A8:A9"/>
    <mergeCell ref="B8:B9"/>
    <mergeCell ref="C8:C9"/>
    <mergeCell ref="D8:D9"/>
    <mergeCell ref="A18:A19"/>
    <mergeCell ref="B18:B19"/>
    <mergeCell ref="C18:C19"/>
    <mergeCell ref="D18:D19"/>
    <mergeCell ref="A20:A21"/>
    <mergeCell ref="B20:B21"/>
    <mergeCell ref="C20:C21"/>
    <mergeCell ref="D20:D21"/>
    <mergeCell ref="A14:A15"/>
    <mergeCell ref="B14:B15"/>
    <mergeCell ref="C14:C15"/>
    <mergeCell ref="D14:D15"/>
    <mergeCell ref="A16:A17"/>
    <mergeCell ref="B16:B17"/>
    <mergeCell ref="C16:C17"/>
    <mergeCell ref="D16:D17"/>
    <mergeCell ref="A26:A27"/>
    <mergeCell ref="B26:B27"/>
    <mergeCell ref="C26:C27"/>
    <mergeCell ref="D26:D27"/>
    <mergeCell ref="A28:A29"/>
    <mergeCell ref="B28:B29"/>
    <mergeCell ref="C28:C29"/>
    <mergeCell ref="D28:D29"/>
    <mergeCell ref="A22:A23"/>
    <mergeCell ref="B22:B23"/>
    <mergeCell ref="C22:C23"/>
    <mergeCell ref="D22:D23"/>
    <mergeCell ref="A24:A25"/>
    <mergeCell ref="B24:B25"/>
    <mergeCell ref="C24:C25"/>
    <mergeCell ref="D24:D25"/>
    <mergeCell ref="AC10:AC11"/>
    <mergeCell ref="AD10:AD11"/>
    <mergeCell ref="AE10:AE11"/>
    <mergeCell ref="AF10:AF11"/>
    <mergeCell ref="AC12:AC13"/>
    <mergeCell ref="AD12:AD13"/>
    <mergeCell ref="AE12:AE13"/>
    <mergeCell ref="AF12:AF13"/>
    <mergeCell ref="AC6:AC7"/>
    <mergeCell ref="AD6:AD7"/>
    <mergeCell ref="AE6:AE7"/>
    <mergeCell ref="AF6:AF7"/>
    <mergeCell ref="AC8:AC9"/>
    <mergeCell ref="AD8:AD9"/>
    <mergeCell ref="AE8:AE9"/>
    <mergeCell ref="AF8:AF9"/>
    <mergeCell ref="AC18:AC19"/>
    <mergeCell ref="AD18:AD19"/>
    <mergeCell ref="AE18:AE19"/>
    <mergeCell ref="AF18:AF19"/>
    <mergeCell ref="AC20:AC21"/>
    <mergeCell ref="AD20:AD21"/>
    <mergeCell ref="AE20:AE21"/>
    <mergeCell ref="AF20:AF21"/>
    <mergeCell ref="AC14:AC15"/>
    <mergeCell ref="AD14:AD15"/>
    <mergeCell ref="AE14:AE15"/>
    <mergeCell ref="AF14:AF15"/>
    <mergeCell ref="AC16:AC17"/>
    <mergeCell ref="AD16:AD17"/>
    <mergeCell ref="AE16:AE17"/>
    <mergeCell ref="AF16:AF17"/>
    <mergeCell ref="AC26:AC27"/>
    <mergeCell ref="AD26:AD27"/>
    <mergeCell ref="AE26:AE27"/>
    <mergeCell ref="AF26:AF27"/>
    <mergeCell ref="AC28:AC29"/>
    <mergeCell ref="AD28:AD29"/>
    <mergeCell ref="AE28:AE29"/>
    <mergeCell ref="AF28:AF29"/>
    <mergeCell ref="AC22:AC23"/>
    <mergeCell ref="AD22:AD23"/>
    <mergeCell ref="AE22:AE23"/>
    <mergeCell ref="AF22:AF23"/>
    <mergeCell ref="AC24:AC25"/>
    <mergeCell ref="AD24:AD25"/>
    <mergeCell ref="AE24:AE25"/>
    <mergeCell ref="AF24:AF25"/>
    <mergeCell ref="A43:A44"/>
    <mergeCell ref="B43:B44"/>
    <mergeCell ref="C43:C44"/>
    <mergeCell ref="D43:D44"/>
    <mergeCell ref="A45:A46"/>
    <mergeCell ref="B45:B46"/>
    <mergeCell ref="C45:C46"/>
    <mergeCell ref="D45:D46"/>
    <mergeCell ref="A39:A40"/>
    <mergeCell ref="B39:B40"/>
    <mergeCell ref="C39:C40"/>
    <mergeCell ref="D39:D40"/>
    <mergeCell ref="A41:A42"/>
    <mergeCell ref="B41:B42"/>
    <mergeCell ref="C41:C42"/>
    <mergeCell ref="D41:D42"/>
    <mergeCell ref="A51:A52"/>
    <mergeCell ref="B51:B52"/>
    <mergeCell ref="C51:C52"/>
    <mergeCell ref="D51:D52"/>
    <mergeCell ref="A53:A54"/>
    <mergeCell ref="B53:B54"/>
    <mergeCell ref="C53:C54"/>
    <mergeCell ref="D53:D54"/>
    <mergeCell ref="A47:A48"/>
    <mergeCell ref="B47:B48"/>
    <mergeCell ref="C47:C48"/>
    <mergeCell ref="D47:D48"/>
    <mergeCell ref="A49:A50"/>
    <mergeCell ref="B49:B50"/>
    <mergeCell ref="C49:C50"/>
    <mergeCell ref="D49:D50"/>
    <mergeCell ref="A59:A60"/>
    <mergeCell ref="B59:B60"/>
    <mergeCell ref="C59:C60"/>
    <mergeCell ref="D59:D60"/>
    <mergeCell ref="A61:A62"/>
    <mergeCell ref="B61:B62"/>
    <mergeCell ref="C61:C62"/>
    <mergeCell ref="D61:D62"/>
    <mergeCell ref="A55:A56"/>
    <mergeCell ref="B55:B56"/>
    <mergeCell ref="C55:C56"/>
    <mergeCell ref="D55:D56"/>
    <mergeCell ref="A57:A58"/>
    <mergeCell ref="B57:B58"/>
    <mergeCell ref="C57:C58"/>
    <mergeCell ref="D57:D58"/>
    <mergeCell ref="C72:C73"/>
    <mergeCell ref="D72:D73"/>
    <mergeCell ref="A74:A75"/>
    <mergeCell ref="B74:B75"/>
    <mergeCell ref="C74:C75"/>
    <mergeCell ref="D74:D75"/>
    <mergeCell ref="C68:C69"/>
    <mergeCell ref="D68:D69"/>
    <mergeCell ref="A70:A71"/>
    <mergeCell ref="B70:B71"/>
    <mergeCell ref="C70:C71"/>
    <mergeCell ref="D70:D71"/>
    <mergeCell ref="A72:A73"/>
    <mergeCell ref="B72:B73"/>
    <mergeCell ref="A68:A69"/>
    <mergeCell ref="B68:B69"/>
    <mergeCell ref="C80:C81"/>
    <mergeCell ref="D80:D81"/>
    <mergeCell ref="A82:A83"/>
    <mergeCell ref="B82:B83"/>
    <mergeCell ref="C82:C83"/>
    <mergeCell ref="D82:D83"/>
    <mergeCell ref="C76:C77"/>
    <mergeCell ref="D76:D77"/>
    <mergeCell ref="A78:A79"/>
    <mergeCell ref="B78:B79"/>
    <mergeCell ref="C78:C79"/>
    <mergeCell ref="D78:D79"/>
    <mergeCell ref="A80:A81"/>
    <mergeCell ref="B80:B81"/>
    <mergeCell ref="A76:A77"/>
    <mergeCell ref="B76:B77"/>
    <mergeCell ref="C88:C89"/>
    <mergeCell ref="D88:D89"/>
    <mergeCell ref="A90:A91"/>
    <mergeCell ref="B90:B91"/>
    <mergeCell ref="C90:C91"/>
    <mergeCell ref="D90:D91"/>
    <mergeCell ref="C84:C85"/>
    <mergeCell ref="D84:D85"/>
    <mergeCell ref="A86:A87"/>
    <mergeCell ref="B86:B87"/>
    <mergeCell ref="C86:C87"/>
    <mergeCell ref="D86:D87"/>
    <mergeCell ref="A88:A89"/>
    <mergeCell ref="B88:B89"/>
    <mergeCell ref="A84:A85"/>
    <mergeCell ref="B84:B85"/>
    <mergeCell ref="A103:A104"/>
    <mergeCell ref="B103:B104"/>
    <mergeCell ref="C103:C104"/>
    <mergeCell ref="D103:D104"/>
    <mergeCell ref="A105:A106"/>
    <mergeCell ref="B105:B106"/>
    <mergeCell ref="C105:C106"/>
    <mergeCell ref="D105:D106"/>
    <mergeCell ref="A99:A100"/>
    <mergeCell ref="B99:B100"/>
    <mergeCell ref="C99:C100"/>
    <mergeCell ref="D99:D100"/>
    <mergeCell ref="A101:A102"/>
    <mergeCell ref="B101:B102"/>
    <mergeCell ref="C101:C102"/>
    <mergeCell ref="D101:D102"/>
    <mergeCell ref="A111:A112"/>
    <mergeCell ref="B111:B112"/>
    <mergeCell ref="C111:C112"/>
    <mergeCell ref="D111:D112"/>
    <mergeCell ref="A113:A114"/>
    <mergeCell ref="B113:B114"/>
    <mergeCell ref="C113:C114"/>
    <mergeCell ref="D113:D114"/>
    <mergeCell ref="A107:A108"/>
    <mergeCell ref="B107:B108"/>
    <mergeCell ref="C107:C108"/>
    <mergeCell ref="D107:D108"/>
    <mergeCell ref="A109:A110"/>
    <mergeCell ref="B109:B110"/>
    <mergeCell ref="C109:C110"/>
    <mergeCell ref="D109:D110"/>
    <mergeCell ref="A119:A120"/>
    <mergeCell ref="B119:B120"/>
    <mergeCell ref="C119:C120"/>
    <mergeCell ref="D119:D120"/>
    <mergeCell ref="A121:A122"/>
    <mergeCell ref="B121:B122"/>
    <mergeCell ref="C121:C122"/>
    <mergeCell ref="D121:D122"/>
    <mergeCell ref="A115:A116"/>
    <mergeCell ref="B115:B116"/>
    <mergeCell ref="C115:C116"/>
    <mergeCell ref="D115:D116"/>
    <mergeCell ref="A117:A118"/>
    <mergeCell ref="B117:B118"/>
    <mergeCell ref="C117:C118"/>
    <mergeCell ref="D117:D118"/>
    <mergeCell ref="A133:A134"/>
    <mergeCell ref="B133:B134"/>
    <mergeCell ref="C133:C134"/>
    <mergeCell ref="D133:D134"/>
    <mergeCell ref="A135:A136"/>
    <mergeCell ref="B135:B136"/>
    <mergeCell ref="C135:C136"/>
    <mergeCell ref="D135:D136"/>
    <mergeCell ref="A129:A130"/>
    <mergeCell ref="B129:B130"/>
    <mergeCell ref="C129:C130"/>
    <mergeCell ref="D129:D130"/>
    <mergeCell ref="A131:A132"/>
    <mergeCell ref="B131:B132"/>
    <mergeCell ref="C131:C132"/>
    <mergeCell ref="D131:D132"/>
    <mergeCell ref="A141:A142"/>
    <mergeCell ref="B141:B142"/>
    <mergeCell ref="C141:C142"/>
    <mergeCell ref="D141:D142"/>
    <mergeCell ref="A143:A144"/>
    <mergeCell ref="B143:B144"/>
    <mergeCell ref="C143:C144"/>
    <mergeCell ref="D143:D144"/>
    <mergeCell ref="A137:A138"/>
    <mergeCell ref="B137:B138"/>
    <mergeCell ref="C137:C138"/>
    <mergeCell ref="D137:D138"/>
    <mergeCell ref="A139:A140"/>
    <mergeCell ref="B139:B140"/>
    <mergeCell ref="C139:C140"/>
    <mergeCell ref="D139:D140"/>
    <mergeCell ref="A149:A150"/>
    <mergeCell ref="B149:B150"/>
    <mergeCell ref="C149:C150"/>
    <mergeCell ref="D149:D150"/>
    <mergeCell ref="A151:A152"/>
    <mergeCell ref="B151:B152"/>
    <mergeCell ref="C151:C152"/>
    <mergeCell ref="D151:D152"/>
    <mergeCell ref="A145:A146"/>
    <mergeCell ref="B145:B146"/>
    <mergeCell ref="C145:C146"/>
    <mergeCell ref="D145:D146"/>
    <mergeCell ref="A147:A148"/>
    <mergeCell ref="B147:B148"/>
    <mergeCell ref="C147:C148"/>
    <mergeCell ref="D147:D14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F7B3-FCC0-43B6-885E-E63785FF48A2}">
  <dimension ref="A6:CJ104"/>
  <sheetViews>
    <sheetView zoomScale="37" workbookViewId="0">
      <selection activeCell="D23" sqref="D23"/>
    </sheetView>
  </sheetViews>
  <sheetFormatPr defaultColWidth="8.7265625" defaultRowHeight="12.5"/>
  <cols>
    <col min="29" max="32" width="8.7265625" style="144"/>
  </cols>
  <sheetData>
    <row r="6" spans="1:88">
      <c r="A6" t="s">
        <v>285</v>
      </c>
      <c r="E6" t="s">
        <v>81</v>
      </c>
      <c r="I6" t="s">
        <v>158</v>
      </c>
      <c r="M6" s="65"/>
      <c r="O6" s="15"/>
      <c r="P6" s="15"/>
      <c r="Q6" s="15"/>
      <c r="R6" s="15"/>
      <c r="W6" s="66"/>
      <c r="X6" s="66"/>
      <c r="Y6" s="66"/>
      <c r="Z6" s="66"/>
      <c r="AV6" s="145"/>
    </row>
    <row r="7" spans="1:88">
      <c r="B7">
        <v>2.1100281615679766E-2</v>
      </c>
      <c r="F7">
        <v>2.1655345397811724E-2</v>
      </c>
      <c r="J7">
        <v>2.0447601147048196E-2</v>
      </c>
      <c r="O7" s="15"/>
      <c r="P7" s="15"/>
      <c r="Q7" s="15"/>
      <c r="R7" s="15"/>
      <c r="W7" s="66"/>
      <c r="X7" s="66"/>
      <c r="Y7" s="66"/>
      <c r="Z7" s="66"/>
      <c r="AV7" s="145"/>
      <c r="CB7" s="145"/>
      <c r="CC7" s="144"/>
      <c r="CD7" s="144"/>
      <c r="CF7" s="145"/>
      <c r="CJ7" s="145"/>
    </row>
    <row r="8" spans="1:88">
      <c r="B8">
        <v>2.0204463474633838E-2</v>
      </c>
      <c r="F8">
        <v>1.9761792817229871E-2</v>
      </c>
      <c r="J8">
        <v>1.9667771226279857E-2</v>
      </c>
      <c r="O8" s="15"/>
      <c r="P8" s="15"/>
      <c r="Q8" s="15"/>
      <c r="R8" s="15"/>
      <c r="W8" s="66"/>
      <c r="X8" s="66"/>
      <c r="Y8" s="66"/>
      <c r="Z8" s="66"/>
      <c r="AV8" s="145"/>
      <c r="CB8" s="145"/>
      <c r="CC8" s="144"/>
      <c r="CD8" s="144"/>
      <c r="CF8" s="145"/>
      <c r="CJ8" s="145"/>
    </row>
    <row r="9" spans="1:88">
      <c r="B9">
        <v>1.9159866676335777E-2</v>
      </c>
      <c r="F9">
        <v>1.7601494690120366E-2</v>
      </c>
      <c r="J9">
        <v>1.8694170222980953E-2</v>
      </c>
      <c r="O9" s="15"/>
      <c r="P9" s="15"/>
      <c r="Q9" s="15"/>
      <c r="R9" s="15"/>
      <c r="W9" s="66"/>
      <c r="X9" s="66"/>
      <c r="Y9" s="66"/>
      <c r="Z9" s="66"/>
      <c r="AV9" s="145"/>
      <c r="CB9" s="145"/>
      <c r="CC9" s="144"/>
      <c r="CD9" s="144"/>
      <c r="CF9" s="145"/>
      <c r="CJ9" s="145"/>
    </row>
    <row r="10" spans="1:88">
      <c r="B10">
        <v>1.8319027581294868E-2</v>
      </c>
      <c r="F10">
        <v>1.6744293447780733E-2</v>
      </c>
      <c r="J10">
        <v>1.8292707263281752E-2</v>
      </c>
      <c r="O10" s="15"/>
      <c r="P10" s="15"/>
      <c r="Q10" s="15"/>
      <c r="R10" s="15"/>
      <c r="W10" s="66"/>
      <c r="X10" s="66"/>
      <c r="Y10" s="66"/>
      <c r="Z10" s="66"/>
      <c r="AV10" s="145"/>
      <c r="CB10" s="145"/>
      <c r="CC10" s="144"/>
      <c r="CD10" s="144"/>
      <c r="CF10" s="145"/>
      <c r="CJ10" s="145"/>
    </row>
    <row r="11" spans="1:88">
      <c r="B11">
        <v>1.8367232972075154E-2</v>
      </c>
      <c r="F11">
        <v>1.6887841722384569E-2</v>
      </c>
      <c r="J11">
        <v>1.8684704631423146E-2</v>
      </c>
      <c r="O11" s="15"/>
      <c r="P11" s="15"/>
      <c r="Q11" s="15"/>
      <c r="R11" s="15"/>
      <c r="W11" s="66"/>
      <c r="X11" s="66"/>
      <c r="Y11" s="66"/>
      <c r="Z11" s="66"/>
      <c r="AV11" s="145"/>
      <c r="CB11" s="145"/>
      <c r="CC11" s="144"/>
      <c r="CD11" s="144"/>
      <c r="CF11" s="145"/>
      <c r="CJ11" s="145"/>
    </row>
    <row r="12" spans="1:88">
      <c r="B12">
        <v>1.9516123374229442E-2</v>
      </c>
      <c r="F12">
        <v>1.8742267418083269E-2</v>
      </c>
      <c r="J12">
        <v>2.0277360637159368E-2</v>
      </c>
      <c r="O12" s="15"/>
      <c r="P12" s="15"/>
      <c r="Q12" s="15"/>
      <c r="R12" s="15"/>
      <c r="W12" s="66"/>
      <c r="X12" s="66"/>
      <c r="Y12" s="66"/>
      <c r="Z12" s="66"/>
      <c r="AV12" s="145"/>
      <c r="CB12" s="145"/>
      <c r="CC12" s="144"/>
      <c r="CD12" s="144"/>
      <c r="CF12" s="145"/>
      <c r="CJ12" s="145"/>
    </row>
    <row r="13" spans="1:88">
      <c r="B13">
        <v>2.0392977411634552E-2</v>
      </c>
      <c r="F13">
        <v>2.0376651224340393E-2</v>
      </c>
      <c r="J13">
        <v>2.0954079692371844E-2</v>
      </c>
      <c r="O13" s="15"/>
      <c r="P13" s="15"/>
      <c r="Q13" s="15"/>
      <c r="R13" s="15"/>
      <c r="W13" s="66"/>
      <c r="X13" s="66"/>
      <c r="Y13" s="66"/>
      <c r="Z13" s="66"/>
      <c r="AV13" s="145"/>
      <c r="CB13" s="145"/>
      <c r="CC13" s="144"/>
      <c r="CD13" s="144"/>
      <c r="CF13" s="145"/>
      <c r="CJ13" s="145"/>
    </row>
    <row r="14" spans="1:88">
      <c r="B14">
        <v>2.1041702332658754E-2</v>
      </c>
      <c r="F14">
        <v>2.0778238730769082E-2</v>
      </c>
      <c r="J14">
        <v>2.0874760772486494E-2</v>
      </c>
      <c r="O14" s="15"/>
      <c r="P14" s="15"/>
      <c r="Q14" s="15"/>
      <c r="R14" s="15"/>
      <c r="W14" s="66"/>
      <c r="X14" s="66"/>
      <c r="Y14" s="66"/>
      <c r="Z14" s="66"/>
      <c r="AV14" s="145"/>
      <c r="CB14" s="145"/>
      <c r="CC14" s="144"/>
      <c r="CD14" s="144"/>
      <c r="CF14" s="145"/>
      <c r="CJ14" s="145"/>
    </row>
    <row r="15" spans="1:88">
      <c r="B15">
        <v>2.1031470252881344E-2</v>
      </c>
      <c r="F15">
        <v>2.069190075933651E-2</v>
      </c>
      <c r="J15">
        <v>2.0479829719638368E-2</v>
      </c>
      <c r="O15" s="15"/>
      <c r="P15" s="15"/>
      <c r="Q15" s="15"/>
      <c r="R15" s="15"/>
      <c r="W15" s="66"/>
      <c r="X15" s="66"/>
      <c r="Y15" s="66"/>
      <c r="Z15" s="66"/>
      <c r="AV15" s="145"/>
      <c r="CB15" s="145"/>
      <c r="CC15" s="144"/>
      <c r="CD15" s="144"/>
      <c r="CF15" s="145"/>
      <c r="CJ15" s="145"/>
    </row>
    <row r="16" spans="1:88">
      <c r="B16">
        <v>2.0772466684862177E-2</v>
      </c>
      <c r="F16">
        <v>2.0434688956400562E-2</v>
      </c>
      <c r="J16">
        <v>1.9711870428124573E-2</v>
      </c>
      <c r="O16" s="15"/>
      <c r="P16" s="15"/>
      <c r="Q16" s="15"/>
      <c r="R16" s="15"/>
      <c r="W16" s="66"/>
      <c r="X16" s="66"/>
      <c r="Y16" s="66"/>
      <c r="Z16" s="66"/>
      <c r="AV16" s="145"/>
      <c r="CB16" s="145"/>
      <c r="CC16" s="144"/>
      <c r="CD16" s="144"/>
      <c r="CF16" s="145"/>
      <c r="CJ16" s="145"/>
    </row>
    <row r="17" spans="2:88">
      <c r="B17">
        <v>2.0871709048996441E-2</v>
      </c>
      <c r="F17">
        <v>2.0802231271115697E-2</v>
      </c>
      <c r="J17">
        <v>1.9882926219822065E-2</v>
      </c>
      <c r="O17" s="15"/>
      <c r="P17" s="15"/>
      <c r="Q17" s="15"/>
      <c r="R17" s="15"/>
      <c r="W17" s="66"/>
      <c r="X17" s="66"/>
      <c r="Y17" s="66"/>
      <c r="Z17" s="66"/>
      <c r="AV17" s="145"/>
      <c r="CB17" s="145"/>
      <c r="CC17" s="144"/>
      <c r="CD17" s="144"/>
      <c r="CF17" s="145"/>
      <c r="CJ17" s="145"/>
    </row>
    <row r="18" spans="2:88">
      <c r="B18">
        <v>2.1048829860768167E-2</v>
      </c>
      <c r="F18">
        <v>2.1165643317772861E-2</v>
      </c>
      <c r="J18">
        <v>2.0355614061689901E-2</v>
      </c>
      <c r="AV18" s="145"/>
      <c r="CB18" s="145"/>
      <c r="CC18" s="144"/>
      <c r="CD18" s="144"/>
      <c r="CF18" s="145"/>
      <c r="CJ18" s="145"/>
    </row>
    <row r="19" spans="2:88">
      <c r="B19">
        <v>2.0289589930703667E-2</v>
      </c>
      <c r="F19">
        <v>2.3539997538016236E-2</v>
      </c>
      <c r="J19">
        <v>1.7955170622359136E-2</v>
      </c>
      <c r="AV19" s="145"/>
      <c r="CB19" s="145"/>
      <c r="CF19" s="145"/>
      <c r="CJ19" s="145"/>
    </row>
    <row r="20" spans="2:88">
      <c r="B20">
        <v>1.8870656882657717E-2</v>
      </c>
      <c r="F20">
        <v>2.1308543326801641E-2</v>
      </c>
      <c r="J20">
        <v>1.6527689837983878E-2</v>
      </c>
      <c r="AV20" s="145"/>
      <c r="CB20" s="145"/>
      <c r="CF20" s="145"/>
      <c r="CJ20" s="145"/>
    </row>
    <row r="21" spans="2:88">
      <c r="B21">
        <v>1.7500502969475973E-2</v>
      </c>
      <c r="F21">
        <v>1.8479363931276277E-2</v>
      </c>
      <c r="J21">
        <v>1.510497142263667E-2</v>
      </c>
      <c r="AV21" s="145"/>
      <c r="CB21" s="145"/>
      <c r="CF21" s="145"/>
      <c r="CJ21" s="145"/>
    </row>
    <row r="22" spans="2:88">
      <c r="B22">
        <v>1.6421193779789026E-2</v>
      </c>
      <c r="F22">
        <v>1.7199621712887928E-2</v>
      </c>
      <c r="J22">
        <v>1.4534669451014268E-2</v>
      </c>
      <c r="AV22" s="145"/>
      <c r="CB22" s="145"/>
      <c r="CF22" s="145"/>
      <c r="CJ22" s="145"/>
    </row>
    <row r="23" spans="2:88">
      <c r="B23">
        <v>1.6139842957734477E-2</v>
      </c>
      <c r="F23">
        <v>1.7030245273226989E-2</v>
      </c>
      <c r="J23">
        <v>1.4576656063227507E-2</v>
      </c>
      <c r="O23" s="15"/>
      <c r="P23" s="15"/>
      <c r="Q23" s="15"/>
      <c r="R23" s="15"/>
      <c r="AV23" s="145"/>
      <c r="CB23" s="145"/>
      <c r="CF23" s="145"/>
      <c r="CJ23" s="145"/>
    </row>
    <row r="24" spans="2:88">
      <c r="B24">
        <v>1.7129545746942351E-2</v>
      </c>
      <c r="F24">
        <v>1.8714885138756153E-2</v>
      </c>
      <c r="J24">
        <v>1.5970819017148752E-2</v>
      </c>
      <c r="O24" s="15"/>
      <c r="P24" s="15"/>
      <c r="Q24" s="15"/>
      <c r="R24" s="15"/>
      <c r="AV24" s="145"/>
      <c r="CB24" s="145"/>
      <c r="CF24" s="145"/>
      <c r="CJ24" s="145"/>
    </row>
    <row r="25" spans="2:88">
      <c r="B25">
        <v>1.8490958581669839E-2</v>
      </c>
      <c r="F25">
        <v>2.1343557408040538E-2</v>
      </c>
      <c r="J25">
        <v>1.750767305640203E-2</v>
      </c>
      <c r="O25" s="15"/>
      <c r="P25" s="15"/>
      <c r="Q25" s="15"/>
      <c r="R25" s="15"/>
      <c r="AV25" s="145"/>
      <c r="CB25" s="145"/>
      <c r="CF25" s="145"/>
      <c r="CJ25" s="145"/>
    </row>
    <row r="26" spans="2:88">
      <c r="B26">
        <v>1.9740368004096027E-2</v>
      </c>
      <c r="F26">
        <v>2.2952067498314008E-2</v>
      </c>
      <c r="J26">
        <v>1.8163309356608266E-2</v>
      </c>
      <c r="O26" s="15"/>
      <c r="P26" s="15"/>
      <c r="Q26" s="15"/>
      <c r="R26" s="15"/>
      <c r="AV26" s="145"/>
      <c r="CB26" s="145"/>
      <c r="CF26" s="145"/>
      <c r="CJ26" s="145"/>
    </row>
    <row r="27" spans="2:88">
      <c r="B27">
        <v>2.0420539746597716E-2</v>
      </c>
      <c r="F27">
        <v>2.3710445910745781E-2</v>
      </c>
      <c r="J27">
        <v>1.8380663370789307E-2</v>
      </c>
      <c r="O27" s="15"/>
      <c r="P27" s="15"/>
      <c r="Q27" s="15"/>
      <c r="R27" s="15"/>
      <c r="AV27" s="145"/>
      <c r="CB27" s="145"/>
      <c r="CF27" s="145"/>
      <c r="CJ27" s="145"/>
    </row>
    <row r="28" spans="2:88">
      <c r="B28">
        <v>2.0691065361099072E-2</v>
      </c>
      <c r="F28">
        <v>2.3993761170789621E-2</v>
      </c>
      <c r="J28">
        <v>1.8198226485203375E-2</v>
      </c>
      <c r="O28" s="15"/>
      <c r="P28" s="15"/>
      <c r="Q28" s="15"/>
      <c r="R28" s="15"/>
      <c r="AV28" s="145"/>
      <c r="CB28" s="145"/>
      <c r="CF28" s="145"/>
      <c r="CJ28" s="145"/>
    </row>
    <row r="29" spans="2:88">
      <c r="B29">
        <v>2.0963163706567377E-2</v>
      </c>
      <c r="F29">
        <v>2.4474825275343066E-2</v>
      </c>
      <c r="J29">
        <v>1.8563500474113634E-2</v>
      </c>
      <c r="O29" s="15"/>
      <c r="P29" s="15"/>
      <c r="Q29" s="15"/>
      <c r="R29" s="15"/>
      <c r="AV29" s="145"/>
      <c r="CB29" s="145"/>
      <c r="CF29" s="145"/>
      <c r="CJ29" s="145"/>
    </row>
    <row r="30" spans="2:88">
      <c r="B30">
        <v>2.0777824886439967E-2</v>
      </c>
      <c r="F30">
        <v>2.4137396684056157E-2</v>
      </c>
      <c r="J30">
        <v>1.8567790342859866E-2</v>
      </c>
      <c r="O30" s="15"/>
      <c r="P30" s="15"/>
      <c r="Q30" s="15"/>
      <c r="R30" s="15"/>
      <c r="AV30" s="145"/>
      <c r="CB30" s="145"/>
      <c r="CF30" s="145"/>
      <c r="CJ30" s="145"/>
    </row>
    <row r="31" spans="2:88">
      <c r="B31">
        <v>2.0828129338260011E-2</v>
      </c>
      <c r="F31">
        <v>2.2215848571404177E-2</v>
      </c>
      <c r="J31">
        <v>1.9003580998342432E-2</v>
      </c>
      <c r="O31" s="15"/>
      <c r="P31" s="15"/>
      <c r="Q31" s="15"/>
      <c r="R31" s="15"/>
      <c r="AV31" s="145"/>
      <c r="CB31" s="145"/>
      <c r="CF31" s="145"/>
      <c r="CJ31" s="145"/>
    </row>
    <row r="32" spans="2:88">
      <c r="B32">
        <v>1.9692259466378176E-2</v>
      </c>
      <c r="F32">
        <v>2.0067201648247365E-2</v>
      </c>
      <c r="J32">
        <v>1.8236066833381102E-2</v>
      </c>
      <c r="O32" s="15"/>
      <c r="P32" s="15"/>
      <c r="Q32" s="15"/>
      <c r="R32" s="15"/>
      <c r="AV32" s="145"/>
      <c r="CB32" s="145"/>
      <c r="CF32" s="145"/>
      <c r="CJ32" s="145"/>
    </row>
    <row r="33" spans="2:88">
      <c r="B33">
        <v>1.8540401370121914E-2</v>
      </c>
      <c r="F33">
        <v>1.7787724329452501E-2</v>
      </c>
      <c r="J33">
        <v>1.8048878824415693E-2</v>
      </c>
      <c r="O33" s="15"/>
      <c r="P33" s="15"/>
      <c r="Q33" s="15"/>
      <c r="R33" s="15"/>
      <c r="AV33" s="145"/>
      <c r="CB33" s="145"/>
      <c r="CF33" s="145"/>
      <c r="CJ33" s="145"/>
    </row>
    <row r="34" spans="2:88">
      <c r="B34">
        <v>1.7590353092763786E-2</v>
      </c>
      <c r="F34">
        <v>1.6594507840248664E-2</v>
      </c>
      <c r="J34">
        <v>1.7836797424218773E-2</v>
      </c>
      <c r="O34" s="15"/>
      <c r="P34" s="15"/>
      <c r="Q34" s="15"/>
      <c r="R34" s="15"/>
      <c r="AV34" s="145"/>
      <c r="CB34" s="145"/>
      <c r="CF34" s="145"/>
      <c r="CJ34" s="145"/>
    </row>
    <row r="35" spans="2:88">
      <c r="B35">
        <v>1.7469867163884722E-2</v>
      </c>
      <c r="F35">
        <v>1.6512257912117322E-2</v>
      </c>
      <c r="J35">
        <v>1.7919686631510875E-2</v>
      </c>
      <c r="AV35" s="145"/>
      <c r="CB35" s="145"/>
      <c r="CF35" s="145"/>
      <c r="CJ35" s="145"/>
    </row>
    <row r="36" spans="2:88" ht="15.5">
      <c r="B36">
        <v>1.8548115811417278E-2</v>
      </c>
      <c r="F36">
        <v>1.8253662687717338E-2</v>
      </c>
      <c r="J36">
        <v>1.9056382305593117E-2</v>
      </c>
      <c r="V36" s="67"/>
      <c r="AV36" s="145"/>
      <c r="CB36" s="145"/>
      <c r="CF36" s="145"/>
      <c r="CJ36" s="145"/>
    </row>
    <row r="37" spans="2:88">
      <c r="B37">
        <v>1.9734637777557382E-2</v>
      </c>
      <c r="F37">
        <v>2.0262699404647935E-2</v>
      </c>
      <c r="J37">
        <v>2.0049672602458636E-2</v>
      </c>
      <c r="O37" s="15"/>
      <c r="P37" s="15"/>
      <c r="Q37" s="15"/>
      <c r="R37" s="15"/>
      <c r="AA37" s="65"/>
      <c r="AO37" s="65"/>
      <c r="AQ37" s="15"/>
      <c r="AR37" s="15"/>
      <c r="AS37" s="15"/>
      <c r="AT37" s="15"/>
      <c r="AV37" s="145"/>
      <c r="BD37" s="65"/>
      <c r="BF37" s="15"/>
      <c r="BG37" s="15"/>
      <c r="BH37" s="15"/>
      <c r="BI37" s="15"/>
      <c r="BS37" s="65"/>
      <c r="BU37" s="15"/>
      <c r="BV37" s="15"/>
      <c r="BW37" s="15"/>
      <c r="BX37" s="15"/>
      <c r="CB37" s="145"/>
      <c r="CF37" s="145"/>
      <c r="CJ37" s="145"/>
    </row>
    <row r="38" spans="2:88">
      <c r="B38">
        <v>2.062125446774131E-2</v>
      </c>
      <c r="F38">
        <v>2.1172817979268704E-2</v>
      </c>
      <c r="J38">
        <v>2.0207028238724611E-2</v>
      </c>
      <c r="O38" s="15"/>
      <c r="P38" s="15"/>
      <c r="Q38" s="15"/>
      <c r="R38" s="15"/>
      <c r="AQ38" s="15"/>
      <c r="AR38" s="15"/>
      <c r="AS38" s="15"/>
      <c r="AT38" s="15"/>
      <c r="AV38" s="145"/>
      <c r="BF38" s="15"/>
      <c r="BG38" s="15"/>
      <c r="BH38" s="15"/>
      <c r="BI38" s="15"/>
      <c r="BU38" s="15"/>
      <c r="BV38" s="15"/>
      <c r="BW38" s="15"/>
      <c r="BX38" s="15"/>
      <c r="CB38" s="145"/>
      <c r="CF38" s="145"/>
      <c r="CJ38" s="145"/>
    </row>
    <row r="39" spans="2:88">
      <c r="B39">
        <v>2.0861762903381702E-2</v>
      </c>
      <c r="F39">
        <v>2.13427940914599E-2</v>
      </c>
      <c r="J39">
        <v>2.0071111581684915E-2</v>
      </c>
      <c r="O39" s="15"/>
      <c r="P39" s="15"/>
      <c r="Q39" s="15"/>
      <c r="R39" s="15"/>
      <c r="AQ39" s="15"/>
      <c r="AR39" s="15"/>
      <c r="AS39" s="15"/>
      <c r="AT39" s="15"/>
      <c r="AV39" s="145"/>
      <c r="BF39" s="15"/>
      <c r="BG39" s="15"/>
      <c r="BH39" s="15"/>
      <c r="BI39" s="15"/>
      <c r="BU39" s="15"/>
      <c r="BV39" s="15"/>
      <c r="BW39" s="15"/>
      <c r="BX39" s="15"/>
      <c r="CB39" s="145"/>
      <c r="CF39" s="145"/>
      <c r="CJ39" s="145"/>
    </row>
    <row r="40" spans="2:88">
      <c r="B40">
        <v>2.0787222764254057E-2</v>
      </c>
      <c r="F40">
        <v>2.1302546509601013E-2</v>
      </c>
      <c r="J40">
        <v>1.9449369068683428E-2</v>
      </c>
      <c r="O40" s="15"/>
      <c r="P40" s="15"/>
      <c r="Q40" s="15"/>
      <c r="R40" s="15"/>
      <c r="AQ40" s="15"/>
      <c r="AR40" s="15"/>
      <c r="AS40" s="15"/>
      <c r="AT40" s="15"/>
      <c r="AV40" s="145"/>
      <c r="BF40" s="15"/>
      <c r="BG40" s="15"/>
      <c r="BH40" s="15"/>
      <c r="BI40" s="15"/>
      <c r="BU40" s="15"/>
      <c r="BV40" s="15"/>
      <c r="BW40" s="15"/>
      <c r="BX40" s="15"/>
      <c r="CB40" s="145"/>
      <c r="CF40" s="145"/>
      <c r="CJ40" s="145"/>
    </row>
    <row r="41" spans="2:88">
      <c r="B41">
        <v>2.0999926566056218E-2</v>
      </c>
      <c r="F41">
        <v>2.172914857240358E-2</v>
      </c>
      <c r="J41">
        <v>1.9534258082266831E-2</v>
      </c>
      <c r="O41" s="15"/>
      <c r="P41" s="15"/>
      <c r="Q41" s="15"/>
      <c r="R41" s="15"/>
      <c r="AQ41" s="15"/>
      <c r="AR41" s="15"/>
      <c r="AS41" s="15"/>
      <c r="AT41" s="15"/>
      <c r="AV41" s="145"/>
      <c r="BF41" s="15"/>
      <c r="BG41" s="15"/>
      <c r="BH41" s="15"/>
      <c r="BI41" s="15"/>
      <c r="BU41" s="15"/>
      <c r="BV41" s="15"/>
      <c r="BW41" s="15"/>
      <c r="BX41" s="15"/>
      <c r="CB41" s="145"/>
      <c r="CF41" s="145"/>
      <c r="CJ41" s="145"/>
    </row>
    <row r="42" spans="2:88">
      <c r="B42">
        <v>2.1207571541905425E-2</v>
      </c>
      <c r="F42">
        <v>2.255459586083617E-2</v>
      </c>
      <c r="J42">
        <v>1.970431847190067E-2</v>
      </c>
      <c r="O42" s="15"/>
      <c r="P42" s="15"/>
      <c r="Q42" s="15"/>
      <c r="R42" s="15"/>
      <c r="AQ42" s="15"/>
      <c r="AR42" s="15"/>
      <c r="AS42" s="15"/>
      <c r="AT42" s="15"/>
      <c r="AV42" s="145"/>
      <c r="BF42" s="15"/>
      <c r="BG42" s="15"/>
      <c r="BH42" s="15"/>
      <c r="BI42" s="15"/>
      <c r="BU42" s="15"/>
      <c r="BV42" s="15"/>
      <c r="BW42" s="15"/>
      <c r="BX42" s="15"/>
      <c r="CB42" s="145"/>
      <c r="CF42" s="145"/>
      <c r="CJ42" s="145"/>
    </row>
    <row r="43" spans="2:88">
      <c r="B43">
        <v>2.6007960145311419E-2</v>
      </c>
      <c r="F43">
        <v>2.5192013319288074E-2</v>
      </c>
      <c r="J43">
        <v>2.7517328948793461E-2</v>
      </c>
      <c r="O43" s="15"/>
      <c r="P43" s="15"/>
      <c r="Q43" s="15"/>
      <c r="R43" s="15"/>
      <c r="AQ43" s="15"/>
      <c r="AR43" s="15"/>
      <c r="AS43" s="15"/>
      <c r="AT43" s="15"/>
      <c r="AV43" s="145"/>
      <c r="BF43" s="15"/>
      <c r="BG43" s="15"/>
      <c r="BH43" s="15"/>
      <c r="BI43" s="15"/>
      <c r="BU43" s="15"/>
      <c r="BV43" s="15"/>
      <c r="BW43" s="15"/>
      <c r="BX43" s="15"/>
      <c r="CB43" s="145"/>
      <c r="CF43" s="145"/>
      <c r="CJ43" s="145"/>
    </row>
    <row r="44" spans="2:88">
      <c r="B44">
        <v>2.5282231921475835E-2</v>
      </c>
      <c r="F44">
        <v>2.4011456297412508E-2</v>
      </c>
      <c r="J44">
        <v>2.7783887742564767E-2</v>
      </c>
      <c r="O44" s="15"/>
      <c r="P44" s="15"/>
      <c r="Q44" s="15"/>
      <c r="R44" s="15"/>
      <c r="AQ44" s="15"/>
      <c r="AR44" s="15"/>
      <c r="AS44" s="15"/>
      <c r="AT44" s="15"/>
      <c r="AV44" s="145"/>
      <c r="BF44" s="15"/>
      <c r="BG44" s="15"/>
      <c r="BH44" s="15"/>
      <c r="BI44" s="15"/>
      <c r="BU44" s="15"/>
      <c r="BV44" s="15"/>
      <c r="BW44" s="15"/>
      <c r="BX44" s="15"/>
      <c r="CB44" s="145"/>
      <c r="CF44" s="145"/>
      <c r="CJ44" s="145"/>
    </row>
    <row r="45" spans="2:88">
      <c r="B45">
        <v>2.3916599319823553E-2</v>
      </c>
      <c r="F45">
        <v>2.1583935635486006E-2</v>
      </c>
      <c r="J45">
        <v>2.7163404679284534E-2</v>
      </c>
      <c r="O45" s="15"/>
      <c r="P45" s="15"/>
      <c r="Q45" s="15"/>
      <c r="R45" s="15"/>
      <c r="AQ45" s="15"/>
      <c r="AR45" s="15"/>
      <c r="AS45" s="15"/>
      <c r="AT45" s="15"/>
      <c r="AV45" s="145"/>
      <c r="BF45" s="15"/>
      <c r="BG45" s="15"/>
      <c r="BH45" s="15"/>
      <c r="BI45" s="15"/>
      <c r="BU45" s="15"/>
      <c r="BV45" s="15"/>
      <c r="BW45" s="15"/>
      <c r="BX45" s="15"/>
      <c r="CB45" s="145"/>
      <c r="CF45" s="145"/>
      <c r="CJ45" s="145"/>
    </row>
    <row r="46" spans="2:88">
      <c r="B46">
        <v>2.2630890443310306E-2</v>
      </c>
      <c r="F46">
        <v>1.956645749960171E-2</v>
      </c>
      <c r="J46">
        <v>2.6460056487036546E-2</v>
      </c>
      <c r="O46" s="15"/>
      <c r="P46" s="15"/>
      <c r="Q46" s="15"/>
      <c r="R46" s="15"/>
      <c r="AQ46" s="15"/>
      <c r="AR46" s="15"/>
      <c r="AS46" s="15"/>
      <c r="AT46" s="15"/>
      <c r="AV46" s="145"/>
      <c r="BF46" s="15"/>
      <c r="BG46" s="15"/>
      <c r="BH46" s="15"/>
      <c r="BI46" s="15"/>
      <c r="BU46" s="15"/>
      <c r="BV46" s="15"/>
      <c r="BW46" s="15"/>
      <c r="BX46" s="15"/>
      <c r="CB46" s="145"/>
      <c r="CF46" s="145"/>
      <c r="CJ46" s="145"/>
    </row>
    <row r="47" spans="2:88">
      <c r="B47">
        <v>2.2198516505466385E-2</v>
      </c>
      <c r="F47">
        <v>1.8926889835118442E-2</v>
      </c>
      <c r="J47">
        <v>2.6289776655999571E-2</v>
      </c>
      <c r="O47" s="15"/>
      <c r="P47" s="15"/>
      <c r="Q47" s="15"/>
      <c r="R47" s="15"/>
      <c r="AQ47" s="15"/>
      <c r="AR47" s="15"/>
      <c r="AS47" s="15"/>
      <c r="AT47" s="15"/>
      <c r="AV47" s="145"/>
      <c r="BF47" s="15"/>
      <c r="BG47" s="15"/>
      <c r="BH47" s="15"/>
      <c r="BI47" s="15"/>
      <c r="BU47" s="15"/>
      <c r="BV47" s="15"/>
      <c r="BW47" s="15"/>
      <c r="BX47" s="15"/>
      <c r="CB47" s="145"/>
      <c r="CF47" s="145"/>
      <c r="CJ47" s="145"/>
    </row>
    <row r="48" spans="2:88">
      <c r="B48">
        <v>2.289443174741624E-2</v>
      </c>
      <c r="F48">
        <v>1.9316772940714252E-2</v>
      </c>
      <c r="J48">
        <v>2.7132679988191313E-2</v>
      </c>
      <c r="O48" s="15"/>
      <c r="P48" s="15"/>
      <c r="Q48" s="15"/>
      <c r="R48" s="15"/>
      <c r="AQ48" s="15"/>
      <c r="AR48" s="15"/>
      <c r="AS48" s="15"/>
      <c r="AT48" s="15"/>
      <c r="AV48" s="145"/>
      <c r="BF48" s="15"/>
      <c r="BG48" s="15"/>
      <c r="BH48" s="15"/>
      <c r="BI48" s="15"/>
      <c r="BU48" s="15"/>
      <c r="BV48" s="15"/>
      <c r="BW48" s="15"/>
      <c r="BX48" s="15"/>
      <c r="CB48" s="145"/>
      <c r="CF48" s="145"/>
      <c r="CJ48" s="145"/>
    </row>
    <row r="49" spans="2:88">
      <c r="B49">
        <v>2.436992205662647E-2</v>
      </c>
      <c r="F49">
        <v>2.1713679165996778E-2</v>
      </c>
      <c r="J49">
        <v>2.9050428257362353E-2</v>
      </c>
      <c r="AV49" s="145"/>
      <c r="CB49" s="145"/>
      <c r="CF49" s="145"/>
      <c r="CJ49" s="145"/>
    </row>
    <row r="50" spans="2:88">
      <c r="B50">
        <v>2.5296656553616542E-2</v>
      </c>
      <c r="F50">
        <v>2.3154616299008286E-2</v>
      </c>
      <c r="J50">
        <v>2.8663230035719474E-2</v>
      </c>
      <c r="AV50" s="145"/>
      <c r="CB50" s="145"/>
      <c r="CF50" s="145"/>
      <c r="CJ50" s="145"/>
    </row>
    <row r="51" spans="2:88">
      <c r="B51">
        <v>2.5303534826348534E-2</v>
      </c>
      <c r="F51">
        <v>2.335857026371211E-2</v>
      </c>
      <c r="J51">
        <v>2.7625196681270267E-2</v>
      </c>
      <c r="AV51" s="145"/>
      <c r="CB51" s="145"/>
      <c r="CF51" s="145"/>
      <c r="CJ51" s="145"/>
    </row>
    <row r="52" spans="2:88">
      <c r="B52">
        <v>2.4969586031286229E-2</v>
      </c>
      <c r="F52">
        <v>2.3127630615324031E-2</v>
      </c>
      <c r="J52">
        <v>2.6542159656136554E-2</v>
      </c>
      <c r="AV52" s="145"/>
      <c r="CB52" s="145"/>
      <c r="CF52" s="145"/>
      <c r="CJ52" s="145"/>
    </row>
    <row r="53" spans="2:88">
      <c r="B53">
        <v>2.5193666776947114E-2</v>
      </c>
      <c r="F53">
        <v>2.3066922677741498E-2</v>
      </c>
      <c r="J53">
        <v>2.6664507688640544E-2</v>
      </c>
      <c r="O53" s="15"/>
      <c r="P53" s="15"/>
      <c r="Q53" s="15"/>
      <c r="R53" s="15"/>
      <c r="AV53" s="145"/>
      <c r="CB53" s="145"/>
      <c r="CF53" s="145"/>
      <c r="CJ53" s="145"/>
    </row>
    <row r="54" spans="2:88">
      <c r="B54">
        <v>2.5793097568826008E-2</v>
      </c>
      <c r="F54">
        <v>2.4658149421792279E-2</v>
      </c>
      <c r="J54">
        <v>2.7615656593166251E-2</v>
      </c>
      <c r="O54" s="15"/>
      <c r="P54" s="15"/>
      <c r="Q54" s="15"/>
      <c r="R54" s="15"/>
      <c r="CB54" s="152"/>
      <c r="CF54" s="152"/>
      <c r="CJ54" s="152"/>
    </row>
    <row r="55" spans="2:88">
      <c r="O55" s="15"/>
      <c r="P55" s="15"/>
      <c r="Q55" s="15"/>
      <c r="R55" s="15"/>
      <c r="CB55" s="152"/>
      <c r="CF55" s="152"/>
      <c r="CJ55" s="152"/>
    </row>
    <row r="56" spans="2:88">
      <c r="O56" s="15"/>
      <c r="P56" s="15"/>
      <c r="Q56" s="15"/>
      <c r="R56" s="15"/>
    </row>
    <row r="57" spans="2:88">
      <c r="O57" s="15"/>
      <c r="P57" s="15"/>
      <c r="Q57" s="15"/>
      <c r="R57" s="15"/>
    </row>
    <row r="58" spans="2:88">
      <c r="O58" s="15"/>
      <c r="P58" s="15"/>
      <c r="Q58" s="15"/>
      <c r="R58" s="15"/>
    </row>
    <row r="59" spans="2:88">
      <c r="O59" s="15"/>
      <c r="P59" s="15"/>
      <c r="Q59" s="15"/>
      <c r="R59" s="15"/>
    </row>
    <row r="60" spans="2:88">
      <c r="O60" s="15"/>
      <c r="P60" s="15"/>
      <c r="Q60" s="15"/>
      <c r="R60" s="15"/>
    </row>
    <row r="61" spans="2:88">
      <c r="O61" s="15"/>
      <c r="P61" s="15"/>
      <c r="Q61" s="15"/>
      <c r="R61" s="15"/>
    </row>
    <row r="62" spans="2:88">
      <c r="O62" s="15"/>
      <c r="P62" s="15"/>
      <c r="Q62" s="15"/>
      <c r="R62" s="15"/>
    </row>
    <row r="63" spans="2:88">
      <c r="O63" s="15"/>
      <c r="P63" s="15"/>
      <c r="Q63" s="15"/>
      <c r="R63" s="15"/>
    </row>
    <row r="64" spans="2:88">
      <c r="O64" s="15"/>
      <c r="P64" s="15"/>
      <c r="Q64" s="15"/>
      <c r="R64" s="15"/>
    </row>
    <row r="65" spans="15:18">
      <c r="O65" s="15"/>
      <c r="P65" s="15"/>
      <c r="Q65" s="15"/>
      <c r="R65" s="15"/>
    </row>
    <row r="66" spans="15:18">
      <c r="O66" s="15"/>
      <c r="P66" s="15"/>
      <c r="Q66" s="15"/>
      <c r="R66" s="15"/>
    </row>
    <row r="67" spans="15:18">
      <c r="O67" s="15"/>
      <c r="P67" s="15"/>
      <c r="Q67" s="15"/>
      <c r="R67" s="15"/>
    </row>
    <row r="68" spans="15:18">
      <c r="O68" s="15"/>
      <c r="P68" s="15"/>
      <c r="Q68" s="15"/>
      <c r="R68" s="15"/>
    </row>
    <row r="69" spans="15:18">
      <c r="O69" s="15"/>
      <c r="P69" s="15"/>
      <c r="Q69" s="15"/>
      <c r="R69" s="15"/>
    </row>
    <row r="70" spans="15:18">
      <c r="O70" s="15"/>
      <c r="P70" s="15"/>
      <c r="Q70" s="15"/>
      <c r="R70" s="15"/>
    </row>
    <row r="71" spans="15:18">
      <c r="O71" s="15"/>
      <c r="P71" s="15"/>
      <c r="Q71" s="15"/>
      <c r="R71" s="15"/>
    </row>
    <row r="72" spans="15:18">
      <c r="O72" s="15"/>
      <c r="P72" s="15"/>
      <c r="Q72" s="15"/>
      <c r="R72" s="15"/>
    </row>
    <row r="73" spans="15:18">
      <c r="O73" s="15"/>
      <c r="P73" s="15"/>
      <c r="Q73" s="15"/>
      <c r="R73" s="15"/>
    </row>
    <row r="74" spans="15:18">
      <c r="O74" s="15"/>
      <c r="P74" s="15"/>
      <c r="Q74" s="15"/>
      <c r="R74" s="15"/>
    </row>
    <row r="81" spans="13:18">
      <c r="M81" s="65"/>
      <c r="O81" s="15"/>
      <c r="P81" s="15"/>
      <c r="Q81" s="15"/>
      <c r="R81" s="15"/>
    </row>
    <row r="82" spans="13:18">
      <c r="O82" s="15"/>
      <c r="P82" s="15"/>
      <c r="Q82" s="15"/>
      <c r="R82" s="15"/>
    </row>
    <row r="83" spans="13:18">
      <c r="O83" s="15"/>
      <c r="P83" s="15"/>
      <c r="Q83" s="15"/>
      <c r="R83" s="15"/>
    </row>
    <row r="84" spans="13:18">
      <c r="O84" s="15"/>
      <c r="P84" s="15"/>
      <c r="Q84" s="15"/>
      <c r="R84" s="15"/>
    </row>
    <row r="85" spans="13:18">
      <c r="O85" s="15"/>
      <c r="P85" s="15"/>
      <c r="Q85" s="15"/>
      <c r="R85" s="15"/>
    </row>
    <row r="86" spans="13:18">
      <c r="O86" s="15"/>
      <c r="P86" s="15"/>
      <c r="Q86" s="15"/>
      <c r="R86" s="15"/>
    </row>
    <row r="87" spans="13:18">
      <c r="O87" s="15"/>
      <c r="P87" s="15"/>
      <c r="Q87" s="15"/>
      <c r="R87" s="15"/>
    </row>
    <row r="88" spans="13:18">
      <c r="O88" s="15"/>
      <c r="P88" s="15"/>
      <c r="Q88" s="15"/>
      <c r="R88" s="15"/>
    </row>
    <row r="89" spans="13:18">
      <c r="O89" s="15"/>
      <c r="P89" s="15"/>
      <c r="Q89" s="15"/>
      <c r="R89" s="15"/>
    </row>
    <row r="90" spans="13:18">
      <c r="O90" s="15"/>
      <c r="P90" s="15"/>
      <c r="Q90" s="15"/>
      <c r="R90" s="15"/>
    </row>
    <row r="91" spans="13:18">
      <c r="O91" s="15"/>
      <c r="P91" s="15"/>
      <c r="Q91" s="15"/>
      <c r="R91" s="15"/>
    </row>
    <row r="92" spans="13:18">
      <c r="O92" s="15"/>
      <c r="P92" s="15"/>
      <c r="Q92" s="15"/>
      <c r="R92" s="15"/>
    </row>
    <row r="93" spans="13:18">
      <c r="O93" s="15"/>
      <c r="P93" s="15"/>
      <c r="Q93" s="15"/>
      <c r="R93" s="15"/>
    </row>
    <row r="94" spans="13:18">
      <c r="O94" s="15"/>
      <c r="P94" s="15"/>
      <c r="Q94" s="15"/>
      <c r="R94" s="15"/>
    </row>
    <row r="95" spans="13:18">
      <c r="O95" s="15"/>
      <c r="P95" s="15"/>
      <c r="Q95" s="15"/>
      <c r="R95" s="15"/>
    </row>
    <row r="96" spans="13:18">
      <c r="O96" s="15"/>
      <c r="P96" s="15"/>
      <c r="Q96" s="15"/>
      <c r="R96" s="15"/>
    </row>
    <row r="97" spans="15:18">
      <c r="O97" s="15"/>
      <c r="P97" s="15"/>
      <c r="Q97" s="15"/>
      <c r="R97" s="15"/>
    </row>
    <row r="98" spans="15:18">
      <c r="O98" s="15"/>
      <c r="P98" s="15"/>
      <c r="Q98" s="15"/>
      <c r="R98" s="15"/>
    </row>
    <row r="99" spans="15:18">
      <c r="O99" s="15"/>
      <c r="P99" s="15"/>
      <c r="Q99" s="15"/>
      <c r="R99" s="15"/>
    </row>
    <row r="100" spans="15:18">
      <c r="O100" s="15"/>
      <c r="P100" s="15"/>
      <c r="Q100" s="15"/>
      <c r="R100" s="15"/>
    </row>
    <row r="101" spans="15:18">
      <c r="O101" s="15"/>
      <c r="P101" s="15"/>
      <c r="Q101" s="15"/>
      <c r="R101" s="15"/>
    </row>
    <row r="102" spans="15:18">
      <c r="O102" s="15"/>
      <c r="P102" s="15"/>
      <c r="Q102" s="15"/>
      <c r="R102" s="15"/>
    </row>
    <row r="103" spans="15:18">
      <c r="O103" s="15"/>
      <c r="P103" s="15"/>
      <c r="Q103" s="15"/>
      <c r="R103" s="15"/>
    </row>
    <row r="104" spans="15:18">
      <c r="O104" s="15"/>
      <c r="P104" s="15"/>
      <c r="Q104" s="15"/>
      <c r="R104" s="15"/>
    </row>
  </sheetData>
  <mergeCells count="3">
    <mergeCell ref="CJ54:CJ55"/>
    <mergeCell ref="CF54:CF55"/>
    <mergeCell ref="CB54:CB5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K70"/>
  <sheetViews>
    <sheetView workbookViewId="0">
      <selection activeCell="X15" sqref="X15"/>
    </sheetView>
  </sheetViews>
  <sheetFormatPr defaultColWidth="9" defaultRowHeight="12.5"/>
  <cols>
    <col min="2" max="2" width="49.26953125" customWidth="1"/>
    <col min="4" max="22" width="9" hidden="1" customWidth="1"/>
    <col min="24" max="24" width="12.81640625"/>
    <col min="26" max="26" width="49.26953125" customWidth="1"/>
    <col min="28" max="46" width="9" hidden="1" customWidth="1"/>
    <col min="50" max="50" width="24.6328125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167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168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168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168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168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168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168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17">
      <c r="A13" s="7"/>
      <c r="B13" s="11" t="s">
        <v>169</v>
      </c>
      <c r="C13" s="4">
        <v>29.9</v>
      </c>
      <c r="D13" s="4">
        <v>25</v>
      </c>
      <c r="E13" s="4">
        <v>24.9</v>
      </c>
      <c r="F13" s="4">
        <v>29</v>
      </c>
      <c r="G13" s="4">
        <v>28.5</v>
      </c>
      <c r="H13" s="4">
        <v>33.1</v>
      </c>
      <c r="I13" s="4">
        <v>28.1</v>
      </c>
      <c r="J13" s="4">
        <v>27.2</v>
      </c>
      <c r="K13" s="4">
        <v>27.5</v>
      </c>
      <c r="L13" s="4">
        <v>25</v>
      </c>
      <c r="M13" s="4">
        <v>27.1</v>
      </c>
      <c r="N13" s="4">
        <v>27.9</v>
      </c>
      <c r="O13" s="4">
        <v>25.4</v>
      </c>
      <c r="P13" s="4">
        <v>22.8</v>
      </c>
      <c r="Q13" s="4">
        <v>22.7</v>
      </c>
      <c r="R13" s="4">
        <v>20.9</v>
      </c>
      <c r="S13" s="4">
        <v>17.3</v>
      </c>
      <c r="T13" s="4">
        <v>17.8</v>
      </c>
      <c r="U13" s="4">
        <v>18.100000000000001</v>
      </c>
      <c r="V13" s="4">
        <v>20.7</v>
      </c>
      <c r="W13" s="4">
        <v>19.2</v>
      </c>
      <c r="Y13" s="7"/>
      <c r="Z13" s="11" t="s">
        <v>169</v>
      </c>
      <c r="AA13" s="4">
        <v>25.2</v>
      </c>
      <c r="AB13" s="4">
        <v>21.3</v>
      </c>
      <c r="AC13" s="4">
        <v>23.2</v>
      </c>
      <c r="AD13" s="4">
        <v>24.3</v>
      </c>
      <c r="AE13" s="4">
        <v>21</v>
      </c>
      <c r="AF13" s="4">
        <v>15.6</v>
      </c>
      <c r="AG13" s="4">
        <v>22.8</v>
      </c>
      <c r="AH13" s="4">
        <v>23.5</v>
      </c>
      <c r="AI13" s="4">
        <v>29.4</v>
      </c>
      <c r="AJ13" s="4">
        <v>40.700000000000003</v>
      </c>
      <c r="AK13" s="4">
        <v>35</v>
      </c>
      <c r="AL13" s="4">
        <v>27.8</v>
      </c>
      <c r="AM13" s="4">
        <v>36.799999999999997</v>
      </c>
      <c r="AN13" s="4">
        <v>37.9</v>
      </c>
      <c r="AO13" s="4">
        <v>34.6</v>
      </c>
      <c r="AP13" s="4">
        <v>33.5</v>
      </c>
      <c r="AQ13" s="4">
        <v>32.5</v>
      </c>
      <c r="AR13" s="4">
        <v>36.1</v>
      </c>
      <c r="AS13" s="4">
        <v>41.3</v>
      </c>
      <c r="AT13" s="4">
        <v>44</v>
      </c>
      <c r="AU13" s="4">
        <v>42.1</v>
      </c>
      <c r="AW13" s="7"/>
      <c r="AX13" s="11" t="s">
        <v>169</v>
      </c>
      <c r="AY13" s="4">
        <v>21.7</v>
      </c>
      <c r="AZ13" s="4">
        <v>20.6</v>
      </c>
      <c r="BA13" s="4">
        <v>20.2</v>
      </c>
      <c r="BB13" s="4">
        <v>20</v>
      </c>
      <c r="BC13" s="4">
        <v>22.5</v>
      </c>
      <c r="BD13" s="4">
        <v>25.3</v>
      </c>
      <c r="BE13" s="4">
        <v>25.5</v>
      </c>
      <c r="BF13" s="4">
        <v>31.9</v>
      </c>
      <c r="BG13" s="4">
        <v>33</v>
      </c>
      <c r="BH13" s="4">
        <v>32.4</v>
      </c>
      <c r="BI13" s="4">
        <v>28.4</v>
      </c>
      <c r="BJ13" s="4">
        <v>31.9</v>
      </c>
      <c r="BK13" s="4">
        <v>34.200000000000003</v>
      </c>
      <c r="BL13" s="4">
        <v>32.9</v>
      </c>
      <c r="BM13" s="4">
        <v>33.9</v>
      </c>
      <c r="BN13" s="4">
        <v>36.4</v>
      </c>
      <c r="BO13" s="4">
        <v>40.299999999999997</v>
      </c>
      <c r="BP13" s="4">
        <v>38.4</v>
      </c>
      <c r="BQ13" s="4">
        <v>36.1</v>
      </c>
      <c r="BR13" s="4">
        <v>36.200000000000003</v>
      </c>
      <c r="BS13" s="4">
        <v>38.299999999999997</v>
      </c>
      <c r="BU13" s="7"/>
      <c r="BV13" s="11" t="s">
        <v>169</v>
      </c>
      <c r="BW13" s="4">
        <v>2.8</v>
      </c>
      <c r="BX13" s="4">
        <v>2.9</v>
      </c>
      <c r="BY13" s="4">
        <v>2.6</v>
      </c>
      <c r="BZ13" s="4">
        <v>3.7</v>
      </c>
      <c r="CA13" s="4">
        <v>3</v>
      </c>
      <c r="CB13" s="4">
        <v>2.9</v>
      </c>
      <c r="CC13" s="4">
        <v>5.3</v>
      </c>
      <c r="CD13" s="4">
        <v>5.5</v>
      </c>
      <c r="CE13" s="4">
        <v>5.5</v>
      </c>
      <c r="CF13" s="4">
        <v>5.0999999999999996</v>
      </c>
      <c r="CG13" s="4">
        <v>4.0999999999999996</v>
      </c>
      <c r="CH13" s="4">
        <v>3.4</v>
      </c>
      <c r="CI13" s="4">
        <v>7</v>
      </c>
      <c r="CJ13" s="4">
        <v>6.8</v>
      </c>
      <c r="CK13" s="4">
        <v>3.9</v>
      </c>
      <c r="CL13" s="4">
        <v>3.4</v>
      </c>
      <c r="CM13" s="4">
        <v>3.1</v>
      </c>
      <c r="CN13" s="4">
        <v>4.3</v>
      </c>
      <c r="CO13" s="4">
        <v>5.3</v>
      </c>
      <c r="CP13" s="4">
        <v>5.4</v>
      </c>
      <c r="CQ13" s="4">
        <v>5.9</v>
      </c>
      <c r="CS13" s="7"/>
      <c r="CT13" s="11" t="s">
        <v>169</v>
      </c>
      <c r="CU13" s="4">
        <v>68.599999999999994</v>
      </c>
      <c r="CV13" s="4">
        <v>68.900000000000006</v>
      </c>
      <c r="CW13" s="4">
        <v>64.8</v>
      </c>
      <c r="CX13" s="4">
        <v>70.2</v>
      </c>
      <c r="CY13" s="4">
        <v>66.900000000000006</v>
      </c>
      <c r="CZ13" s="4">
        <v>77.099999999999994</v>
      </c>
      <c r="DA13" s="4">
        <v>78.400000000000006</v>
      </c>
      <c r="DB13" s="4">
        <v>82.4</v>
      </c>
      <c r="DC13" s="4">
        <v>85.4</v>
      </c>
      <c r="DD13" s="4">
        <v>78.900000000000006</v>
      </c>
      <c r="DE13" s="4">
        <v>85.3</v>
      </c>
      <c r="DF13" s="4">
        <v>81.400000000000006</v>
      </c>
      <c r="DG13" s="4">
        <v>79.099999999999994</v>
      </c>
      <c r="DH13" s="4">
        <v>79</v>
      </c>
      <c r="DI13" s="4">
        <v>87.8</v>
      </c>
      <c r="DJ13" s="4">
        <v>95.7</v>
      </c>
      <c r="DK13" s="4">
        <v>90.7</v>
      </c>
      <c r="DL13" s="4">
        <v>98</v>
      </c>
      <c r="DM13" s="4">
        <v>103.2</v>
      </c>
      <c r="DN13" s="4">
        <v>89</v>
      </c>
      <c r="DO13" s="4">
        <v>90</v>
      </c>
      <c r="DQ13" s="7"/>
      <c r="DR13" s="11" t="s">
        <v>169</v>
      </c>
      <c r="DS13" s="4">
        <v>317.8</v>
      </c>
      <c r="DT13" s="4">
        <v>327.60000000000002</v>
      </c>
      <c r="DU13" s="4">
        <v>354.3</v>
      </c>
      <c r="DV13" s="4">
        <v>441.4</v>
      </c>
      <c r="DW13" s="4">
        <v>431.1</v>
      </c>
      <c r="DX13" s="4">
        <v>465.8</v>
      </c>
      <c r="DY13" s="4">
        <v>492</v>
      </c>
      <c r="DZ13" s="4">
        <v>622.29999999999995</v>
      </c>
      <c r="EA13" s="4">
        <v>619</v>
      </c>
      <c r="EB13" s="4">
        <v>689.2</v>
      </c>
      <c r="EC13" s="4">
        <v>741.4</v>
      </c>
      <c r="ED13" s="4">
        <v>883</v>
      </c>
      <c r="EE13" s="4">
        <v>933.6</v>
      </c>
      <c r="EF13" s="4">
        <v>969.7</v>
      </c>
      <c r="EG13" s="64">
        <v>1003.9</v>
      </c>
      <c r="EH13" s="64">
        <v>1061.7</v>
      </c>
      <c r="EI13" s="4">
        <v>972.7</v>
      </c>
      <c r="EJ13" s="64">
        <v>1059.5</v>
      </c>
      <c r="EK13" s="64">
        <v>1191.5999999999999</v>
      </c>
      <c r="EL13" s="64">
        <v>1228.2</v>
      </c>
      <c r="EM13" s="64">
        <v>1162.5999999999999</v>
      </c>
      <c r="EO13" s="7"/>
      <c r="EP13" s="11" t="s">
        <v>169</v>
      </c>
      <c r="EQ13" s="4">
        <v>39.799999999999997</v>
      </c>
      <c r="ER13" s="4">
        <v>46.1</v>
      </c>
      <c r="ES13" s="4">
        <v>39.200000000000003</v>
      </c>
      <c r="ET13" s="4">
        <v>38.200000000000003</v>
      </c>
      <c r="EU13" s="4">
        <v>40.299999999999997</v>
      </c>
      <c r="EV13" s="4">
        <v>34.299999999999997</v>
      </c>
      <c r="EW13" s="4">
        <v>45.8</v>
      </c>
      <c r="EX13" s="4">
        <v>50.4</v>
      </c>
      <c r="EY13" s="4">
        <v>54.3</v>
      </c>
      <c r="EZ13" s="4">
        <v>49.4</v>
      </c>
      <c r="FA13" s="4">
        <v>52.8</v>
      </c>
      <c r="FB13" s="4">
        <v>53.7</v>
      </c>
      <c r="FC13" s="4">
        <v>58.7</v>
      </c>
      <c r="FD13" s="4">
        <v>59.6</v>
      </c>
      <c r="FE13" s="4">
        <v>56.4</v>
      </c>
      <c r="FF13" s="4">
        <v>61.4</v>
      </c>
      <c r="FG13" s="4">
        <v>69.599999999999994</v>
      </c>
      <c r="FH13" s="4">
        <v>72.8</v>
      </c>
      <c r="FI13" s="4">
        <v>80.900000000000006</v>
      </c>
      <c r="FJ13" s="4">
        <v>80.099999999999994</v>
      </c>
      <c r="FK13" s="4">
        <v>81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>
        <v>9.9</v>
      </c>
      <c r="D15" s="2">
        <v>9</v>
      </c>
      <c r="E15" s="2">
        <v>8.6</v>
      </c>
      <c r="F15" s="2">
        <v>8.9</v>
      </c>
      <c r="G15" s="2">
        <v>7.9</v>
      </c>
      <c r="H15" s="2">
        <v>9.6</v>
      </c>
      <c r="I15" s="2">
        <v>10</v>
      </c>
      <c r="J15" s="2">
        <v>9.8000000000000007</v>
      </c>
      <c r="K15" s="2">
        <v>10.8</v>
      </c>
      <c r="L15" s="2">
        <v>8.8000000000000007</v>
      </c>
      <c r="M15" s="2">
        <v>10.199999999999999</v>
      </c>
      <c r="N15" s="2">
        <v>9.4</v>
      </c>
      <c r="O15" s="2">
        <v>9.3000000000000007</v>
      </c>
      <c r="P15" s="2">
        <v>8.9</v>
      </c>
      <c r="Q15" s="2">
        <v>9.1999999999999993</v>
      </c>
      <c r="R15" s="2">
        <v>8.1999999999999993</v>
      </c>
      <c r="S15" s="2">
        <v>8.1999999999999993</v>
      </c>
      <c r="T15" s="2">
        <v>8.5</v>
      </c>
      <c r="U15" s="2">
        <v>7.5</v>
      </c>
      <c r="V15" s="2">
        <v>7.5</v>
      </c>
      <c r="W15" s="2">
        <v>7.6</v>
      </c>
      <c r="Y15" s="1"/>
      <c r="Z15" s="10" t="s">
        <v>171</v>
      </c>
      <c r="AA15" s="2">
        <v>9.3000000000000007</v>
      </c>
      <c r="AB15" s="2">
        <v>8</v>
      </c>
      <c r="AC15" s="2">
        <v>8.3000000000000007</v>
      </c>
      <c r="AD15" s="2">
        <v>8.1999999999999993</v>
      </c>
      <c r="AE15" s="2">
        <v>7.6</v>
      </c>
      <c r="AF15" s="2">
        <v>7.6</v>
      </c>
      <c r="AG15" s="2">
        <v>9</v>
      </c>
      <c r="AH15" s="2">
        <v>9.6999999999999993</v>
      </c>
      <c r="AI15" s="2">
        <v>10.1</v>
      </c>
      <c r="AJ15" s="2">
        <v>9.1</v>
      </c>
      <c r="AK15" s="2">
        <v>9.9</v>
      </c>
      <c r="AL15" s="2">
        <v>12.1</v>
      </c>
      <c r="AM15" s="2">
        <v>12.6</v>
      </c>
      <c r="AN15" s="2">
        <v>13.1</v>
      </c>
      <c r="AO15" s="2">
        <v>13.5</v>
      </c>
      <c r="AP15" s="2">
        <v>13.3</v>
      </c>
      <c r="AQ15" s="2">
        <v>12.9</v>
      </c>
      <c r="AR15" s="2">
        <v>13.6</v>
      </c>
      <c r="AS15" s="2">
        <v>13.2</v>
      </c>
      <c r="AT15" s="2">
        <v>13.9</v>
      </c>
      <c r="AU15" s="2">
        <v>14</v>
      </c>
      <c r="AW15" s="1"/>
      <c r="AX15" s="10" t="s">
        <v>171</v>
      </c>
      <c r="AY15" s="2">
        <v>8.9</v>
      </c>
      <c r="AZ15" s="2">
        <v>10.199999999999999</v>
      </c>
      <c r="BA15" s="2">
        <v>9.1999999999999993</v>
      </c>
      <c r="BB15" s="2">
        <v>9</v>
      </c>
      <c r="BC15" s="2">
        <v>10.199999999999999</v>
      </c>
      <c r="BD15" s="2">
        <v>10.9</v>
      </c>
      <c r="BE15" s="2">
        <v>12.1</v>
      </c>
      <c r="BF15" s="2">
        <v>17.8</v>
      </c>
      <c r="BG15" s="2">
        <v>17.2</v>
      </c>
      <c r="BH15" s="2">
        <v>15.2</v>
      </c>
      <c r="BI15" s="2">
        <v>13.3</v>
      </c>
      <c r="BJ15" s="2">
        <v>14.8</v>
      </c>
      <c r="BK15" s="2">
        <v>14.8</v>
      </c>
      <c r="BL15" s="2">
        <v>15.1</v>
      </c>
      <c r="BM15" s="2">
        <v>16.8</v>
      </c>
      <c r="BN15" s="2">
        <v>17.5</v>
      </c>
      <c r="BO15" s="2">
        <v>17.8</v>
      </c>
      <c r="BP15" s="2">
        <v>17.399999999999999</v>
      </c>
      <c r="BQ15" s="2">
        <v>18.3</v>
      </c>
      <c r="BR15" s="2">
        <v>17.5</v>
      </c>
      <c r="BS15" s="2">
        <v>18.600000000000001</v>
      </c>
      <c r="BU15" s="1"/>
      <c r="BV15" s="10" t="s">
        <v>171</v>
      </c>
      <c r="BW15" s="2">
        <v>1.9</v>
      </c>
      <c r="BX15" s="2">
        <v>1.7</v>
      </c>
      <c r="BY15" s="2">
        <v>1.8</v>
      </c>
      <c r="BZ15" s="2">
        <v>1.8</v>
      </c>
      <c r="CA15" s="2">
        <v>0.8</v>
      </c>
      <c r="CB15" s="2">
        <v>0.8</v>
      </c>
      <c r="CC15" s="2">
        <v>0.8</v>
      </c>
      <c r="CD15" s="2">
        <v>0.5</v>
      </c>
      <c r="CE15" s="2">
        <v>0.6</v>
      </c>
      <c r="CF15" s="2">
        <v>0.7</v>
      </c>
      <c r="CG15" s="2">
        <v>0.7</v>
      </c>
      <c r="CH15" s="2" t="s">
        <v>172</v>
      </c>
      <c r="CI15" s="2" t="s">
        <v>172</v>
      </c>
      <c r="CJ15" s="2" t="s">
        <v>172</v>
      </c>
      <c r="CK15" s="2" t="s">
        <v>172</v>
      </c>
      <c r="CL15" s="2" t="s">
        <v>172</v>
      </c>
      <c r="CM15" s="2">
        <v>1.4</v>
      </c>
      <c r="CN15" s="2">
        <v>1.6</v>
      </c>
      <c r="CO15" s="2">
        <v>1.8</v>
      </c>
      <c r="CP15" s="2">
        <v>1.9</v>
      </c>
      <c r="CQ15" s="2">
        <v>1.9</v>
      </c>
      <c r="CS15" s="1"/>
      <c r="CT15" s="10" t="s">
        <v>171</v>
      </c>
      <c r="CU15" s="2">
        <v>11.8</v>
      </c>
      <c r="CV15" s="2">
        <v>12.3</v>
      </c>
      <c r="CW15" s="2">
        <v>11.6</v>
      </c>
      <c r="CX15" s="2">
        <v>12.5</v>
      </c>
      <c r="CY15" s="2">
        <v>12.8</v>
      </c>
      <c r="CZ15" s="2">
        <v>14.4</v>
      </c>
      <c r="DA15" s="2">
        <v>15.3</v>
      </c>
      <c r="DB15" s="2">
        <v>16.899999999999999</v>
      </c>
      <c r="DC15" s="2">
        <v>17.5</v>
      </c>
      <c r="DD15" s="2">
        <v>15.9</v>
      </c>
      <c r="DE15" s="2" t="s">
        <v>172</v>
      </c>
      <c r="DF15" s="2" t="s">
        <v>172</v>
      </c>
      <c r="DG15" s="2" t="s">
        <v>172</v>
      </c>
      <c r="DH15" s="2" t="s">
        <v>172</v>
      </c>
      <c r="DI15" s="2" t="s">
        <v>172</v>
      </c>
      <c r="DJ15" s="2" t="s">
        <v>172</v>
      </c>
      <c r="DK15" s="2" t="s">
        <v>172</v>
      </c>
      <c r="DL15" s="2">
        <v>25.9</v>
      </c>
      <c r="DM15" s="2">
        <v>26.7</v>
      </c>
      <c r="DN15" s="2">
        <v>26.2</v>
      </c>
      <c r="DO15" s="2">
        <v>25</v>
      </c>
      <c r="DQ15" s="1"/>
      <c r="DR15" s="10" t="s">
        <v>171</v>
      </c>
      <c r="DS15" s="2">
        <v>54.8</v>
      </c>
      <c r="DT15" s="2">
        <v>55.5</v>
      </c>
      <c r="DU15" s="2">
        <v>55.4</v>
      </c>
      <c r="DV15" s="2">
        <v>52.6</v>
      </c>
      <c r="DW15" s="2">
        <v>58.2</v>
      </c>
      <c r="DX15" s="2">
        <v>62.5</v>
      </c>
      <c r="DY15" s="2">
        <v>56.7</v>
      </c>
      <c r="DZ15" s="2">
        <v>53.5</v>
      </c>
      <c r="EA15" s="2">
        <v>51.1</v>
      </c>
      <c r="EB15" s="2">
        <v>51.7</v>
      </c>
      <c r="EC15" s="2">
        <v>48.2</v>
      </c>
      <c r="ED15" s="2">
        <v>47.1</v>
      </c>
      <c r="EE15" s="2">
        <v>50.9</v>
      </c>
      <c r="EF15" s="2">
        <v>44.9</v>
      </c>
      <c r="EG15" s="2">
        <v>47</v>
      </c>
      <c r="EH15" s="2">
        <v>46.4</v>
      </c>
      <c r="EI15" s="2">
        <v>47.7</v>
      </c>
      <c r="EJ15" s="2">
        <v>45.8</v>
      </c>
      <c r="EK15" s="2">
        <v>40.299999999999997</v>
      </c>
      <c r="EL15" s="2">
        <v>42.5</v>
      </c>
      <c r="EM15" s="2">
        <v>41.6</v>
      </c>
      <c r="EO15" s="1"/>
      <c r="EP15" s="10" t="s">
        <v>171</v>
      </c>
      <c r="EQ15" s="2">
        <v>10.7</v>
      </c>
      <c r="ER15" s="2">
        <v>11.4</v>
      </c>
      <c r="ES15" s="2">
        <v>10.6</v>
      </c>
      <c r="ET15" s="2">
        <v>8.9</v>
      </c>
      <c r="EU15" s="2">
        <v>8.4</v>
      </c>
      <c r="EV15" s="2">
        <v>8.1</v>
      </c>
      <c r="EW15" s="2">
        <v>7.5</v>
      </c>
      <c r="EX15" s="2">
        <v>9</v>
      </c>
      <c r="EY15" s="2">
        <v>7</v>
      </c>
      <c r="EZ15" s="2">
        <v>7.1</v>
      </c>
      <c r="FA15" s="2" t="s">
        <v>172</v>
      </c>
      <c r="FB15" s="2" t="s">
        <v>172</v>
      </c>
      <c r="FC15" s="2" t="s">
        <v>172</v>
      </c>
      <c r="FD15" s="2" t="s">
        <v>172</v>
      </c>
      <c r="FE15" s="2" t="s">
        <v>172</v>
      </c>
      <c r="FF15" s="2" t="s">
        <v>172</v>
      </c>
      <c r="FG15" s="2" t="s">
        <v>172</v>
      </c>
      <c r="FH15" s="2" t="s">
        <v>172</v>
      </c>
      <c r="FI15" s="2">
        <v>6.7</v>
      </c>
      <c r="FJ15" s="2">
        <v>6.5</v>
      </c>
      <c r="FK15" s="2">
        <v>6.2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0.5</v>
      </c>
      <c r="G16" s="2">
        <v>0.7</v>
      </c>
      <c r="H16" s="2">
        <v>0.7</v>
      </c>
      <c r="I16" s="2">
        <v>0.7</v>
      </c>
      <c r="J16" s="2">
        <v>0.7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>
        <v>0.7</v>
      </c>
      <c r="AB16" s="2">
        <v>0.7</v>
      </c>
      <c r="AC16" s="2">
        <v>0.7</v>
      </c>
      <c r="AD16" s="2">
        <v>0.3</v>
      </c>
      <c r="AE16" s="2">
        <v>0.4</v>
      </c>
      <c r="AF16" s="2">
        <v>0.4</v>
      </c>
      <c r="AG16" s="2">
        <v>0.2</v>
      </c>
      <c r="AH16" s="2">
        <v>0.2</v>
      </c>
      <c r="AI16" s="2">
        <v>0.2</v>
      </c>
      <c r="AJ16" s="2">
        <v>0.5</v>
      </c>
      <c r="AK16" s="2">
        <v>0.6</v>
      </c>
      <c r="AL16" s="2">
        <v>0.3</v>
      </c>
      <c r="AM16" s="2">
        <v>0.3</v>
      </c>
      <c r="AN16" s="2">
        <v>0.3</v>
      </c>
      <c r="AO16" s="2">
        <v>0.3</v>
      </c>
      <c r="AP16" s="2">
        <v>0.3</v>
      </c>
      <c r="AQ16" s="2">
        <v>0.3</v>
      </c>
      <c r="AR16" s="2">
        <v>0.4</v>
      </c>
      <c r="AS16" s="2">
        <v>0.4</v>
      </c>
      <c r="AT16" s="2">
        <v>0.4</v>
      </c>
      <c r="AU16" s="2">
        <v>0.4</v>
      </c>
      <c r="AW16" s="1"/>
      <c r="AX16" s="10" t="s">
        <v>173</v>
      </c>
      <c r="AY16" s="2">
        <v>7.1</v>
      </c>
      <c r="AZ16" s="2">
        <v>6.5</v>
      </c>
      <c r="BA16" s="2">
        <v>6.9</v>
      </c>
      <c r="BB16" s="2">
        <v>6.1</v>
      </c>
      <c r="BC16" s="2">
        <v>6.7</v>
      </c>
      <c r="BD16" s="2">
        <v>6.6</v>
      </c>
      <c r="BE16" s="2">
        <v>5.4</v>
      </c>
      <c r="BF16" s="2">
        <v>5.3</v>
      </c>
      <c r="BG16" s="2">
        <v>6.6</v>
      </c>
      <c r="BH16" s="2">
        <v>7.3</v>
      </c>
      <c r="BI16" s="2">
        <v>6.2</v>
      </c>
      <c r="BJ16" s="2">
        <v>5.8</v>
      </c>
      <c r="BK16" s="2">
        <v>5.9</v>
      </c>
      <c r="BL16" s="2">
        <v>5.4</v>
      </c>
      <c r="BM16" s="2">
        <v>5.0999999999999996</v>
      </c>
      <c r="BN16" s="2">
        <v>4.9000000000000004</v>
      </c>
      <c r="BO16" s="2">
        <v>4.8</v>
      </c>
      <c r="BP16" s="2">
        <v>4.0999999999999996</v>
      </c>
      <c r="BQ16" s="2">
        <v>4.5999999999999996</v>
      </c>
      <c r="BR16" s="2">
        <v>5.0999999999999996</v>
      </c>
      <c r="BS16" s="2">
        <v>4.9000000000000004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173</v>
      </c>
      <c r="CU16" s="2">
        <v>36.9</v>
      </c>
      <c r="CV16" s="2">
        <v>34.700000000000003</v>
      </c>
      <c r="CW16" s="2">
        <v>30.3</v>
      </c>
      <c r="CX16" s="2">
        <v>37</v>
      </c>
      <c r="CY16" s="2">
        <v>34.9</v>
      </c>
      <c r="CZ16" s="2">
        <v>41.5</v>
      </c>
      <c r="DA16" s="2">
        <v>42.6</v>
      </c>
      <c r="DB16" s="2">
        <v>44.7</v>
      </c>
      <c r="DC16" s="2">
        <v>44.8</v>
      </c>
      <c r="DD16" s="2">
        <v>41.7</v>
      </c>
      <c r="DE16" s="2">
        <v>43.7</v>
      </c>
      <c r="DF16" s="2">
        <v>46.6</v>
      </c>
      <c r="DG16" s="2">
        <v>40.799999999999997</v>
      </c>
      <c r="DH16" s="2">
        <v>41.4</v>
      </c>
      <c r="DI16" s="2">
        <v>47.1</v>
      </c>
      <c r="DJ16" s="2">
        <v>55</v>
      </c>
      <c r="DK16" s="2">
        <v>52</v>
      </c>
      <c r="DL16" s="2">
        <v>52.7</v>
      </c>
      <c r="DM16" s="2">
        <v>52.6</v>
      </c>
      <c r="DN16" s="2">
        <v>40</v>
      </c>
      <c r="DO16" s="2">
        <v>41.7</v>
      </c>
      <c r="DQ16" s="1"/>
      <c r="DR16" s="10" t="s">
        <v>173</v>
      </c>
      <c r="DS16" s="2">
        <v>89</v>
      </c>
      <c r="DT16" s="2">
        <v>93.7</v>
      </c>
      <c r="DU16" s="2">
        <v>128.6</v>
      </c>
      <c r="DV16" s="2">
        <v>201.6</v>
      </c>
      <c r="DW16" s="2">
        <v>187.3</v>
      </c>
      <c r="DX16" s="2">
        <v>187.7</v>
      </c>
      <c r="DY16" s="2">
        <v>197.8</v>
      </c>
      <c r="DZ16" s="2">
        <v>314.5</v>
      </c>
      <c r="EA16" s="2">
        <v>320.10000000000002</v>
      </c>
      <c r="EB16" s="2">
        <v>345</v>
      </c>
      <c r="EC16" s="2">
        <v>382.6</v>
      </c>
      <c r="ED16" s="2">
        <v>510.2</v>
      </c>
      <c r="EE16" s="2">
        <v>556.9</v>
      </c>
      <c r="EF16" s="2">
        <v>604.20000000000005</v>
      </c>
      <c r="EG16" s="2">
        <v>655.8</v>
      </c>
      <c r="EH16" s="2">
        <v>699.9</v>
      </c>
      <c r="EI16" s="2">
        <v>629.6</v>
      </c>
      <c r="EJ16" s="2">
        <v>693.3</v>
      </c>
      <c r="EK16" s="2">
        <v>815.5</v>
      </c>
      <c r="EL16" s="2">
        <v>834.2</v>
      </c>
      <c r="EM16" s="2">
        <v>772.9</v>
      </c>
      <c r="EO16" s="1"/>
      <c r="EP16" s="10" t="s">
        <v>173</v>
      </c>
      <c r="EQ16" s="2">
        <v>4.5</v>
      </c>
      <c r="ER16" s="2">
        <v>3</v>
      </c>
      <c r="ES16" s="2">
        <v>4.0999999999999996</v>
      </c>
      <c r="ET16" s="2">
        <v>1.5</v>
      </c>
      <c r="EU16" s="2">
        <v>4.4000000000000004</v>
      </c>
      <c r="EV16" s="2">
        <v>3.2</v>
      </c>
      <c r="EW16" s="2">
        <v>12.4</v>
      </c>
      <c r="EX16" s="2">
        <v>17.399999999999999</v>
      </c>
      <c r="EY16" s="2">
        <v>22.1</v>
      </c>
      <c r="EZ16" s="2">
        <v>23.1</v>
      </c>
      <c r="FA16" s="2">
        <v>25</v>
      </c>
      <c r="FB16" s="2">
        <v>26.7</v>
      </c>
      <c r="FC16" s="2">
        <v>28.2</v>
      </c>
      <c r="FD16" s="2">
        <v>27.7</v>
      </c>
      <c r="FE16" s="2">
        <v>27.7</v>
      </c>
      <c r="FF16" s="2">
        <v>29.7</v>
      </c>
      <c r="FG16" s="2">
        <v>41.7</v>
      </c>
      <c r="FH16" s="2">
        <v>41.8</v>
      </c>
      <c r="FI16" s="2">
        <v>44.9</v>
      </c>
      <c r="FJ16" s="2">
        <v>42.9</v>
      </c>
      <c r="FK16" s="2">
        <v>43.1</v>
      </c>
    </row>
    <row r="17" spans="1:167" ht="14.5">
      <c r="A17" s="1"/>
      <c r="B17" s="10" t="s">
        <v>174</v>
      </c>
      <c r="C17" s="2">
        <v>6.7</v>
      </c>
      <c r="D17" s="2">
        <v>5.7</v>
      </c>
      <c r="E17" s="2">
        <v>6.8</v>
      </c>
      <c r="F17" s="2">
        <v>8.1</v>
      </c>
      <c r="G17" s="2">
        <v>7.1</v>
      </c>
      <c r="H17" s="2">
        <v>7</v>
      </c>
      <c r="I17" s="2">
        <v>5.6</v>
      </c>
      <c r="J17" s="2">
        <v>4.9000000000000004</v>
      </c>
      <c r="K17" s="2">
        <v>4.8</v>
      </c>
      <c r="L17" s="2">
        <v>4.7</v>
      </c>
      <c r="M17" s="2">
        <v>5.2</v>
      </c>
      <c r="N17" s="2" t="s">
        <v>172</v>
      </c>
      <c r="O17" s="2" t="s">
        <v>172</v>
      </c>
      <c r="P17" s="2" t="s">
        <v>172</v>
      </c>
      <c r="Q17" s="2" t="s">
        <v>172</v>
      </c>
      <c r="R17" s="2" t="s">
        <v>172</v>
      </c>
      <c r="S17" s="2">
        <v>3.8</v>
      </c>
      <c r="T17" s="2" t="s">
        <v>172</v>
      </c>
      <c r="U17" s="2">
        <v>3.5</v>
      </c>
      <c r="V17" s="2">
        <v>4.5999999999999996</v>
      </c>
      <c r="W17" s="2">
        <v>4.3</v>
      </c>
      <c r="Y17" s="1"/>
      <c r="Z17" s="10" t="s">
        <v>174</v>
      </c>
      <c r="AA17" s="2">
        <v>4.4000000000000004</v>
      </c>
      <c r="AB17" s="2">
        <v>2.8</v>
      </c>
      <c r="AC17" s="2">
        <v>3.4</v>
      </c>
      <c r="AD17" s="2">
        <v>4.7</v>
      </c>
      <c r="AE17" s="2">
        <v>5.3</v>
      </c>
      <c r="AF17" s="2">
        <v>3.9</v>
      </c>
      <c r="AG17" s="2">
        <v>3.9</v>
      </c>
      <c r="AH17" s="2">
        <v>5.6</v>
      </c>
      <c r="AI17" s="2">
        <v>6.6</v>
      </c>
      <c r="AJ17" s="2">
        <v>10.3</v>
      </c>
      <c r="AK17" s="2">
        <v>9.1</v>
      </c>
      <c r="AL17" s="2">
        <v>9.5</v>
      </c>
      <c r="AM17" s="2">
        <v>10.4</v>
      </c>
      <c r="AN17" s="2">
        <v>11.8</v>
      </c>
      <c r="AO17" s="2">
        <v>12</v>
      </c>
      <c r="AP17" s="2">
        <v>12.7</v>
      </c>
      <c r="AQ17" s="2">
        <v>11.1</v>
      </c>
      <c r="AR17" s="2">
        <v>11.6</v>
      </c>
      <c r="AS17" s="2">
        <v>12.8</v>
      </c>
      <c r="AT17" s="2">
        <v>13.8</v>
      </c>
      <c r="AU17" s="2">
        <v>13.5</v>
      </c>
      <c r="AW17" s="1"/>
      <c r="AX17" s="10" t="s">
        <v>174</v>
      </c>
      <c r="AY17" s="2">
        <v>4.3</v>
      </c>
      <c r="AZ17" s="2">
        <v>3</v>
      </c>
      <c r="BA17" s="2">
        <v>3.4</v>
      </c>
      <c r="BB17" s="2">
        <v>3.6</v>
      </c>
      <c r="BC17" s="2">
        <v>4.2</v>
      </c>
      <c r="BD17" s="2">
        <v>4.0999999999999996</v>
      </c>
      <c r="BE17" s="2">
        <v>3.7</v>
      </c>
      <c r="BF17" s="2">
        <v>3.7</v>
      </c>
      <c r="BG17" s="2">
        <v>3.8</v>
      </c>
      <c r="BH17" s="2">
        <v>5.0999999999999996</v>
      </c>
      <c r="BI17" s="2">
        <v>3.9</v>
      </c>
      <c r="BJ17" s="2">
        <v>5.3</v>
      </c>
      <c r="BK17" s="2">
        <v>6.4</v>
      </c>
      <c r="BL17" s="2">
        <v>7.5</v>
      </c>
      <c r="BM17" s="2">
        <v>7.6</v>
      </c>
      <c r="BN17" s="2">
        <v>9.6999999999999993</v>
      </c>
      <c r="BO17" s="2">
        <v>11.7</v>
      </c>
      <c r="BP17" s="2">
        <v>10.6</v>
      </c>
      <c r="BQ17" s="2">
        <v>8.6</v>
      </c>
      <c r="BR17" s="2">
        <v>8.9</v>
      </c>
      <c r="BS17" s="2">
        <v>10.199999999999999</v>
      </c>
      <c r="BU17" s="1"/>
      <c r="BV17" s="10" t="s">
        <v>174</v>
      </c>
      <c r="BW17" s="2">
        <v>0.6</v>
      </c>
      <c r="BX17" s="2">
        <v>0.6</v>
      </c>
      <c r="BY17" s="2">
        <v>0.6</v>
      </c>
      <c r="BZ17" s="2">
        <v>0.6</v>
      </c>
      <c r="CA17" s="2">
        <v>0.6</v>
      </c>
      <c r="CB17" s="2">
        <v>0.6</v>
      </c>
      <c r="CC17" s="2">
        <v>0.6</v>
      </c>
      <c r="CD17" s="2">
        <v>0.6</v>
      </c>
      <c r="CE17" s="2">
        <v>0.7</v>
      </c>
      <c r="CF17" s="2">
        <v>0.9</v>
      </c>
      <c r="CG17" s="2" t="s">
        <v>172</v>
      </c>
      <c r="CH17" s="2">
        <v>1.3</v>
      </c>
      <c r="CI17" s="2">
        <v>1.4</v>
      </c>
      <c r="CJ17" s="2">
        <v>1.1000000000000001</v>
      </c>
      <c r="CK17" s="2">
        <v>1.1000000000000001</v>
      </c>
      <c r="CL17" s="2">
        <v>0.9</v>
      </c>
      <c r="CM17" s="2">
        <v>0.8</v>
      </c>
      <c r="CN17" s="2">
        <v>1.3</v>
      </c>
      <c r="CO17" s="2">
        <v>1.7</v>
      </c>
      <c r="CP17" s="2">
        <v>1.6</v>
      </c>
      <c r="CQ17" s="2">
        <v>2</v>
      </c>
      <c r="CS17" s="1"/>
      <c r="CT17" s="10" t="s">
        <v>174</v>
      </c>
      <c r="CU17" s="2">
        <v>2.8</v>
      </c>
      <c r="CV17" s="2">
        <v>2.6</v>
      </c>
      <c r="CW17" s="2">
        <v>2.4</v>
      </c>
      <c r="CX17" s="2">
        <v>2.6</v>
      </c>
      <c r="CY17" s="2">
        <v>2.6</v>
      </c>
      <c r="CZ17" s="2">
        <v>3.3</v>
      </c>
      <c r="DA17" s="2">
        <v>3.4</v>
      </c>
      <c r="DB17" s="2">
        <v>3.8</v>
      </c>
      <c r="DC17" s="2">
        <v>3.9</v>
      </c>
      <c r="DD17" s="2">
        <v>2.7</v>
      </c>
      <c r="DE17" s="2">
        <v>4.3</v>
      </c>
      <c r="DF17" s="2">
        <v>4.0999999999999996</v>
      </c>
      <c r="DG17" s="2">
        <v>4.2</v>
      </c>
      <c r="DH17" s="2">
        <v>3.8</v>
      </c>
      <c r="DI17" s="2">
        <v>4</v>
      </c>
      <c r="DJ17" s="2">
        <v>3.7</v>
      </c>
      <c r="DK17" s="2">
        <v>2.2999999999999998</v>
      </c>
      <c r="DL17" s="2">
        <v>7.2</v>
      </c>
      <c r="DM17" s="2">
        <v>10.4</v>
      </c>
      <c r="DN17" s="2">
        <v>10.8</v>
      </c>
      <c r="DO17" s="2">
        <v>14.5</v>
      </c>
      <c r="DQ17" s="1"/>
      <c r="DR17" s="10" t="s">
        <v>174</v>
      </c>
      <c r="DS17" s="2">
        <v>29.3</v>
      </c>
      <c r="DT17" s="2">
        <v>26.3</v>
      </c>
      <c r="DU17" s="2">
        <v>19.600000000000001</v>
      </c>
      <c r="DV17" s="2">
        <v>24.5</v>
      </c>
      <c r="DW17" s="2">
        <v>29.3</v>
      </c>
      <c r="DX17" s="2">
        <v>33.5</v>
      </c>
      <c r="DY17" s="2">
        <v>36.4</v>
      </c>
      <c r="DZ17" s="2">
        <v>40.6</v>
      </c>
      <c r="EA17" s="2">
        <v>47.6</v>
      </c>
      <c r="EB17" s="2">
        <v>54.4</v>
      </c>
      <c r="EC17" s="2">
        <v>74.099999999999994</v>
      </c>
      <c r="ED17" s="2">
        <v>75.599999999999994</v>
      </c>
      <c r="EE17" s="2">
        <v>70.400000000000006</v>
      </c>
      <c r="EF17" s="2">
        <v>71.599999999999994</v>
      </c>
      <c r="EG17" s="2">
        <v>62</v>
      </c>
      <c r="EH17" s="2">
        <v>67.900000000000006</v>
      </c>
      <c r="EI17" s="2" t="s">
        <v>172</v>
      </c>
      <c r="EJ17" s="2">
        <v>71.7</v>
      </c>
      <c r="EK17" s="2">
        <v>75.900000000000006</v>
      </c>
      <c r="EL17" s="2">
        <v>80</v>
      </c>
      <c r="EM17" s="2">
        <v>75.2</v>
      </c>
      <c r="EO17" s="1"/>
      <c r="EP17" s="10" t="s">
        <v>174</v>
      </c>
      <c r="EQ17" s="2">
        <v>18.399999999999999</v>
      </c>
      <c r="ER17" s="2">
        <v>20.3</v>
      </c>
      <c r="ES17" s="2">
        <v>18</v>
      </c>
      <c r="ET17" s="2">
        <v>19.8</v>
      </c>
      <c r="EU17" s="2">
        <v>19.8</v>
      </c>
      <c r="EV17" s="2">
        <v>19.3</v>
      </c>
      <c r="EW17" s="2">
        <v>20.3</v>
      </c>
      <c r="EX17" s="2">
        <v>17.600000000000001</v>
      </c>
      <c r="EY17" s="2">
        <v>17.5</v>
      </c>
      <c r="EZ17" s="2">
        <v>13.5</v>
      </c>
      <c r="FA17" s="2" t="s">
        <v>172</v>
      </c>
      <c r="FB17" s="2" t="s">
        <v>172</v>
      </c>
      <c r="FC17" s="2" t="s">
        <v>172</v>
      </c>
      <c r="FD17" s="2" t="s">
        <v>172</v>
      </c>
      <c r="FE17" s="2" t="s">
        <v>172</v>
      </c>
      <c r="FF17" s="2" t="s">
        <v>172</v>
      </c>
      <c r="FG17" s="2" t="s">
        <v>172</v>
      </c>
      <c r="FH17" s="2">
        <v>23.3</v>
      </c>
      <c r="FI17" s="2">
        <v>27.4</v>
      </c>
      <c r="FJ17" s="2">
        <v>28.7</v>
      </c>
      <c r="FK17" s="2">
        <v>30.1</v>
      </c>
    </row>
    <row r="18" spans="1:167" ht="14.5">
      <c r="A18" s="1"/>
      <c r="B18" s="10" t="s">
        <v>175</v>
      </c>
      <c r="C18" s="2">
        <v>7.2</v>
      </c>
      <c r="D18" s="2">
        <v>6.7</v>
      </c>
      <c r="E18" s="2">
        <v>6.5</v>
      </c>
      <c r="F18" s="2">
        <v>7.3</v>
      </c>
      <c r="G18" s="2">
        <v>9</v>
      </c>
      <c r="H18" s="2">
        <v>12.4</v>
      </c>
      <c r="I18" s="2">
        <v>7</v>
      </c>
      <c r="J18" s="2">
        <v>7.4</v>
      </c>
      <c r="K18" s="2">
        <v>7.5</v>
      </c>
      <c r="L18" s="2">
        <v>5.7</v>
      </c>
      <c r="M18" s="2">
        <v>6.4</v>
      </c>
      <c r="N18" s="2">
        <v>8</v>
      </c>
      <c r="O18" s="2">
        <v>6.6</v>
      </c>
      <c r="P18" s="2">
        <v>5.4</v>
      </c>
      <c r="Q18" s="2">
        <v>4.7</v>
      </c>
      <c r="R18" s="2">
        <v>5.0999999999999996</v>
      </c>
      <c r="S18" s="2">
        <v>4.9000000000000004</v>
      </c>
      <c r="T18" s="2">
        <v>4.9000000000000004</v>
      </c>
      <c r="U18" s="2">
        <v>4.2</v>
      </c>
      <c r="V18" s="2">
        <v>4.7</v>
      </c>
      <c r="W18" s="2">
        <v>4</v>
      </c>
      <c r="Y18" s="1"/>
      <c r="Z18" s="10" t="s">
        <v>175</v>
      </c>
      <c r="AA18" s="2">
        <v>6.6</v>
      </c>
      <c r="AB18" s="2">
        <v>7.2</v>
      </c>
      <c r="AC18" s="2">
        <v>8</v>
      </c>
      <c r="AD18" s="2">
        <v>8.1</v>
      </c>
      <c r="AE18" s="2">
        <v>7.8</v>
      </c>
      <c r="AF18" s="2">
        <v>3.7</v>
      </c>
      <c r="AG18" s="2">
        <v>9.6999999999999993</v>
      </c>
      <c r="AH18" s="2">
        <v>8</v>
      </c>
      <c r="AI18" s="2">
        <v>12.5</v>
      </c>
      <c r="AJ18" s="2">
        <v>20.8</v>
      </c>
      <c r="AK18" s="2">
        <v>15.4</v>
      </c>
      <c r="AL18" s="2">
        <v>5.8</v>
      </c>
      <c r="AM18" s="2">
        <v>8.1</v>
      </c>
      <c r="AN18" s="2">
        <v>7.5</v>
      </c>
      <c r="AO18" s="2">
        <v>8.8000000000000007</v>
      </c>
      <c r="AP18" s="2">
        <v>7.1</v>
      </c>
      <c r="AQ18" s="2">
        <v>8.1</v>
      </c>
      <c r="AR18" s="2">
        <v>10.5</v>
      </c>
      <c r="AS18" s="2">
        <v>9.3000000000000007</v>
      </c>
      <c r="AT18" s="2">
        <v>9.9</v>
      </c>
      <c r="AU18" s="2">
        <v>9.4</v>
      </c>
      <c r="AW18" s="1"/>
      <c r="AX18" s="10" t="s">
        <v>175</v>
      </c>
      <c r="AY18" s="2">
        <v>0.1</v>
      </c>
      <c r="AZ18" s="2">
        <v>0</v>
      </c>
      <c r="BA18" s="2">
        <v>0</v>
      </c>
      <c r="BB18" s="2">
        <v>0</v>
      </c>
      <c r="BC18" s="2">
        <v>0.1</v>
      </c>
      <c r="BD18" s="2">
        <v>0.1</v>
      </c>
      <c r="BE18" s="2">
        <v>0</v>
      </c>
      <c r="BF18" s="2">
        <v>0.2</v>
      </c>
      <c r="BG18" s="2">
        <v>0.1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2.5</v>
      </c>
      <c r="CD18" s="2">
        <v>2.5</v>
      </c>
      <c r="CE18" s="2">
        <v>2.2000000000000002</v>
      </c>
      <c r="CF18" s="2">
        <v>1.8</v>
      </c>
      <c r="CG18" s="2">
        <v>0.9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0.1</v>
      </c>
      <c r="DB18" s="2">
        <v>0</v>
      </c>
      <c r="DC18" s="2">
        <v>0</v>
      </c>
      <c r="DD18" s="2">
        <v>0</v>
      </c>
      <c r="DE18" s="2">
        <v>0</v>
      </c>
      <c r="DF18" s="2">
        <v>0.2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0.2</v>
      </c>
      <c r="DT18" s="2">
        <v>0.3</v>
      </c>
      <c r="DU18" s="2">
        <v>0.3</v>
      </c>
      <c r="DV18" s="2">
        <v>0</v>
      </c>
      <c r="DW18" s="2">
        <v>0</v>
      </c>
      <c r="DX18" s="2">
        <v>0</v>
      </c>
      <c r="DY18" s="2">
        <v>0.2</v>
      </c>
      <c r="DZ18" s="2">
        <v>0.3</v>
      </c>
      <c r="EA18" s="2">
        <v>0.2</v>
      </c>
      <c r="EB18" s="2">
        <v>0</v>
      </c>
      <c r="EC18" s="2">
        <v>0</v>
      </c>
      <c r="ED18" s="2">
        <v>0.1</v>
      </c>
      <c r="EE18" s="2">
        <v>0.1</v>
      </c>
      <c r="EF18" s="2">
        <v>0.1</v>
      </c>
      <c r="EG18" s="2">
        <v>0.1</v>
      </c>
      <c r="EH18" s="2">
        <v>0.1</v>
      </c>
      <c r="EI18" s="2">
        <v>0.2</v>
      </c>
      <c r="EJ18" s="2">
        <v>0.2</v>
      </c>
      <c r="EK18" s="2">
        <v>0.1</v>
      </c>
      <c r="EL18" s="2">
        <v>0</v>
      </c>
      <c r="EM18" s="2">
        <v>0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0.2</v>
      </c>
      <c r="EX18" s="2">
        <v>0</v>
      </c>
      <c r="EY18" s="2">
        <v>0</v>
      </c>
      <c r="EZ18" s="2">
        <v>0.1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 t="s">
        <v>172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 t="s">
        <v>172</v>
      </c>
      <c r="J19" s="2" t="s">
        <v>172</v>
      </c>
      <c r="K19" s="2" t="s">
        <v>172</v>
      </c>
      <c r="L19" s="2" t="s">
        <v>172</v>
      </c>
      <c r="M19" s="2">
        <v>0</v>
      </c>
      <c r="N19" s="2">
        <v>0</v>
      </c>
      <c r="O19" s="2">
        <v>0</v>
      </c>
      <c r="P19" s="2" t="s">
        <v>172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14.8</v>
      </c>
      <c r="CV19" s="2">
        <v>16.7</v>
      </c>
      <c r="CW19" s="2">
        <v>16.7</v>
      </c>
      <c r="CX19" s="2">
        <v>15</v>
      </c>
      <c r="CY19" s="2">
        <v>13.6</v>
      </c>
      <c r="CZ19" s="2">
        <v>13.6</v>
      </c>
      <c r="DA19" s="2">
        <v>12.8</v>
      </c>
      <c r="DB19" s="2">
        <v>12.8</v>
      </c>
      <c r="DC19" s="2">
        <v>14.4</v>
      </c>
      <c r="DD19" s="2">
        <v>13.2</v>
      </c>
      <c r="DE19" s="2">
        <v>12.9</v>
      </c>
      <c r="DF19" s="2">
        <v>5.8</v>
      </c>
      <c r="DG19" s="2">
        <v>6.1</v>
      </c>
      <c r="DH19" s="2">
        <v>5.6</v>
      </c>
      <c r="DI19" s="2">
        <v>7.9</v>
      </c>
      <c r="DJ19" s="2">
        <v>7.2</v>
      </c>
      <c r="DK19" s="2">
        <v>7.6</v>
      </c>
      <c r="DL19" s="2">
        <v>7.2</v>
      </c>
      <c r="DM19" s="2">
        <v>8.3000000000000007</v>
      </c>
      <c r="DN19" s="2">
        <v>6.1</v>
      </c>
      <c r="DO19" s="2">
        <v>5.3</v>
      </c>
      <c r="DQ19" s="1"/>
      <c r="DR19" s="10" t="s">
        <v>176</v>
      </c>
      <c r="DS19" s="2">
        <v>128.69999999999999</v>
      </c>
      <c r="DT19" s="2">
        <v>133.4</v>
      </c>
      <c r="DU19" s="2">
        <v>133.4</v>
      </c>
      <c r="DV19" s="2">
        <v>147.9</v>
      </c>
      <c r="DW19" s="2">
        <v>141.69999999999999</v>
      </c>
      <c r="DX19" s="2">
        <v>158.4</v>
      </c>
      <c r="DY19" s="2">
        <v>176.4</v>
      </c>
      <c r="DZ19" s="2">
        <v>187.4</v>
      </c>
      <c r="EA19" s="2">
        <v>171.6</v>
      </c>
      <c r="EB19" s="2">
        <v>211.9</v>
      </c>
      <c r="EC19" s="2">
        <v>204.6</v>
      </c>
      <c r="ED19" s="2">
        <v>212.8</v>
      </c>
      <c r="EE19" s="2">
        <v>208.2</v>
      </c>
      <c r="EF19" s="2">
        <v>208.7</v>
      </c>
      <c r="EG19" s="2">
        <v>202.1</v>
      </c>
      <c r="EH19" s="2">
        <v>212.3</v>
      </c>
      <c r="EI19" s="2">
        <v>206.5</v>
      </c>
      <c r="EJ19" s="2">
        <v>212.4</v>
      </c>
      <c r="EK19" s="2">
        <v>214.5</v>
      </c>
      <c r="EL19" s="2">
        <v>226.2</v>
      </c>
      <c r="EM19" s="2">
        <v>230.6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1.5</v>
      </c>
      <c r="D20" s="2">
        <v>0.2</v>
      </c>
      <c r="E20" s="2">
        <v>0.1</v>
      </c>
      <c r="F20" s="2">
        <v>0.1</v>
      </c>
      <c r="G20" s="2">
        <v>0.1</v>
      </c>
      <c r="H20" s="2">
        <v>0.3</v>
      </c>
      <c r="I20" s="2">
        <v>0.3</v>
      </c>
      <c r="J20" s="2">
        <v>0.3</v>
      </c>
      <c r="K20" s="2">
        <v>0.3</v>
      </c>
      <c r="L20" s="2">
        <v>0.3</v>
      </c>
      <c r="M20" s="2">
        <v>0.3</v>
      </c>
      <c r="N20" s="2">
        <v>0.3</v>
      </c>
      <c r="O20" s="2">
        <v>0.2</v>
      </c>
      <c r="P20" s="2">
        <v>0.2</v>
      </c>
      <c r="Q20" s="2">
        <v>0.1</v>
      </c>
      <c r="R20" s="2">
        <v>0.3</v>
      </c>
      <c r="S20" s="2">
        <v>0.2</v>
      </c>
      <c r="T20" s="2">
        <v>0.2</v>
      </c>
      <c r="U20" s="2">
        <v>0.2</v>
      </c>
      <c r="V20" s="2">
        <v>0.2</v>
      </c>
      <c r="W20" s="2">
        <v>0.2</v>
      </c>
      <c r="Y20" s="1"/>
      <c r="Z20" s="10" t="s">
        <v>177</v>
      </c>
      <c r="AA20" s="2">
        <v>0.5</v>
      </c>
      <c r="AB20" s="2">
        <v>0.2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W20" s="1"/>
      <c r="AX20" s="10" t="s">
        <v>177</v>
      </c>
      <c r="AY20" s="2">
        <v>1.4</v>
      </c>
      <c r="AZ20" s="2">
        <v>1</v>
      </c>
      <c r="BA20" s="2">
        <v>0.7</v>
      </c>
      <c r="BB20" s="2">
        <v>1.2</v>
      </c>
      <c r="BC20" s="2">
        <v>1.3</v>
      </c>
      <c r="BD20" s="2">
        <v>3.7</v>
      </c>
      <c r="BE20" s="2">
        <v>4.3</v>
      </c>
      <c r="BF20" s="2">
        <v>4.8</v>
      </c>
      <c r="BG20" s="2">
        <v>5.2</v>
      </c>
      <c r="BH20" s="2">
        <v>4.7</v>
      </c>
      <c r="BI20" s="2">
        <v>5</v>
      </c>
      <c r="BJ20" s="2">
        <v>6</v>
      </c>
      <c r="BK20" s="2">
        <v>7</v>
      </c>
      <c r="BL20" s="2">
        <v>4.9000000000000004</v>
      </c>
      <c r="BM20" s="2">
        <v>4.4000000000000004</v>
      </c>
      <c r="BN20" s="2">
        <v>4.4000000000000004</v>
      </c>
      <c r="BO20" s="2">
        <v>6.1</v>
      </c>
      <c r="BP20" s="2">
        <v>6.2</v>
      </c>
      <c r="BQ20" s="2">
        <v>4.5999999999999996</v>
      </c>
      <c r="BR20" s="2">
        <v>4.7</v>
      </c>
      <c r="BS20" s="2">
        <v>4.7</v>
      </c>
      <c r="BU20" s="1"/>
      <c r="BV20" s="10" t="s">
        <v>177</v>
      </c>
      <c r="BW20" s="2">
        <v>0.2</v>
      </c>
      <c r="BX20" s="2">
        <v>0.6</v>
      </c>
      <c r="BY20" s="2">
        <v>0.3</v>
      </c>
      <c r="BZ20" s="2">
        <v>1.3</v>
      </c>
      <c r="CA20" s="2">
        <v>1.6</v>
      </c>
      <c r="CB20" s="2">
        <v>1.4</v>
      </c>
      <c r="CC20" s="2">
        <v>1.5</v>
      </c>
      <c r="CD20" s="2">
        <v>1.8</v>
      </c>
      <c r="CE20" s="2">
        <v>2</v>
      </c>
      <c r="CF20" s="2">
        <v>1.8</v>
      </c>
      <c r="CG20" s="2">
        <v>1.2</v>
      </c>
      <c r="CH20" s="2">
        <v>1.2</v>
      </c>
      <c r="CI20" s="2">
        <v>1.4</v>
      </c>
      <c r="CJ20" s="2">
        <v>1.6</v>
      </c>
      <c r="CK20" s="2">
        <v>1.3</v>
      </c>
      <c r="CL20" s="2">
        <v>1.1000000000000001</v>
      </c>
      <c r="CM20" s="2">
        <v>0.9</v>
      </c>
      <c r="CN20" s="2">
        <v>1.5</v>
      </c>
      <c r="CO20" s="2">
        <v>1.8</v>
      </c>
      <c r="CP20" s="2">
        <v>1.9</v>
      </c>
      <c r="CQ20" s="2">
        <v>2.1</v>
      </c>
      <c r="CS20" s="1"/>
      <c r="CT20" s="10" t="s">
        <v>177</v>
      </c>
      <c r="CU20" s="2">
        <v>2.2000000000000002</v>
      </c>
      <c r="CV20" s="2">
        <v>2.6</v>
      </c>
      <c r="CW20" s="2">
        <v>3.7</v>
      </c>
      <c r="CX20" s="2">
        <v>3</v>
      </c>
      <c r="CY20" s="2">
        <v>3</v>
      </c>
      <c r="CZ20" s="2">
        <v>4.3</v>
      </c>
      <c r="DA20" s="2">
        <v>4.2</v>
      </c>
      <c r="DB20" s="2">
        <v>4.3</v>
      </c>
      <c r="DC20" s="2">
        <v>4.7</v>
      </c>
      <c r="DD20" s="2">
        <v>5.4</v>
      </c>
      <c r="DE20" s="2">
        <v>4.9000000000000004</v>
      </c>
      <c r="DF20" s="2">
        <v>4.5999999999999996</v>
      </c>
      <c r="DG20" s="2">
        <v>6.3</v>
      </c>
      <c r="DH20" s="2">
        <v>4.5999999999999996</v>
      </c>
      <c r="DI20" s="2">
        <v>5.8</v>
      </c>
      <c r="DJ20" s="2">
        <v>5.9</v>
      </c>
      <c r="DK20" s="2">
        <v>4.7</v>
      </c>
      <c r="DL20" s="2">
        <v>4.9000000000000004</v>
      </c>
      <c r="DM20" s="2">
        <v>5.4</v>
      </c>
      <c r="DN20" s="2">
        <v>5.9</v>
      </c>
      <c r="DO20" s="2">
        <v>3.5</v>
      </c>
      <c r="DQ20" s="1"/>
      <c r="DR20" s="10" t="s">
        <v>177</v>
      </c>
      <c r="DS20" s="2">
        <v>15.7</v>
      </c>
      <c r="DT20" s="2">
        <v>18.5</v>
      </c>
      <c r="DU20" s="2">
        <v>17.100000000000001</v>
      </c>
      <c r="DV20" s="2">
        <v>14.6</v>
      </c>
      <c r="DW20" s="2">
        <v>14.6</v>
      </c>
      <c r="DX20" s="2">
        <v>23.5</v>
      </c>
      <c r="DY20" s="2">
        <v>24.1</v>
      </c>
      <c r="DZ20" s="2">
        <v>25.6</v>
      </c>
      <c r="EA20" s="2">
        <v>27.8</v>
      </c>
      <c r="EB20" s="2">
        <v>25.4</v>
      </c>
      <c r="EC20" s="2">
        <v>31.7</v>
      </c>
      <c r="ED20" s="2">
        <v>37</v>
      </c>
      <c r="EE20" s="2">
        <v>46.8</v>
      </c>
      <c r="EF20" s="2">
        <v>39.799999999999997</v>
      </c>
      <c r="EG20" s="2">
        <v>36.799999999999997</v>
      </c>
      <c r="EH20" s="2">
        <v>35.1</v>
      </c>
      <c r="EI20" s="2">
        <v>30.6</v>
      </c>
      <c r="EJ20" s="2">
        <v>36</v>
      </c>
      <c r="EK20" s="2">
        <v>45.3</v>
      </c>
      <c r="EL20" s="2">
        <v>45.3</v>
      </c>
      <c r="EM20" s="2">
        <v>42.4</v>
      </c>
      <c r="EO20" s="1"/>
      <c r="EP20" s="10" t="s">
        <v>177</v>
      </c>
      <c r="EQ20" s="2">
        <v>1.5</v>
      </c>
      <c r="ER20" s="2">
        <v>1.1000000000000001</v>
      </c>
      <c r="ES20" s="2">
        <v>0.9</v>
      </c>
      <c r="ET20" s="2">
        <v>0.9</v>
      </c>
      <c r="EU20" s="2">
        <v>0.8</v>
      </c>
      <c r="EV20" s="2">
        <v>1.9</v>
      </c>
      <c r="EW20" s="2">
        <v>1.5</v>
      </c>
      <c r="EX20" s="2">
        <v>2</v>
      </c>
      <c r="EY20" s="2">
        <v>2.4</v>
      </c>
      <c r="EZ20" s="2">
        <v>1.8</v>
      </c>
      <c r="FA20" s="2">
        <v>1.9</v>
      </c>
      <c r="FB20" s="2">
        <v>1.8</v>
      </c>
      <c r="FC20" s="2">
        <v>1.7</v>
      </c>
      <c r="FD20" s="2">
        <v>1.6</v>
      </c>
      <c r="FE20" s="2">
        <v>1.4</v>
      </c>
      <c r="FF20" s="2">
        <v>1.3</v>
      </c>
      <c r="FG20" s="2">
        <v>1.2</v>
      </c>
      <c r="FH20" s="2">
        <v>1.2</v>
      </c>
      <c r="FI20" s="2">
        <v>1.9</v>
      </c>
      <c r="FJ20" s="2">
        <v>1.9</v>
      </c>
      <c r="FK20" s="2">
        <v>1.6</v>
      </c>
    </row>
    <row r="21" spans="1:167" ht="14.5">
      <c r="A21" s="1"/>
      <c r="B21" s="10" t="s">
        <v>178</v>
      </c>
      <c r="C21" s="2">
        <v>2.1</v>
      </c>
      <c r="D21" s="2">
        <v>1.2</v>
      </c>
      <c r="E21" s="2">
        <v>0.9</v>
      </c>
      <c r="F21" s="2">
        <v>0.1</v>
      </c>
      <c r="G21" s="2">
        <v>0</v>
      </c>
      <c r="H21" s="2">
        <v>0</v>
      </c>
      <c r="I21" s="2">
        <v>0</v>
      </c>
      <c r="J21" s="2">
        <v>1.4</v>
      </c>
      <c r="K21" s="2">
        <v>0.3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2.7</v>
      </c>
      <c r="R21" s="2">
        <v>3.7</v>
      </c>
      <c r="S21" s="2">
        <v>0</v>
      </c>
      <c r="T21" s="2">
        <v>0</v>
      </c>
      <c r="U21" s="2">
        <v>2.7</v>
      </c>
      <c r="V21" s="2">
        <v>3.7</v>
      </c>
      <c r="W21" s="2">
        <v>3.1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5.2</v>
      </c>
      <c r="AN21" s="2">
        <v>5.2</v>
      </c>
      <c r="AO21" s="2">
        <v>0</v>
      </c>
      <c r="AP21" s="2">
        <v>0</v>
      </c>
      <c r="AQ21" s="2">
        <v>0</v>
      </c>
      <c r="AR21" s="2">
        <v>0</v>
      </c>
      <c r="AS21" s="2">
        <v>0.2</v>
      </c>
      <c r="AT21" s="2">
        <v>0.8</v>
      </c>
      <c r="AU21" s="2">
        <v>1.2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0.2</v>
      </c>
      <c r="DT21" s="2">
        <v>0</v>
      </c>
      <c r="DU21" s="2">
        <v>0</v>
      </c>
      <c r="DV21" s="2">
        <v>0.3</v>
      </c>
      <c r="DW21" s="2">
        <v>0</v>
      </c>
      <c r="DX21" s="2">
        <v>0.3</v>
      </c>
      <c r="DY21" s="2">
        <v>0.4</v>
      </c>
      <c r="DZ21" s="2">
        <v>0.5</v>
      </c>
      <c r="EA21" s="2" t="s">
        <v>172</v>
      </c>
      <c r="EB21" s="2" t="s">
        <v>172</v>
      </c>
      <c r="EC21" s="2">
        <v>0.2</v>
      </c>
      <c r="ED21" s="2">
        <v>0.2</v>
      </c>
      <c r="EE21" s="2" t="s">
        <v>172</v>
      </c>
      <c r="EF21" s="2" t="s">
        <v>172</v>
      </c>
      <c r="EG21" s="2" t="s">
        <v>172</v>
      </c>
      <c r="EH21" s="2" t="s">
        <v>172</v>
      </c>
      <c r="EI21" s="2" t="s">
        <v>172</v>
      </c>
      <c r="EJ21" s="2" t="s">
        <v>172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4.7</v>
      </c>
      <c r="ER21" s="2">
        <v>10.199999999999999</v>
      </c>
      <c r="ES21" s="2">
        <v>5.6</v>
      </c>
      <c r="ET21" s="2">
        <v>7.1</v>
      </c>
      <c r="EU21" s="2">
        <v>6.9</v>
      </c>
      <c r="EV21" s="2">
        <v>1.8</v>
      </c>
      <c r="EW21" s="2">
        <v>3.9</v>
      </c>
      <c r="EX21" s="2">
        <v>4.4000000000000004</v>
      </c>
      <c r="EY21" s="2">
        <v>5.2</v>
      </c>
      <c r="EZ21" s="2">
        <v>3.9</v>
      </c>
      <c r="FA21" s="2" t="s">
        <v>172</v>
      </c>
      <c r="FB21" s="2" t="s">
        <v>172</v>
      </c>
      <c r="FC21" s="2" t="s">
        <v>172</v>
      </c>
      <c r="FD21" s="2" t="s">
        <v>172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2.5</v>
      </c>
      <c r="D22" s="2">
        <v>2.2000000000000002</v>
      </c>
      <c r="E22" s="2">
        <v>2.1</v>
      </c>
      <c r="F22" s="2">
        <v>4</v>
      </c>
      <c r="G22" s="2">
        <v>3.7</v>
      </c>
      <c r="H22" s="2">
        <v>3.1</v>
      </c>
      <c r="I22" s="2">
        <v>3.6</v>
      </c>
      <c r="J22" s="2">
        <v>1.6</v>
      </c>
      <c r="K22" s="2">
        <v>3.5</v>
      </c>
      <c r="L22" s="2">
        <v>5</v>
      </c>
      <c r="M22" s="2" t="s">
        <v>172</v>
      </c>
      <c r="N22" s="2" t="s">
        <v>172</v>
      </c>
      <c r="O22" s="2" t="s">
        <v>172</v>
      </c>
      <c r="P22" s="2" t="s">
        <v>172</v>
      </c>
      <c r="Q22" s="2" t="s">
        <v>172</v>
      </c>
      <c r="R22" s="2" t="s">
        <v>172</v>
      </c>
      <c r="S22" s="2" t="s">
        <v>172</v>
      </c>
      <c r="T22" s="2" t="s">
        <v>172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 t="s">
        <v>172</v>
      </c>
      <c r="AB22" s="2" t="s">
        <v>172</v>
      </c>
      <c r="AC22" s="2" t="s">
        <v>172</v>
      </c>
      <c r="AD22" s="2" t="s">
        <v>172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5.4</v>
      </c>
      <c r="AT22" s="2">
        <v>5.2</v>
      </c>
      <c r="AU22" s="2">
        <v>3.6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>
        <v>32.9</v>
      </c>
      <c r="D27" s="2">
        <v>36.1</v>
      </c>
      <c r="E27" s="2">
        <v>34.4</v>
      </c>
      <c r="F27" s="2">
        <v>30.7</v>
      </c>
      <c r="G27" s="2">
        <v>27.6</v>
      </c>
      <c r="H27" s="2">
        <v>28.9</v>
      </c>
      <c r="I27" s="2">
        <v>35.6</v>
      </c>
      <c r="J27" s="2">
        <v>36</v>
      </c>
      <c r="K27" s="2">
        <v>39.1</v>
      </c>
      <c r="L27" s="2">
        <v>35.200000000000003</v>
      </c>
      <c r="M27" s="2">
        <v>37.5</v>
      </c>
      <c r="N27" s="2">
        <v>33.9</v>
      </c>
      <c r="O27" s="2">
        <v>36.6</v>
      </c>
      <c r="P27" s="2">
        <v>39.1</v>
      </c>
      <c r="Q27" s="2">
        <v>40.4</v>
      </c>
      <c r="R27" s="2">
        <v>39.1</v>
      </c>
      <c r="S27" s="2">
        <v>47.3</v>
      </c>
      <c r="T27" s="2">
        <v>47.9</v>
      </c>
      <c r="U27" s="2">
        <v>41.6</v>
      </c>
      <c r="V27" s="2">
        <v>36.299999999999997</v>
      </c>
      <c r="W27" s="2">
        <v>39.5</v>
      </c>
      <c r="Y27" s="1"/>
      <c r="Z27" s="10" t="s">
        <v>171</v>
      </c>
      <c r="AA27" s="2">
        <v>37</v>
      </c>
      <c r="AB27" s="2">
        <v>37.700000000000003</v>
      </c>
      <c r="AC27" s="2">
        <v>35.6</v>
      </c>
      <c r="AD27" s="2">
        <v>33.799999999999997</v>
      </c>
      <c r="AE27" s="2">
        <v>36.1</v>
      </c>
      <c r="AF27" s="2">
        <v>49</v>
      </c>
      <c r="AG27" s="2">
        <v>39.5</v>
      </c>
      <c r="AH27" s="2">
        <v>41.1</v>
      </c>
      <c r="AI27" s="2">
        <v>34.200000000000003</v>
      </c>
      <c r="AJ27" s="2">
        <v>22.3</v>
      </c>
      <c r="AK27" s="2">
        <v>28.3</v>
      </c>
      <c r="AL27" s="2">
        <v>43.6</v>
      </c>
      <c r="AM27" s="2">
        <v>34.299999999999997</v>
      </c>
      <c r="AN27" s="2">
        <v>34.4</v>
      </c>
      <c r="AO27" s="2">
        <v>38.9</v>
      </c>
      <c r="AP27" s="2">
        <v>39.700000000000003</v>
      </c>
      <c r="AQ27" s="2">
        <v>39.6</v>
      </c>
      <c r="AR27" s="2">
        <v>37.799999999999997</v>
      </c>
      <c r="AS27" s="2">
        <v>31.9</v>
      </c>
      <c r="AT27" s="2">
        <v>31.6</v>
      </c>
      <c r="AU27" s="2">
        <v>33.299999999999997</v>
      </c>
      <c r="AW27" s="1"/>
      <c r="AX27" s="10" t="s">
        <v>171</v>
      </c>
      <c r="AY27" s="2">
        <v>40.9</v>
      </c>
      <c r="AZ27" s="2">
        <v>49.2</v>
      </c>
      <c r="BA27" s="2">
        <v>45.4</v>
      </c>
      <c r="BB27" s="2">
        <v>45.1</v>
      </c>
      <c r="BC27" s="2">
        <v>45.4</v>
      </c>
      <c r="BD27" s="2">
        <v>43</v>
      </c>
      <c r="BE27" s="2">
        <v>47.5</v>
      </c>
      <c r="BF27" s="2">
        <v>55.8</v>
      </c>
      <c r="BG27" s="2">
        <v>52.2</v>
      </c>
      <c r="BH27" s="2">
        <v>47</v>
      </c>
      <c r="BI27" s="2">
        <v>46.7</v>
      </c>
      <c r="BJ27" s="2">
        <v>46.4</v>
      </c>
      <c r="BK27" s="2">
        <v>43.4</v>
      </c>
      <c r="BL27" s="2">
        <v>45.8</v>
      </c>
      <c r="BM27" s="2">
        <v>49.5</v>
      </c>
      <c r="BN27" s="2">
        <v>48</v>
      </c>
      <c r="BO27" s="2">
        <v>44.1</v>
      </c>
      <c r="BP27" s="2">
        <v>45.3</v>
      </c>
      <c r="BQ27" s="2">
        <v>50.6</v>
      </c>
      <c r="BR27" s="2">
        <v>48.4</v>
      </c>
      <c r="BS27" s="2">
        <v>48.4</v>
      </c>
      <c r="BU27" s="1"/>
      <c r="BV27" s="10" t="s">
        <v>171</v>
      </c>
      <c r="BW27" s="2">
        <v>68.599999999999994</v>
      </c>
      <c r="BX27" s="2">
        <v>58.1</v>
      </c>
      <c r="BY27" s="2">
        <v>67.2</v>
      </c>
      <c r="BZ27" s="2">
        <v>48.4</v>
      </c>
      <c r="CA27" s="2">
        <v>26.9</v>
      </c>
      <c r="CB27" s="2">
        <v>27.6</v>
      </c>
      <c r="CC27" s="2">
        <v>14.8</v>
      </c>
      <c r="CD27" s="2">
        <v>9.9</v>
      </c>
      <c r="CE27" s="2">
        <v>10.7</v>
      </c>
      <c r="CF27" s="2">
        <v>13.1</v>
      </c>
      <c r="CG27" s="2">
        <v>17.3</v>
      </c>
      <c r="CH27" s="2" t="s">
        <v>172</v>
      </c>
      <c r="CI27" s="2" t="s">
        <v>172</v>
      </c>
      <c r="CJ27" s="2" t="s">
        <v>172</v>
      </c>
      <c r="CK27" s="2" t="s">
        <v>172</v>
      </c>
      <c r="CL27" s="2" t="s">
        <v>172</v>
      </c>
      <c r="CM27" s="2">
        <v>45.2</v>
      </c>
      <c r="CN27" s="2">
        <v>36.700000000000003</v>
      </c>
      <c r="CO27" s="2">
        <v>33.9</v>
      </c>
      <c r="CP27" s="2">
        <v>35.1</v>
      </c>
      <c r="CQ27" s="2">
        <v>31.6</v>
      </c>
      <c r="CS27" s="1"/>
      <c r="CT27" s="10" t="s">
        <v>171</v>
      </c>
      <c r="CU27" s="2">
        <v>17.2</v>
      </c>
      <c r="CV27" s="2">
        <v>17.8</v>
      </c>
      <c r="CW27" s="2">
        <v>17.899999999999999</v>
      </c>
      <c r="CX27" s="2">
        <v>17.899999999999999</v>
      </c>
      <c r="CY27" s="2">
        <v>19.100000000000001</v>
      </c>
      <c r="CZ27" s="2">
        <v>18.7</v>
      </c>
      <c r="DA27" s="2">
        <v>19.5</v>
      </c>
      <c r="DB27" s="2">
        <v>20.5</v>
      </c>
      <c r="DC27" s="2">
        <v>20.5</v>
      </c>
      <c r="DD27" s="2">
        <v>20.2</v>
      </c>
      <c r="DE27" s="2" t="s">
        <v>172</v>
      </c>
      <c r="DF27" s="2" t="s">
        <v>172</v>
      </c>
      <c r="DG27" s="2" t="s">
        <v>172</v>
      </c>
      <c r="DH27" s="2" t="s">
        <v>172</v>
      </c>
      <c r="DI27" s="2" t="s">
        <v>172</v>
      </c>
      <c r="DJ27" s="2" t="s">
        <v>172</v>
      </c>
      <c r="DK27" s="2" t="s">
        <v>172</v>
      </c>
      <c r="DL27" s="2">
        <v>26.5</v>
      </c>
      <c r="DM27" s="2">
        <v>25.8</v>
      </c>
      <c r="DN27" s="2">
        <v>29.4</v>
      </c>
      <c r="DO27" s="2">
        <v>27.8</v>
      </c>
      <c r="DQ27" s="1"/>
      <c r="DR27" s="10" t="s">
        <v>171</v>
      </c>
      <c r="DS27" s="2">
        <v>17.2</v>
      </c>
      <c r="DT27" s="2">
        <v>17</v>
      </c>
      <c r="DU27" s="2">
        <v>15.6</v>
      </c>
      <c r="DV27" s="2">
        <v>11.9</v>
      </c>
      <c r="DW27" s="2">
        <v>13.5</v>
      </c>
      <c r="DX27" s="2">
        <v>13.4</v>
      </c>
      <c r="DY27" s="2">
        <v>11.5</v>
      </c>
      <c r="DZ27" s="2">
        <v>8.6</v>
      </c>
      <c r="EA27" s="2">
        <v>8.3000000000000007</v>
      </c>
      <c r="EB27" s="2">
        <v>7.5</v>
      </c>
      <c r="EC27" s="2">
        <v>6.5</v>
      </c>
      <c r="ED27" s="2">
        <v>5.3</v>
      </c>
      <c r="EE27" s="2">
        <v>5.4</v>
      </c>
      <c r="EF27" s="2">
        <v>4.5999999999999996</v>
      </c>
      <c r="EG27" s="2">
        <v>4.7</v>
      </c>
      <c r="EH27" s="2">
        <v>4.4000000000000004</v>
      </c>
      <c r="EI27" s="2">
        <v>4.9000000000000004</v>
      </c>
      <c r="EJ27" s="2">
        <v>4.3</v>
      </c>
      <c r="EK27" s="2">
        <v>3.4</v>
      </c>
      <c r="EL27" s="2">
        <v>3.5</v>
      </c>
      <c r="EM27" s="2">
        <v>3.6</v>
      </c>
      <c r="EO27" s="1"/>
      <c r="EP27" s="10" t="s">
        <v>171</v>
      </c>
      <c r="EQ27" s="2">
        <v>27</v>
      </c>
      <c r="ER27" s="2">
        <v>24.8</v>
      </c>
      <c r="ES27" s="2">
        <v>27</v>
      </c>
      <c r="ET27" s="2">
        <v>23.3</v>
      </c>
      <c r="EU27" s="2">
        <v>20.9</v>
      </c>
      <c r="EV27" s="2">
        <v>23.6</v>
      </c>
      <c r="EW27" s="2">
        <v>16.399999999999999</v>
      </c>
      <c r="EX27" s="2">
        <v>17.899999999999999</v>
      </c>
      <c r="EY27" s="2">
        <v>12.9</v>
      </c>
      <c r="EZ27" s="2">
        <v>14.3</v>
      </c>
      <c r="FA27" s="2" t="s">
        <v>172</v>
      </c>
      <c r="FB27" s="2" t="s">
        <v>172</v>
      </c>
      <c r="FC27" s="2" t="s">
        <v>172</v>
      </c>
      <c r="FD27" s="2" t="s">
        <v>172</v>
      </c>
      <c r="FE27" s="2" t="s">
        <v>172</v>
      </c>
      <c r="FF27" s="2" t="s">
        <v>172</v>
      </c>
      <c r="FG27" s="2" t="s">
        <v>172</v>
      </c>
      <c r="FH27" s="2" t="s">
        <v>172</v>
      </c>
      <c r="FI27" s="2">
        <v>8.3000000000000007</v>
      </c>
      <c r="FJ27" s="2">
        <v>8.1</v>
      </c>
      <c r="FK27" s="2">
        <v>7.7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1.6</v>
      </c>
      <c r="G28" s="2">
        <v>2.6</v>
      </c>
      <c r="H28" s="2">
        <v>2.2000000000000002</v>
      </c>
      <c r="I28" s="2">
        <v>2.4</v>
      </c>
      <c r="J28" s="2">
        <v>2.4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173</v>
      </c>
      <c r="AA28" s="2">
        <v>2.6</v>
      </c>
      <c r="AB28" s="2">
        <v>3.3</v>
      </c>
      <c r="AC28" s="2">
        <v>2.9</v>
      </c>
      <c r="AD28" s="2">
        <v>1.4</v>
      </c>
      <c r="AE28" s="2">
        <v>1.7</v>
      </c>
      <c r="AF28" s="2">
        <v>2.4</v>
      </c>
      <c r="AG28" s="2">
        <v>1</v>
      </c>
      <c r="AH28" s="2">
        <v>1</v>
      </c>
      <c r="AI28" s="2">
        <v>0.8</v>
      </c>
      <c r="AJ28" s="2">
        <v>1.1000000000000001</v>
      </c>
      <c r="AK28" s="2">
        <v>1.7</v>
      </c>
      <c r="AL28" s="2">
        <v>1.1000000000000001</v>
      </c>
      <c r="AM28" s="2">
        <v>0.9</v>
      </c>
      <c r="AN28" s="2">
        <v>0.9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0.9</v>
      </c>
      <c r="AU28" s="2">
        <v>0.9</v>
      </c>
      <c r="AW28" s="1"/>
      <c r="AX28" s="10" t="s">
        <v>173</v>
      </c>
      <c r="AY28" s="2">
        <v>32.5</v>
      </c>
      <c r="AZ28" s="2">
        <v>31.3</v>
      </c>
      <c r="BA28" s="2">
        <v>34.299999999999997</v>
      </c>
      <c r="BB28" s="2">
        <v>30.7</v>
      </c>
      <c r="BC28" s="2">
        <v>29.6</v>
      </c>
      <c r="BD28" s="2">
        <v>26</v>
      </c>
      <c r="BE28" s="2">
        <v>21.2</v>
      </c>
      <c r="BF28" s="2">
        <v>16.7</v>
      </c>
      <c r="BG28" s="2">
        <v>20</v>
      </c>
      <c r="BH28" s="2">
        <v>22.7</v>
      </c>
      <c r="BI28" s="2">
        <v>21.9</v>
      </c>
      <c r="BJ28" s="2">
        <v>18.100000000000001</v>
      </c>
      <c r="BK28" s="2">
        <v>17.3</v>
      </c>
      <c r="BL28" s="2">
        <v>16.3</v>
      </c>
      <c r="BM28" s="2">
        <v>14.9</v>
      </c>
      <c r="BN28" s="2">
        <v>13.4</v>
      </c>
      <c r="BO28" s="2">
        <v>11.8</v>
      </c>
      <c r="BP28" s="2">
        <v>10.8</v>
      </c>
      <c r="BQ28" s="2">
        <v>12.7</v>
      </c>
      <c r="BR28" s="2">
        <v>14.2</v>
      </c>
      <c r="BS28" s="2">
        <v>12.7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173</v>
      </c>
      <c r="CU28" s="2">
        <v>53.9</v>
      </c>
      <c r="CV28" s="2">
        <v>50.4</v>
      </c>
      <c r="CW28" s="2">
        <v>46.9</v>
      </c>
      <c r="CX28" s="2">
        <v>52.8</v>
      </c>
      <c r="CY28" s="2">
        <v>52.1</v>
      </c>
      <c r="CZ28" s="2">
        <v>53.8</v>
      </c>
      <c r="DA28" s="2">
        <v>54.3</v>
      </c>
      <c r="DB28" s="2">
        <v>54.2</v>
      </c>
      <c r="DC28" s="2">
        <v>52.5</v>
      </c>
      <c r="DD28" s="2">
        <v>52.9</v>
      </c>
      <c r="DE28" s="2">
        <v>51.3</v>
      </c>
      <c r="DF28" s="2">
        <v>57.3</v>
      </c>
      <c r="DG28" s="2">
        <v>51.6</v>
      </c>
      <c r="DH28" s="2">
        <v>52.4</v>
      </c>
      <c r="DI28" s="2">
        <v>53.7</v>
      </c>
      <c r="DJ28" s="2">
        <v>57.5</v>
      </c>
      <c r="DK28" s="2">
        <v>57.3</v>
      </c>
      <c r="DL28" s="2">
        <v>53.8</v>
      </c>
      <c r="DM28" s="2">
        <v>50.9</v>
      </c>
      <c r="DN28" s="2">
        <v>45</v>
      </c>
      <c r="DO28" s="2">
        <v>46.3</v>
      </c>
      <c r="DQ28" s="1"/>
      <c r="DR28" s="10" t="s">
        <v>173</v>
      </c>
      <c r="DS28" s="2">
        <v>28</v>
      </c>
      <c r="DT28" s="2">
        <v>28.6</v>
      </c>
      <c r="DU28" s="2">
        <v>36.299999999999997</v>
      </c>
      <c r="DV28" s="2">
        <v>45.7</v>
      </c>
      <c r="DW28" s="2">
        <v>43.4</v>
      </c>
      <c r="DX28" s="2">
        <v>40.299999999999997</v>
      </c>
      <c r="DY28" s="2">
        <v>40.200000000000003</v>
      </c>
      <c r="DZ28" s="2">
        <v>50.5</v>
      </c>
      <c r="EA28" s="2">
        <v>51.7</v>
      </c>
      <c r="EB28" s="2">
        <v>50.1</v>
      </c>
      <c r="EC28" s="2">
        <v>51.6</v>
      </c>
      <c r="ED28" s="2">
        <v>57.8</v>
      </c>
      <c r="EE28" s="2">
        <v>59.6</v>
      </c>
      <c r="EF28" s="2">
        <v>62.3</v>
      </c>
      <c r="EG28" s="2">
        <v>65.3</v>
      </c>
      <c r="EH28" s="2">
        <v>65.900000000000006</v>
      </c>
      <c r="EI28" s="2">
        <v>64.7</v>
      </c>
      <c r="EJ28" s="2">
        <v>65.400000000000006</v>
      </c>
      <c r="EK28" s="2">
        <v>68.400000000000006</v>
      </c>
      <c r="EL28" s="2">
        <v>67.900000000000006</v>
      </c>
      <c r="EM28" s="2">
        <v>66.5</v>
      </c>
      <c r="EO28" s="1"/>
      <c r="EP28" s="10" t="s">
        <v>173</v>
      </c>
      <c r="EQ28" s="2">
        <v>11.2</v>
      </c>
      <c r="ER28" s="2">
        <v>6.6</v>
      </c>
      <c r="ES28" s="2">
        <v>10.6</v>
      </c>
      <c r="ET28" s="2">
        <v>4</v>
      </c>
      <c r="EU28" s="2">
        <v>11</v>
      </c>
      <c r="EV28" s="2">
        <v>9.4</v>
      </c>
      <c r="EW28" s="2">
        <v>27.1</v>
      </c>
      <c r="EX28" s="2">
        <v>34.4</v>
      </c>
      <c r="EY28" s="2">
        <v>40.700000000000003</v>
      </c>
      <c r="EZ28" s="2">
        <v>46.7</v>
      </c>
      <c r="FA28" s="2">
        <v>47.4</v>
      </c>
      <c r="FB28" s="2">
        <v>49.8</v>
      </c>
      <c r="FC28" s="2">
        <v>48</v>
      </c>
      <c r="FD28" s="2">
        <v>46.4</v>
      </c>
      <c r="FE28" s="2">
        <v>49.1</v>
      </c>
      <c r="FF28" s="2">
        <v>48.4</v>
      </c>
      <c r="FG28" s="2">
        <v>59.8</v>
      </c>
      <c r="FH28" s="2">
        <v>57.4</v>
      </c>
      <c r="FI28" s="2">
        <v>55.5</v>
      </c>
      <c r="FJ28" s="2">
        <v>53.6</v>
      </c>
      <c r="FK28" s="2">
        <v>53.2</v>
      </c>
    </row>
    <row r="29" spans="1:167" ht="14.5">
      <c r="A29" s="1"/>
      <c r="B29" s="10" t="s">
        <v>174</v>
      </c>
      <c r="C29" s="2">
        <v>22.5</v>
      </c>
      <c r="D29" s="2">
        <v>22.7</v>
      </c>
      <c r="E29" s="2">
        <v>27.4</v>
      </c>
      <c r="F29" s="2">
        <v>27.8</v>
      </c>
      <c r="G29" s="2">
        <v>24.8</v>
      </c>
      <c r="H29" s="2">
        <v>21.2</v>
      </c>
      <c r="I29" s="2">
        <v>19.8</v>
      </c>
      <c r="J29" s="2">
        <v>18.100000000000001</v>
      </c>
      <c r="K29" s="2">
        <v>17.5</v>
      </c>
      <c r="L29" s="2">
        <v>18.600000000000001</v>
      </c>
      <c r="M29" s="2">
        <v>19.2</v>
      </c>
      <c r="N29" s="2" t="s">
        <v>172</v>
      </c>
      <c r="O29" s="2" t="s">
        <v>172</v>
      </c>
      <c r="P29" s="2" t="s">
        <v>172</v>
      </c>
      <c r="Q29" s="2" t="s">
        <v>172</v>
      </c>
      <c r="R29" s="2" t="s">
        <v>172</v>
      </c>
      <c r="S29" s="2">
        <v>21.9</v>
      </c>
      <c r="T29" s="2" t="s">
        <v>172</v>
      </c>
      <c r="U29" s="2">
        <v>19.3</v>
      </c>
      <c r="V29" s="2">
        <v>22</v>
      </c>
      <c r="W29" s="2">
        <v>22.7</v>
      </c>
      <c r="Y29" s="1"/>
      <c r="Z29" s="10" t="s">
        <v>174</v>
      </c>
      <c r="AA29" s="2">
        <v>17.399999999999999</v>
      </c>
      <c r="AB29" s="2">
        <v>13.2</v>
      </c>
      <c r="AC29" s="2">
        <v>14.4</v>
      </c>
      <c r="AD29" s="2">
        <v>19.3</v>
      </c>
      <c r="AE29" s="2">
        <v>25.2</v>
      </c>
      <c r="AF29" s="2">
        <v>25</v>
      </c>
      <c r="AG29" s="2">
        <v>16.899999999999999</v>
      </c>
      <c r="AH29" s="2">
        <v>23.6</v>
      </c>
      <c r="AI29" s="2">
        <v>22.3</v>
      </c>
      <c r="AJ29" s="2">
        <v>25.4</v>
      </c>
      <c r="AK29" s="2">
        <v>26</v>
      </c>
      <c r="AL29" s="2">
        <v>34.299999999999997</v>
      </c>
      <c r="AM29" s="2">
        <v>28.3</v>
      </c>
      <c r="AN29" s="2">
        <v>31.1</v>
      </c>
      <c r="AO29" s="2">
        <v>34.5</v>
      </c>
      <c r="AP29" s="2">
        <v>38</v>
      </c>
      <c r="AQ29" s="2">
        <v>34.299999999999997</v>
      </c>
      <c r="AR29" s="2">
        <v>32.1</v>
      </c>
      <c r="AS29" s="2">
        <v>31.1</v>
      </c>
      <c r="AT29" s="2">
        <v>31.4</v>
      </c>
      <c r="AU29" s="2">
        <v>32.1</v>
      </c>
      <c r="AW29" s="1"/>
      <c r="AX29" s="10" t="s">
        <v>174</v>
      </c>
      <c r="AY29" s="2">
        <v>19.7</v>
      </c>
      <c r="AZ29" s="2">
        <v>14.5</v>
      </c>
      <c r="BA29" s="2">
        <v>16.600000000000001</v>
      </c>
      <c r="BB29" s="2">
        <v>18</v>
      </c>
      <c r="BC29" s="2">
        <v>18.8</v>
      </c>
      <c r="BD29" s="2">
        <v>16.2</v>
      </c>
      <c r="BE29" s="2">
        <v>14.5</v>
      </c>
      <c r="BF29" s="2">
        <v>11.7</v>
      </c>
      <c r="BG29" s="2">
        <v>11.5</v>
      </c>
      <c r="BH29" s="2">
        <v>15.8</v>
      </c>
      <c r="BI29" s="2">
        <v>13.7</v>
      </c>
      <c r="BJ29" s="2">
        <v>16.7</v>
      </c>
      <c r="BK29" s="2">
        <v>18.8</v>
      </c>
      <c r="BL29" s="2">
        <v>22.9</v>
      </c>
      <c r="BM29" s="2">
        <v>22.5</v>
      </c>
      <c r="BN29" s="2">
        <v>26.6</v>
      </c>
      <c r="BO29" s="2">
        <v>29</v>
      </c>
      <c r="BP29" s="2">
        <v>27.6</v>
      </c>
      <c r="BQ29" s="2">
        <v>23.9</v>
      </c>
      <c r="BR29" s="2">
        <v>24.5</v>
      </c>
      <c r="BS29" s="2">
        <v>26.6</v>
      </c>
      <c r="BU29" s="1"/>
      <c r="BV29" s="10" t="s">
        <v>174</v>
      </c>
      <c r="BW29" s="2">
        <v>23.4</v>
      </c>
      <c r="BX29" s="2">
        <v>22</v>
      </c>
      <c r="BY29" s="2">
        <v>22.7</v>
      </c>
      <c r="BZ29" s="2">
        <v>16.2</v>
      </c>
      <c r="CA29" s="2">
        <v>19.899999999999999</v>
      </c>
      <c r="CB29" s="2">
        <v>22.7</v>
      </c>
      <c r="CC29" s="2">
        <v>10.9</v>
      </c>
      <c r="CD29" s="2">
        <v>11.8</v>
      </c>
      <c r="CE29" s="2">
        <v>12.4</v>
      </c>
      <c r="CF29" s="2">
        <v>17.3</v>
      </c>
      <c r="CG29" s="2" t="s">
        <v>172</v>
      </c>
      <c r="CH29" s="2">
        <v>38.799999999999997</v>
      </c>
      <c r="CI29" s="2">
        <v>20</v>
      </c>
      <c r="CJ29" s="2">
        <v>15.7</v>
      </c>
      <c r="CK29" s="2">
        <v>29.3</v>
      </c>
      <c r="CL29" s="2">
        <v>27.5</v>
      </c>
      <c r="CM29" s="2">
        <v>26.5</v>
      </c>
      <c r="CN29" s="2">
        <v>29.2</v>
      </c>
      <c r="CO29" s="2">
        <v>31.1</v>
      </c>
      <c r="CP29" s="2">
        <v>29.3</v>
      </c>
      <c r="CQ29" s="2">
        <v>33.299999999999997</v>
      </c>
      <c r="CS29" s="1"/>
      <c r="CT29" s="10" t="s">
        <v>174</v>
      </c>
      <c r="CU29" s="2">
        <v>4</v>
      </c>
      <c r="CV29" s="2">
        <v>3.8</v>
      </c>
      <c r="CW29" s="2">
        <v>3.7</v>
      </c>
      <c r="CX29" s="2">
        <v>3.7</v>
      </c>
      <c r="CY29" s="2">
        <v>4</v>
      </c>
      <c r="CZ29" s="2">
        <v>4.3</v>
      </c>
      <c r="DA29" s="2">
        <v>4.3</v>
      </c>
      <c r="DB29" s="2">
        <v>4.5999999999999996</v>
      </c>
      <c r="DC29" s="2">
        <v>4.5999999999999996</v>
      </c>
      <c r="DD29" s="2">
        <v>3.4</v>
      </c>
      <c r="DE29" s="2">
        <v>5</v>
      </c>
      <c r="DF29" s="2">
        <v>5</v>
      </c>
      <c r="DG29" s="2">
        <v>5.3</v>
      </c>
      <c r="DH29" s="2">
        <v>4.8</v>
      </c>
      <c r="DI29" s="2">
        <v>4.5</v>
      </c>
      <c r="DJ29" s="2">
        <v>3.8</v>
      </c>
      <c r="DK29" s="2">
        <v>2.5</v>
      </c>
      <c r="DL29" s="2">
        <v>7.3</v>
      </c>
      <c r="DM29" s="2">
        <v>10</v>
      </c>
      <c r="DN29" s="2">
        <v>12.1</v>
      </c>
      <c r="DO29" s="2">
        <v>16.100000000000001</v>
      </c>
      <c r="DQ29" s="1"/>
      <c r="DR29" s="10" t="s">
        <v>174</v>
      </c>
      <c r="DS29" s="2">
        <v>9.1999999999999993</v>
      </c>
      <c r="DT29" s="2">
        <v>8</v>
      </c>
      <c r="DU29" s="2">
        <v>5.5</v>
      </c>
      <c r="DV29" s="2">
        <v>5.5</v>
      </c>
      <c r="DW29" s="2">
        <v>6.8</v>
      </c>
      <c r="DX29" s="2">
        <v>7.2</v>
      </c>
      <c r="DY29" s="2">
        <v>7.4</v>
      </c>
      <c r="DZ29" s="2">
        <v>6.5</v>
      </c>
      <c r="EA29" s="2">
        <v>7.7</v>
      </c>
      <c r="EB29" s="2">
        <v>7.9</v>
      </c>
      <c r="EC29" s="2">
        <v>10</v>
      </c>
      <c r="ED29" s="2">
        <v>8.6</v>
      </c>
      <c r="EE29" s="2">
        <v>7.5</v>
      </c>
      <c r="EF29" s="2">
        <v>7.4</v>
      </c>
      <c r="EG29" s="2">
        <v>6.2</v>
      </c>
      <c r="EH29" s="2">
        <v>6.4</v>
      </c>
      <c r="EI29" s="2" t="s">
        <v>172</v>
      </c>
      <c r="EJ29" s="2">
        <v>6.8</v>
      </c>
      <c r="EK29" s="2">
        <v>6.4</v>
      </c>
      <c r="EL29" s="2">
        <v>6.5</v>
      </c>
      <c r="EM29" s="2">
        <v>6.5</v>
      </c>
      <c r="EO29" s="1"/>
      <c r="EP29" s="10" t="s">
        <v>174</v>
      </c>
      <c r="EQ29" s="2">
        <v>46.1</v>
      </c>
      <c r="ER29" s="2">
        <v>44</v>
      </c>
      <c r="ES29" s="2">
        <v>45.8</v>
      </c>
      <c r="ET29" s="2">
        <v>51.9</v>
      </c>
      <c r="EU29" s="2">
        <v>49.1</v>
      </c>
      <c r="EV29" s="2">
        <v>56.3</v>
      </c>
      <c r="EW29" s="2">
        <v>44.3</v>
      </c>
      <c r="EX29" s="2">
        <v>35</v>
      </c>
      <c r="EY29" s="2">
        <v>32.200000000000003</v>
      </c>
      <c r="EZ29" s="2">
        <v>27.3</v>
      </c>
      <c r="FA29" s="2" t="s">
        <v>172</v>
      </c>
      <c r="FB29" s="2" t="s">
        <v>172</v>
      </c>
      <c r="FC29" s="2" t="s">
        <v>172</v>
      </c>
      <c r="FD29" s="2" t="s">
        <v>172</v>
      </c>
      <c r="FE29" s="2" t="s">
        <v>172</v>
      </c>
      <c r="FF29" s="2" t="s">
        <v>172</v>
      </c>
      <c r="FG29" s="2" t="s">
        <v>172</v>
      </c>
      <c r="FH29" s="2">
        <v>32</v>
      </c>
      <c r="FI29" s="2">
        <v>33.9</v>
      </c>
      <c r="FJ29" s="2">
        <v>35.9</v>
      </c>
      <c r="FK29" s="2">
        <v>37.200000000000003</v>
      </c>
    </row>
    <row r="30" spans="1:167" ht="14.5">
      <c r="A30" s="1"/>
      <c r="B30" s="10" t="s">
        <v>175</v>
      </c>
      <c r="C30" s="2">
        <v>24.2</v>
      </c>
      <c r="D30" s="2">
        <v>26.8</v>
      </c>
      <c r="E30" s="2">
        <v>26.3</v>
      </c>
      <c r="F30" s="2">
        <v>25.2</v>
      </c>
      <c r="G30" s="2">
        <v>31.5</v>
      </c>
      <c r="H30" s="2">
        <v>37.6</v>
      </c>
      <c r="I30" s="2">
        <v>25</v>
      </c>
      <c r="J30" s="2">
        <v>27.1</v>
      </c>
      <c r="K30" s="2">
        <v>27.4</v>
      </c>
      <c r="L30" s="2">
        <v>22.9</v>
      </c>
      <c r="M30" s="2">
        <v>23.8</v>
      </c>
      <c r="N30" s="2">
        <v>28.7</v>
      </c>
      <c r="O30" s="2">
        <v>25.9</v>
      </c>
      <c r="P30" s="2">
        <v>23.9</v>
      </c>
      <c r="Q30" s="2">
        <v>20.7</v>
      </c>
      <c r="R30" s="2">
        <v>24.4</v>
      </c>
      <c r="S30" s="2">
        <v>28.6</v>
      </c>
      <c r="T30" s="2">
        <v>27.5</v>
      </c>
      <c r="U30" s="2">
        <v>23.1</v>
      </c>
      <c r="V30" s="2">
        <v>22.6</v>
      </c>
      <c r="W30" s="2">
        <v>20.7</v>
      </c>
      <c r="Y30" s="1"/>
      <c r="Z30" s="10" t="s">
        <v>175</v>
      </c>
      <c r="AA30" s="2">
        <v>26.4</v>
      </c>
      <c r="AB30" s="2">
        <v>34</v>
      </c>
      <c r="AC30" s="2">
        <v>34.5</v>
      </c>
      <c r="AD30" s="2">
        <v>33.299999999999997</v>
      </c>
      <c r="AE30" s="2">
        <v>36.9</v>
      </c>
      <c r="AF30" s="2">
        <v>23.5</v>
      </c>
      <c r="AG30" s="2">
        <v>42.5</v>
      </c>
      <c r="AH30" s="2">
        <v>34.1</v>
      </c>
      <c r="AI30" s="2">
        <v>42.5</v>
      </c>
      <c r="AJ30" s="2">
        <v>51.2</v>
      </c>
      <c r="AK30" s="2">
        <v>43.9</v>
      </c>
      <c r="AL30" s="2">
        <v>21</v>
      </c>
      <c r="AM30" s="2">
        <v>22.1</v>
      </c>
      <c r="AN30" s="2">
        <v>19.7</v>
      </c>
      <c r="AO30" s="2">
        <v>25.5</v>
      </c>
      <c r="AP30" s="2">
        <v>21.2</v>
      </c>
      <c r="AQ30" s="2">
        <v>25</v>
      </c>
      <c r="AR30" s="2">
        <v>29.2</v>
      </c>
      <c r="AS30" s="2">
        <v>22.6</v>
      </c>
      <c r="AT30" s="2">
        <v>22.5</v>
      </c>
      <c r="AU30" s="2">
        <v>22.4</v>
      </c>
      <c r="AW30" s="1"/>
      <c r="AX30" s="10" t="s">
        <v>175</v>
      </c>
      <c r="AY30" s="2">
        <v>0.3</v>
      </c>
      <c r="AZ30" s="2">
        <v>0.2</v>
      </c>
      <c r="BA30" s="2">
        <v>0.2</v>
      </c>
      <c r="BB30" s="2">
        <v>0</v>
      </c>
      <c r="BC30" s="2">
        <v>0.3</v>
      </c>
      <c r="BD30" s="2">
        <v>0.3</v>
      </c>
      <c r="BE30" s="2">
        <v>0</v>
      </c>
      <c r="BF30" s="2">
        <v>0.6</v>
      </c>
      <c r="BG30" s="2">
        <v>0.4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46.7</v>
      </c>
      <c r="CD30" s="2">
        <v>46.1</v>
      </c>
      <c r="CE30" s="2">
        <v>40.200000000000003</v>
      </c>
      <c r="CF30" s="2">
        <v>35</v>
      </c>
      <c r="CG30" s="2">
        <v>22.7</v>
      </c>
      <c r="CH30" s="2">
        <v>1.4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0.1</v>
      </c>
      <c r="DB30" s="2">
        <v>0</v>
      </c>
      <c r="DC30" s="2">
        <v>0</v>
      </c>
      <c r="DD30" s="2">
        <v>0</v>
      </c>
      <c r="DE30" s="2">
        <v>0</v>
      </c>
      <c r="DF30" s="2">
        <v>0.3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0.1</v>
      </c>
      <c r="DT30" s="2">
        <v>0.1</v>
      </c>
      <c r="DU30" s="2">
        <v>0.1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0.4</v>
      </c>
      <c r="EX30" s="2">
        <v>0.1</v>
      </c>
      <c r="EY30" s="2">
        <v>0.1</v>
      </c>
      <c r="EZ30" s="2">
        <v>0.1</v>
      </c>
      <c r="FA30" s="2">
        <v>0.1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 t="s">
        <v>172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 t="s">
        <v>172</v>
      </c>
      <c r="J31" s="2" t="s">
        <v>172</v>
      </c>
      <c r="K31" s="2" t="s">
        <v>172</v>
      </c>
      <c r="L31" s="2" t="s">
        <v>172</v>
      </c>
      <c r="M31" s="2">
        <v>0</v>
      </c>
      <c r="N31" s="2">
        <v>0</v>
      </c>
      <c r="O31" s="2">
        <v>0</v>
      </c>
      <c r="P31" s="2" t="s">
        <v>172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0.4</v>
      </c>
      <c r="CP31" s="2">
        <v>0.4</v>
      </c>
      <c r="CQ31" s="2">
        <v>0</v>
      </c>
      <c r="CS31" s="1"/>
      <c r="CT31" s="10" t="s">
        <v>176</v>
      </c>
      <c r="CU31" s="2">
        <v>21.6</v>
      </c>
      <c r="CV31" s="2">
        <v>24.2</v>
      </c>
      <c r="CW31" s="2">
        <v>25.8</v>
      </c>
      <c r="CX31" s="2">
        <v>21.4</v>
      </c>
      <c r="CY31" s="2">
        <v>20.399999999999999</v>
      </c>
      <c r="CZ31" s="2">
        <v>17.7</v>
      </c>
      <c r="DA31" s="2">
        <v>16.399999999999999</v>
      </c>
      <c r="DB31" s="2">
        <v>15.6</v>
      </c>
      <c r="DC31" s="2">
        <v>16.8</v>
      </c>
      <c r="DD31" s="2">
        <v>16.7</v>
      </c>
      <c r="DE31" s="2">
        <v>15.2</v>
      </c>
      <c r="DF31" s="2">
        <v>7.1</v>
      </c>
      <c r="DG31" s="2">
        <v>7.7</v>
      </c>
      <c r="DH31" s="2">
        <v>7.1</v>
      </c>
      <c r="DI31" s="2">
        <v>9</v>
      </c>
      <c r="DJ31" s="2">
        <v>7.5</v>
      </c>
      <c r="DK31" s="2">
        <v>8.4</v>
      </c>
      <c r="DL31" s="2">
        <v>7.4</v>
      </c>
      <c r="DM31" s="2">
        <v>8</v>
      </c>
      <c r="DN31" s="2">
        <v>6.9</v>
      </c>
      <c r="DO31" s="2">
        <v>5.9</v>
      </c>
      <c r="DQ31" s="1"/>
      <c r="DR31" s="10" t="s">
        <v>176</v>
      </c>
      <c r="DS31" s="2">
        <v>40.5</v>
      </c>
      <c r="DT31" s="2">
        <v>40.700000000000003</v>
      </c>
      <c r="DU31" s="2">
        <v>37.6</v>
      </c>
      <c r="DV31" s="2">
        <v>33.5</v>
      </c>
      <c r="DW31" s="2">
        <v>32.9</v>
      </c>
      <c r="DX31" s="2">
        <v>34</v>
      </c>
      <c r="DY31" s="2">
        <v>35.9</v>
      </c>
      <c r="DZ31" s="2">
        <v>30.1</v>
      </c>
      <c r="EA31" s="2">
        <v>27.7</v>
      </c>
      <c r="EB31" s="2">
        <v>30.7</v>
      </c>
      <c r="EC31" s="2">
        <v>27.6</v>
      </c>
      <c r="ED31" s="2">
        <v>24.1</v>
      </c>
      <c r="EE31" s="2">
        <v>22.3</v>
      </c>
      <c r="EF31" s="2">
        <v>21.5</v>
      </c>
      <c r="EG31" s="2">
        <v>20.100000000000001</v>
      </c>
      <c r="EH31" s="2">
        <v>20</v>
      </c>
      <c r="EI31" s="2">
        <v>21.2</v>
      </c>
      <c r="EJ31" s="2">
        <v>20</v>
      </c>
      <c r="EK31" s="2">
        <v>18</v>
      </c>
      <c r="EL31" s="2">
        <v>18.399999999999999</v>
      </c>
      <c r="EM31" s="2">
        <v>19.8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5.0999999999999996</v>
      </c>
      <c r="D32" s="2">
        <v>0.7</v>
      </c>
      <c r="E32" s="2">
        <v>0.3</v>
      </c>
      <c r="F32" s="2">
        <v>0.4</v>
      </c>
      <c r="G32" s="2">
        <v>0.4</v>
      </c>
      <c r="H32" s="2">
        <v>0.8</v>
      </c>
      <c r="I32" s="2">
        <v>0.9</v>
      </c>
      <c r="J32" s="2">
        <v>1.1000000000000001</v>
      </c>
      <c r="K32" s="2">
        <v>1.3</v>
      </c>
      <c r="L32" s="2">
        <v>1.4</v>
      </c>
      <c r="M32" s="2">
        <v>1</v>
      </c>
      <c r="N32" s="2">
        <v>1</v>
      </c>
      <c r="O32" s="2">
        <v>0.8</v>
      </c>
      <c r="P32" s="2">
        <v>0.8</v>
      </c>
      <c r="Q32" s="2">
        <v>0.3</v>
      </c>
      <c r="R32" s="2">
        <v>1.3</v>
      </c>
      <c r="S32" s="2">
        <v>1.3</v>
      </c>
      <c r="T32" s="2">
        <v>1.2</v>
      </c>
      <c r="U32" s="2">
        <v>0.9</v>
      </c>
      <c r="V32" s="2">
        <v>1.2</v>
      </c>
      <c r="W32" s="2">
        <v>0.9</v>
      </c>
      <c r="Y32" s="1"/>
      <c r="Z32" s="10" t="s">
        <v>177</v>
      </c>
      <c r="AA32" s="2">
        <v>2.1</v>
      </c>
      <c r="AB32" s="2">
        <v>0.9</v>
      </c>
      <c r="AC32" s="2">
        <v>0</v>
      </c>
      <c r="AD32" s="2">
        <v>0</v>
      </c>
      <c r="AE32" s="2">
        <v>0</v>
      </c>
      <c r="AF32" s="2">
        <v>0.2</v>
      </c>
      <c r="AG32" s="2">
        <v>0.1</v>
      </c>
      <c r="AH32" s="2">
        <v>0.1</v>
      </c>
      <c r="AI32" s="2">
        <v>0.1</v>
      </c>
      <c r="AJ32" s="2">
        <v>0.1</v>
      </c>
      <c r="AK32" s="2">
        <v>0.1</v>
      </c>
      <c r="AL32" s="2">
        <v>0.1</v>
      </c>
      <c r="AM32" s="2">
        <v>0.1</v>
      </c>
      <c r="AN32" s="2">
        <v>0.1</v>
      </c>
      <c r="AO32" s="2">
        <v>0.1</v>
      </c>
      <c r="AP32" s="2">
        <v>0.1</v>
      </c>
      <c r="AQ32" s="2">
        <v>0.1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177</v>
      </c>
      <c r="AY32" s="2">
        <v>6.7</v>
      </c>
      <c r="AZ32" s="2">
        <v>4.7</v>
      </c>
      <c r="BA32" s="2">
        <v>3.5</v>
      </c>
      <c r="BB32" s="2">
        <v>6.2</v>
      </c>
      <c r="BC32" s="2">
        <v>5.9</v>
      </c>
      <c r="BD32" s="2">
        <v>14.6</v>
      </c>
      <c r="BE32" s="2">
        <v>16.8</v>
      </c>
      <c r="BF32" s="2">
        <v>15.2</v>
      </c>
      <c r="BG32" s="2">
        <v>15.9</v>
      </c>
      <c r="BH32" s="2">
        <v>14.6</v>
      </c>
      <c r="BI32" s="2">
        <v>17.7</v>
      </c>
      <c r="BJ32" s="2">
        <v>18.8</v>
      </c>
      <c r="BK32" s="2">
        <v>20.5</v>
      </c>
      <c r="BL32" s="2">
        <v>14.9</v>
      </c>
      <c r="BM32" s="2">
        <v>13.1</v>
      </c>
      <c r="BN32" s="2">
        <v>12</v>
      </c>
      <c r="BO32" s="2">
        <v>15.1</v>
      </c>
      <c r="BP32" s="2">
        <v>16.3</v>
      </c>
      <c r="BQ32" s="2">
        <v>12.8</v>
      </c>
      <c r="BR32" s="2">
        <v>12.9</v>
      </c>
      <c r="BS32" s="2">
        <v>12.3</v>
      </c>
      <c r="BU32" s="1"/>
      <c r="BV32" s="10" t="s">
        <v>177</v>
      </c>
      <c r="BW32" s="2">
        <v>8</v>
      </c>
      <c r="BX32" s="2">
        <v>19.899999999999999</v>
      </c>
      <c r="BY32" s="2">
        <v>10.199999999999999</v>
      </c>
      <c r="BZ32" s="2">
        <v>35.4</v>
      </c>
      <c r="CA32" s="2">
        <v>53.2</v>
      </c>
      <c r="CB32" s="2">
        <v>49.7</v>
      </c>
      <c r="CC32" s="2">
        <v>27.7</v>
      </c>
      <c r="CD32" s="2">
        <v>32.299999999999997</v>
      </c>
      <c r="CE32" s="2">
        <v>36.700000000000003</v>
      </c>
      <c r="CF32" s="2">
        <v>34.5</v>
      </c>
      <c r="CG32" s="2">
        <v>29.4</v>
      </c>
      <c r="CH32" s="2">
        <v>34.9</v>
      </c>
      <c r="CI32" s="2">
        <v>19.8</v>
      </c>
      <c r="CJ32" s="2">
        <v>23.6</v>
      </c>
      <c r="CK32" s="2">
        <v>32.5</v>
      </c>
      <c r="CL32" s="2">
        <v>33.799999999999997</v>
      </c>
      <c r="CM32" s="2">
        <v>28.3</v>
      </c>
      <c r="CN32" s="2">
        <v>34</v>
      </c>
      <c r="CO32" s="2">
        <v>34.6</v>
      </c>
      <c r="CP32" s="2">
        <v>35.200000000000003</v>
      </c>
      <c r="CQ32" s="2">
        <v>35.1</v>
      </c>
      <c r="CS32" s="1"/>
      <c r="CT32" s="10" t="s">
        <v>177</v>
      </c>
      <c r="CU32" s="2">
        <v>3.2</v>
      </c>
      <c r="CV32" s="2">
        <v>3.8</v>
      </c>
      <c r="CW32" s="2">
        <v>5.7</v>
      </c>
      <c r="CX32" s="2">
        <v>4.3</v>
      </c>
      <c r="CY32" s="2">
        <v>4.5</v>
      </c>
      <c r="CZ32" s="2">
        <v>5.5</v>
      </c>
      <c r="DA32" s="2">
        <v>5.4</v>
      </c>
      <c r="DB32" s="2">
        <v>5.2</v>
      </c>
      <c r="DC32" s="2">
        <v>5.5</v>
      </c>
      <c r="DD32" s="2">
        <v>6.8</v>
      </c>
      <c r="DE32" s="2">
        <v>5.7</v>
      </c>
      <c r="DF32" s="2">
        <v>5.6</v>
      </c>
      <c r="DG32" s="2">
        <v>8</v>
      </c>
      <c r="DH32" s="2">
        <v>5.8</v>
      </c>
      <c r="DI32" s="2">
        <v>6.6</v>
      </c>
      <c r="DJ32" s="2">
        <v>6.2</v>
      </c>
      <c r="DK32" s="2">
        <v>5.2</v>
      </c>
      <c r="DL32" s="2">
        <v>5</v>
      </c>
      <c r="DM32" s="2">
        <v>5.2</v>
      </c>
      <c r="DN32" s="2">
        <v>6.6</v>
      </c>
      <c r="DO32" s="2">
        <v>3.9</v>
      </c>
      <c r="DQ32" s="1"/>
      <c r="DR32" s="10" t="s">
        <v>177</v>
      </c>
      <c r="DS32" s="2">
        <v>4.9000000000000004</v>
      </c>
      <c r="DT32" s="2">
        <v>5.6</v>
      </c>
      <c r="DU32" s="2">
        <v>4.8</v>
      </c>
      <c r="DV32" s="2">
        <v>3.3</v>
      </c>
      <c r="DW32" s="2">
        <v>3.4</v>
      </c>
      <c r="DX32" s="2">
        <v>5</v>
      </c>
      <c r="DY32" s="2">
        <v>4.9000000000000004</v>
      </c>
      <c r="DZ32" s="2">
        <v>4.0999999999999996</v>
      </c>
      <c r="EA32" s="2">
        <v>4.5</v>
      </c>
      <c r="EB32" s="2">
        <v>3.7</v>
      </c>
      <c r="EC32" s="2">
        <v>4.3</v>
      </c>
      <c r="ED32" s="2">
        <v>4.2</v>
      </c>
      <c r="EE32" s="2">
        <v>5</v>
      </c>
      <c r="EF32" s="2">
        <v>4.0999999999999996</v>
      </c>
      <c r="EG32" s="2">
        <v>3.7</v>
      </c>
      <c r="EH32" s="2">
        <v>3.3</v>
      </c>
      <c r="EI32" s="2">
        <v>3.1</v>
      </c>
      <c r="EJ32" s="2">
        <v>3.4</v>
      </c>
      <c r="EK32" s="2">
        <v>3.8</v>
      </c>
      <c r="EL32" s="2">
        <v>3.7</v>
      </c>
      <c r="EM32" s="2">
        <v>3.6</v>
      </c>
      <c r="EO32" s="1"/>
      <c r="EP32" s="10" t="s">
        <v>177</v>
      </c>
      <c r="EQ32" s="2">
        <v>3.9</v>
      </c>
      <c r="ER32" s="2">
        <v>2.4</v>
      </c>
      <c r="ES32" s="2">
        <v>2.2999999999999998</v>
      </c>
      <c r="ET32" s="2">
        <v>2.2999999999999998</v>
      </c>
      <c r="EU32" s="2">
        <v>2</v>
      </c>
      <c r="EV32" s="2">
        <v>5.5</v>
      </c>
      <c r="EW32" s="2">
        <v>3.3</v>
      </c>
      <c r="EX32" s="2">
        <v>4</v>
      </c>
      <c r="EY32" s="2">
        <v>4.5</v>
      </c>
      <c r="EZ32" s="2">
        <v>3.6</v>
      </c>
      <c r="FA32" s="2">
        <v>3.7</v>
      </c>
      <c r="FB32" s="2">
        <v>3.4</v>
      </c>
      <c r="FC32" s="2">
        <v>2.9</v>
      </c>
      <c r="FD32" s="2">
        <v>2.8</v>
      </c>
      <c r="FE32" s="2">
        <v>2.5</v>
      </c>
      <c r="FF32" s="2">
        <v>2.2000000000000002</v>
      </c>
      <c r="FG32" s="2">
        <v>1.7</v>
      </c>
      <c r="FH32" s="2">
        <v>1.6</v>
      </c>
      <c r="FI32" s="2">
        <v>2.2999999999999998</v>
      </c>
      <c r="FJ32" s="2">
        <v>2.4</v>
      </c>
      <c r="FK32" s="2">
        <v>1.9</v>
      </c>
    </row>
    <row r="33" spans="1:167" ht="14.5">
      <c r="A33" s="1"/>
      <c r="B33" s="10" t="s">
        <v>178</v>
      </c>
      <c r="C33" s="2">
        <v>6.9</v>
      </c>
      <c r="D33" s="2">
        <v>4.8</v>
      </c>
      <c r="E33" s="2">
        <v>3.5</v>
      </c>
      <c r="F33" s="2">
        <v>0.3</v>
      </c>
      <c r="G33" s="2">
        <v>0</v>
      </c>
      <c r="H33" s="2">
        <v>0</v>
      </c>
      <c r="I33" s="2">
        <v>0</v>
      </c>
      <c r="J33" s="2">
        <v>5.2</v>
      </c>
      <c r="K33" s="2">
        <v>1.2</v>
      </c>
      <c r="L33" s="2">
        <v>0</v>
      </c>
      <c r="M33" s="2">
        <v>0</v>
      </c>
      <c r="N33" s="2">
        <v>0</v>
      </c>
      <c r="O33" s="2">
        <v>0</v>
      </c>
      <c r="P33" s="2">
        <v>4.4000000000000004</v>
      </c>
      <c r="Q33" s="2">
        <v>11.7</v>
      </c>
      <c r="R33" s="2">
        <v>17.8</v>
      </c>
      <c r="S33" s="2">
        <v>0</v>
      </c>
      <c r="T33" s="2">
        <v>0</v>
      </c>
      <c r="U33" s="2">
        <v>15.1</v>
      </c>
      <c r="V33" s="2">
        <v>17.8</v>
      </c>
      <c r="W33" s="2">
        <v>16.2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14.2</v>
      </c>
      <c r="AN33" s="2">
        <v>13.8</v>
      </c>
      <c r="AO33" s="2">
        <v>0</v>
      </c>
      <c r="AP33" s="2">
        <v>0</v>
      </c>
      <c r="AQ33" s="2">
        <v>0</v>
      </c>
      <c r="AR33" s="2">
        <v>0</v>
      </c>
      <c r="AS33" s="2">
        <v>0.5</v>
      </c>
      <c r="AT33" s="2">
        <v>1.8</v>
      </c>
      <c r="AU33" s="2">
        <v>2.8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0.1</v>
      </c>
      <c r="DT33" s="2">
        <v>0</v>
      </c>
      <c r="DU33" s="2">
        <v>0</v>
      </c>
      <c r="DV33" s="2">
        <v>0.1</v>
      </c>
      <c r="DW33" s="2">
        <v>0</v>
      </c>
      <c r="DX33" s="2">
        <v>0.1</v>
      </c>
      <c r="DY33" s="2">
        <v>0.1</v>
      </c>
      <c r="DZ33" s="2">
        <v>0.1</v>
      </c>
      <c r="EA33" s="2" t="s">
        <v>172</v>
      </c>
      <c r="EB33" s="2" t="s">
        <v>172</v>
      </c>
      <c r="EC33" s="2">
        <v>0</v>
      </c>
      <c r="ED33" s="2">
        <v>0</v>
      </c>
      <c r="EE33" s="2" t="s">
        <v>172</v>
      </c>
      <c r="EF33" s="2" t="s">
        <v>172</v>
      </c>
      <c r="EG33" s="2" t="s">
        <v>172</v>
      </c>
      <c r="EH33" s="2" t="s">
        <v>172</v>
      </c>
      <c r="EI33" s="2" t="s">
        <v>172</v>
      </c>
      <c r="EJ33" s="2" t="s">
        <v>172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11.8</v>
      </c>
      <c r="ER33" s="2">
        <v>22.1</v>
      </c>
      <c r="ES33" s="2">
        <v>14.3</v>
      </c>
      <c r="ET33" s="2">
        <v>18.5</v>
      </c>
      <c r="EU33" s="2">
        <v>17</v>
      </c>
      <c r="EV33" s="2">
        <v>5.3</v>
      </c>
      <c r="EW33" s="2">
        <v>8.4</v>
      </c>
      <c r="EX33" s="2">
        <v>8.6</v>
      </c>
      <c r="EY33" s="2">
        <v>9.6</v>
      </c>
      <c r="EZ33" s="2">
        <v>8</v>
      </c>
      <c r="FA33" s="2" t="s">
        <v>172</v>
      </c>
      <c r="FB33" s="2" t="s">
        <v>172</v>
      </c>
      <c r="FC33" s="2" t="s">
        <v>172</v>
      </c>
      <c r="FD33" s="2" t="s">
        <v>172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67" ht="14.5">
      <c r="A34" s="1"/>
      <c r="B34" s="10" t="s">
        <v>179</v>
      </c>
      <c r="C34" s="2">
        <v>8.4</v>
      </c>
      <c r="D34" s="2">
        <v>8.9</v>
      </c>
      <c r="E34" s="2">
        <v>8.1999999999999993</v>
      </c>
      <c r="F34" s="2">
        <v>14</v>
      </c>
      <c r="G34" s="2">
        <v>13.1</v>
      </c>
      <c r="H34" s="2">
        <v>9.4</v>
      </c>
      <c r="I34" s="2">
        <v>12.8</v>
      </c>
      <c r="J34" s="2">
        <v>6</v>
      </c>
      <c r="K34" s="2">
        <v>12.7</v>
      </c>
      <c r="L34" s="2">
        <v>20</v>
      </c>
      <c r="M34" s="2" t="s">
        <v>172</v>
      </c>
      <c r="N34" s="2" t="s">
        <v>172</v>
      </c>
      <c r="O34" s="2" t="s">
        <v>172</v>
      </c>
      <c r="P34" s="2" t="s">
        <v>172</v>
      </c>
      <c r="Q34" s="2" t="s">
        <v>172</v>
      </c>
      <c r="R34" s="2" t="s">
        <v>172</v>
      </c>
      <c r="S34" s="2" t="s">
        <v>172</v>
      </c>
      <c r="T34" s="2" t="s">
        <v>172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 t="s">
        <v>172</v>
      </c>
      <c r="AB34" s="2" t="s">
        <v>172</v>
      </c>
      <c r="AC34" s="2" t="s">
        <v>172</v>
      </c>
      <c r="AD34" s="2" t="s">
        <v>172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13</v>
      </c>
      <c r="AT34" s="2">
        <v>11.7</v>
      </c>
      <c r="AU34" s="2">
        <v>8.5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67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67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67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67" ht="197">
      <c r="A38" s="7"/>
      <c r="B38" s="11" t="s">
        <v>183</v>
      </c>
      <c r="C38" s="4">
        <v>1.6</v>
      </c>
      <c r="D38" s="4">
        <v>1.3</v>
      </c>
      <c r="E38" s="4">
        <v>1.3</v>
      </c>
      <c r="F38" s="4">
        <v>1.6</v>
      </c>
      <c r="G38" s="4">
        <v>1.6</v>
      </c>
      <c r="H38" s="4">
        <v>1.8</v>
      </c>
      <c r="I38" s="4">
        <v>1.5</v>
      </c>
      <c r="J38" s="4">
        <v>1.4</v>
      </c>
      <c r="K38" s="4">
        <v>1.4</v>
      </c>
      <c r="L38" s="4">
        <v>1.4</v>
      </c>
      <c r="M38" s="4">
        <v>1.4</v>
      </c>
      <c r="N38" s="4">
        <v>1.5</v>
      </c>
      <c r="O38" s="4">
        <v>1.3</v>
      </c>
      <c r="P38" s="4">
        <v>1.1000000000000001</v>
      </c>
      <c r="Q38" s="4">
        <v>1.1000000000000001</v>
      </c>
      <c r="R38" s="4">
        <v>1</v>
      </c>
      <c r="S38" s="4">
        <v>0.7</v>
      </c>
      <c r="T38" s="4">
        <v>0.7</v>
      </c>
      <c r="U38" s="4">
        <v>0.8</v>
      </c>
      <c r="V38" s="4">
        <v>1</v>
      </c>
      <c r="W38" s="4">
        <v>0.9</v>
      </c>
      <c r="Y38" s="7"/>
      <c r="Z38" s="11" t="s">
        <v>183</v>
      </c>
      <c r="AA38" s="4">
        <v>1.3</v>
      </c>
      <c r="AB38" s="4">
        <v>1.1000000000000001</v>
      </c>
      <c r="AC38" s="4">
        <v>1.2</v>
      </c>
      <c r="AD38" s="4">
        <v>1.3</v>
      </c>
      <c r="AE38" s="4">
        <v>1</v>
      </c>
      <c r="AF38" s="4">
        <v>0.6</v>
      </c>
      <c r="AG38" s="4">
        <v>1</v>
      </c>
      <c r="AH38" s="4">
        <v>1</v>
      </c>
      <c r="AI38" s="4">
        <v>1.4</v>
      </c>
      <c r="AJ38" s="4">
        <v>2.2999999999999998</v>
      </c>
      <c r="AK38" s="4">
        <v>1.8</v>
      </c>
      <c r="AL38" s="4">
        <v>1.1000000000000001</v>
      </c>
      <c r="AM38" s="4">
        <v>1.8</v>
      </c>
      <c r="AN38" s="4">
        <v>1.9</v>
      </c>
      <c r="AO38" s="4">
        <v>1.5</v>
      </c>
      <c r="AP38" s="4">
        <v>1.4</v>
      </c>
      <c r="AQ38" s="4">
        <v>1.4</v>
      </c>
      <c r="AR38" s="4">
        <v>1.6</v>
      </c>
      <c r="AS38" s="4">
        <v>2.2000000000000002</v>
      </c>
      <c r="AT38" s="4">
        <v>2.4</v>
      </c>
      <c r="AU38" s="4">
        <v>2.2000000000000002</v>
      </c>
      <c r="AW38" s="7"/>
      <c r="AX38" s="11" t="s">
        <v>183</v>
      </c>
      <c r="AY38" s="4">
        <v>0.9</v>
      </c>
      <c r="AZ38" s="4">
        <v>0.7</v>
      </c>
      <c r="BA38" s="4">
        <v>0.8</v>
      </c>
      <c r="BB38" s="4">
        <v>0.7</v>
      </c>
      <c r="BC38" s="4">
        <v>0.8</v>
      </c>
      <c r="BD38" s="4">
        <v>1</v>
      </c>
      <c r="BE38" s="4">
        <v>0.9</v>
      </c>
      <c r="BF38" s="4">
        <v>0.9</v>
      </c>
      <c r="BG38" s="4">
        <v>1</v>
      </c>
      <c r="BH38" s="4">
        <v>1.1000000000000001</v>
      </c>
      <c r="BI38" s="4">
        <v>1</v>
      </c>
      <c r="BJ38" s="4">
        <v>1.1000000000000001</v>
      </c>
      <c r="BK38" s="4">
        <v>1.3</v>
      </c>
      <c r="BL38" s="4">
        <v>1.2</v>
      </c>
      <c r="BM38" s="4">
        <v>1.1000000000000001</v>
      </c>
      <c r="BN38" s="4">
        <v>1.3</v>
      </c>
      <c r="BO38" s="4">
        <v>1.5</v>
      </c>
      <c r="BP38" s="4">
        <v>1.4</v>
      </c>
      <c r="BQ38" s="4">
        <v>1.2</v>
      </c>
      <c r="BR38" s="4">
        <v>1.2</v>
      </c>
      <c r="BS38" s="4">
        <v>1.3</v>
      </c>
      <c r="BU38" s="7"/>
      <c r="BV38" s="11" t="s">
        <v>183</v>
      </c>
      <c r="BW38" s="4">
        <v>0.1</v>
      </c>
      <c r="BX38" s="4">
        <v>0.1</v>
      </c>
      <c r="BY38" s="4">
        <v>0.1</v>
      </c>
      <c r="BZ38" s="4">
        <v>0.1</v>
      </c>
      <c r="CA38" s="4">
        <v>0.1</v>
      </c>
      <c r="CB38" s="4">
        <v>0.1</v>
      </c>
      <c r="CC38" s="4">
        <v>0.3</v>
      </c>
      <c r="CD38" s="4">
        <v>0.3</v>
      </c>
      <c r="CE38" s="4">
        <v>0.3</v>
      </c>
      <c r="CF38" s="4">
        <v>0.3</v>
      </c>
      <c r="CG38" s="4">
        <v>0.2</v>
      </c>
      <c r="CH38" s="4">
        <v>0.2</v>
      </c>
      <c r="CI38" s="4">
        <v>0.2</v>
      </c>
      <c r="CJ38" s="4">
        <v>0.2</v>
      </c>
      <c r="CK38" s="4">
        <v>0.2</v>
      </c>
      <c r="CL38" s="4">
        <v>0.1</v>
      </c>
      <c r="CM38" s="4">
        <v>0.1</v>
      </c>
      <c r="CN38" s="4">
        <v>0.2</v>
      </c>
      <c r="CO38" s="4">
        <v>0.2</v>
      </c>
      <c r="CP38" s="4">
        <v>0.2</v>
      </c>
      <c r="CQ38" s="4">
        <v>0.3</v>
      </c>
      <c r="CS38" s="7"/>
      <c r="CT38" s="11" t="s">
        <v>183</v>
      </c>
      <c r="CU38" s="4">
        <v>3.5</v>
      </c>
      <c r="CV38" s="4">
        <v>3.5</v>
      </c>
      <c r="CW38" s="4">
        <v>3.2</v>
      </c>
      <c r="CX38" s="4">
        <v>3.6</v>
      </c>
      <c r="CY38" s="4">
        <v>3.4</v>
      </c>
      <c r="CZ38" s="4">
        <v>4</v>
      </c>
      <c r="DA38" s="4">
        <v>4</v>
      </c>
      <c r="DB38" s="4">
        <v>4.2</v>
      </c>
      <c r="DC38" s="4">
        <v>4.3</v>
      </c>
      <c r="DD38" s="4">
        <v>4</v>
      </c>
      <c r="DE38" s="4">
        <v>4.2</v>
      </c>
      <c r="DF38" s="4">
        <v>4</v>
      </c>
      <c r="DG38" s="4">
        <v>3.7</v>
      </c>
      <c r="DH38" s="4">
        <v>3.6</v>
      </c>
      <c r="DI38" s="4">
        <v>4.2</v>
      </c>
      <c r="DJ38" s="4">
        <v>4.5999999999999996</v>
      </c>
      <c r="DK38" s="4">
        <v>4.3</v>
      </c>
      <c r="DL38" s="4">
        <v>4.7</v>
      </c>
      <c r="DM38" s="4">
        <v>5</v>
      </c>
      <c r="DN38" s="4">
        <v>4.0999999999999996</v>
      </c>
      <c r="DO38" s="4">
        <v>4.3</v>
      </c>
      <c r="DQ38" s="7"/>
      <c r="DR38" s="11" t="s">
        <v>183</v>
      </c>
      <c r="DS38" s="4">
        <v>16.100000000000001</v>
      </c>
      <c r="DT38" s="4">
        <v>16.399999999999999</v>
      </c>
      <c r="DU38" s="4">
        <v>17.899999999999999</v>
      </c>
      <c r="DV38" s="4">
        <v>23.1</v>
      </c>
      <c r="DW38" s="4">
        <v>22.4</v>
      </c>
      <c r="DX38" s="4">
        <v>23.9</v>
      </c>
      <c r="DY38" s="4">
        <v>25.7</v>
      </c>
      <c r="DZ38" s="4">
        <v>33.700000000000003</v>
      </c>
      <c r="EA38" s="4">
        <v>33.9</v>
      </c>
      <c r="EB38" s="4">
        <v>38</v>
      </c>
      <c r="EC38" s="4">
        <v>41.1</v>
      </c>
      <c r="ED38" s="4">
        <v>49.4</v>
      </c>
      <c r="EE38" s="4">
        <v>51.8</v>
      </c>
      <c r="EF38" s="4">
        <v>54.2</v>
      </c>
      <c r="EG38" s="4">
        <v>55.7</v>
      </c>
      <c r="EH38" s="4">
        <v>59</v>
      </c>
      <c r="EI38" s="4">
        <v>54</v>
      </c>
      <c r="EJ38" s="4">
        <v>59.3</v>
      </c>
      <c r="EK38" s="4">
        <v>67.400000000000006</v>
      </c>
      <c r="EL38" s="4">
        <v>69.900000000000006</v>
      </c>
      <c r="EM38" s="4">
        <v>65.8</v>
      </c>
      <c r="EO38" s="7"/>
      <c r="EP38" s="11" t="s">
        <v>183</v>
      </c>
      <c r="EQ38" s="4">
        <v>2</v>
      </c>
      <c r="ER38" s="4">
        <v>2.4</v>
      </c>
      <c r="ES38" s="4">
        <v>2.1</v>
      </c>
      <c r="ET38" s="4">
        <v>2.2000000000000002</v>
      </c>
      <c r="EU38" s="4">
        <v>2.2999999999999998</v>
      </c>
      <c r="EV38" s="4">
        <v>1.8</v>
      </c>
      <c r="EW38" s="4">
        <v>2.6</v>
      </c>
      <c r="EX38" s="4">
        <v>2.8</v>
      </c>
      <c r="EY38" s="4">
        <v>3.2</v>
      </c>
      <c r="EZ38" s="4">
        <v>2.8</v>
      </c>
      <c r="FA38" s="4">
        <v>3.2</v>
      </c>
      <c r="FB38" s="4">
        <v>3.3</v>
      </c>
      <c r="FC38" s="4">
        <v>3.5</v>
      </c>
      <c r="FD38" s="4">
        <v>3.5</v>
      </c>
      <c r="FE38" s="4">
        <v>3.3</v>
      </c>
      <c r="FF38" s="4">
        <v>3.6</v>
      </c>
      <c r="FG38" s="4">
        <v>4.0999999999999996</v>
      </c>
      <c r="FH38" s="4">
        <v>4.2</v>
      </c>
      <c r="FI38" s="4">
        <v>4.7</v>
      </c>
      <c r="FJ38" s="4">
        <v>4.7</v>
      </c>
      <c r="FK38" s="4">
        <v>4.8</v>
      </c>
    </row>
    <row r="39" spans="1:167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67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67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0.1</v>
      </c>
      <c r="H41" s="2">
        <v>0.1</v>
      </c>
      <c r="I41" s="2">
        <v>0.1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Y41" s="1"/>
      <c r="Z41" s="10" t="s">
        <v>173</v>
      </c>
      <c r="AA41" s="2">
        <v>0</v>
      </c>
      <c r="AB41" s="2">
        <v>0.1</v>
      </c>
      <c r="AC41" s="2">
        <v>0.1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W41" s="1"/>
      <c r="AX41" s="10" t="s">
        <v>173</v>
      </c>
      <c r="AY41" s="2">
        <v>0.5</v>
      </c>
      <c r="AZ41" s="2">
        <v>0.4</v>
      </c>
      <c r="BA41" s="2">
        <v>0.5</v>
      </c>
      <c r="BB41" s="2">
        <v>0.4</v>
      </c>
      <c r="BC41" s="2">
        <v>0.5</v>
      </c>
      <c r="BD41" s="2">
        <v>0.4</v>
      </c>
      <c r="BE41" s="2">
        <v>0.4</v>
      </c>
      <c r="BF41" s="2">
        <v>0.4</v>
      </c>
      <c r="BG41" s="2">
        <v>0.4</v>
      </c>
      <c r="BH41" s="2">
        <v>0.5</v>
      </c>
      <c r="BI41" s="2">
        <v>0.4</v>
      </c>
      <c r="BJ41" s="2">
        <v>0.4</v>
      </c>
      <c r="BK41" s="2">
        <v>0.4</v>
      </c>
      <c r="BL41" s="2">
        <v>0.4</v>
      </c>
      <c r="BM41" s="2">
        <v>0.3</v>
      </c>
      <c r="BN41" s="2">
        <v>0.3</v>
      </c>
      <c r="BO41" s="2">
        <v>0.3</v>
      </c>
      <c r="BP41" s="2">
        <v>0.3</v>
      </c>
      <c r="BQ41" s="2">
        <v>0.3</v>
      </c>
      <c r="BR41" s="2">
        <v>0.3</v>
      </c>
      <c r="BS41" s="2">
        <v>0.3</v>
      </c>
      <c r="BU41" s="1"/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S41" s="1"/>
      <c r="CT41" s="10" t="s">
        <v>173</v>
      </c>
      <c r="CU41" s="2">
        <v>2.5</v>
      </c>
      <c r="CV41" s="2">
        <v>2.4</v>
      </c>
      <c r="CW41" s="2">
        <v>2.1</v>
      </c>
      <c r="CX41" s="2">
        <v>2.5</v>
      </c>
      <c r="CY41" s="2">
        <v>2.4</v>
      </c>
      <c r="CZ41" s="2">
        <v>2.8</v>
      </c>
      <c r="DA41" s="2">
        <v>2.9</v>
      </c>
      <c r="DB41" s="2">
        <v>3.1</v>
      </c>
      <c r="DC41" s="2">
        <v>3.1</v>
      </c>
      <c r="DD41" s="2">
        <v>2.8</v>
      </c>
      <c r="DE41" s="2">
        <v>3</v>
      </c>
      <c r="DF41" s="2">
        <v>3.2</v>
      </c>
      <c r="DG41" s="2">
        <v>2.8</v>
      </c>
      <c r="DH41" s="2">
        <v>2.8</v>
      </c>
      <c r="DI41" s="2">
        <v>3.2</v>
      </c>
      <c r="DJ41" s="2">
        <v>3.7</v>
      </c>
      <c r="DK41" s="2">
        <v>3.5</v>
      </c>
      <c r="DL41" s="2">
        <v>3.5</v>
      </c>
      <c r="DM41" s="2">
        <v>3.5</v>
      </c>
      <c r="DN41" s="2">
        <v>2.7</v>
      </c>
      <c r="DO41" s="2">
        <v>2.8</v>
      </c>
      <c r="DQ41" s="1"/>
      <c r="DR41" s="10" t="s">
        <v>173</v>
      </c>
      <c r="DS41" s="2">
        <v>5.3</v>
      </c>
      <c r="DT41" s="2">
        <v>5.6</v>
      </c>
      <c r="DU41" s="2">
        <v>7.6</v>
      </c>
      <c r="DV41" s="2">
        <v>11.9</v>
      </c>
      <c r="DW41" s="2">
        <v>11.1</v>
      </c>
      <c r="DX41" s="2">
        <v>11.1</v>
      </c>
      <c r="DY41" s="2">
        <v>11.7</v>
      </c>
      <c r="DZ41" s="2">
        <v>18.5</v>
      </c>
      <c r="EA41" s="2">
        <v>18.8</v>
      </c>
      <c r="EB41" s="2">
        <v>20.3</v>
      </c>
      <c r="EC41" s="2">
        <v>22.2</v>
      </c>
      <c r="ED41" s="2">
        <v>29.6</v>
      </c>
      <c r="EE41" s="2">
        <v>32.299999999999997</v>
      </c>
      <c r="EF41" s="2">
        <v>35</v>
      </c>
      <c r="EG41" s="2">
        <v>37.9</v>
      </c>
      <c r="EH41" s="2">
        <v>40.299999999999997</v>
      </c>
      <c r="EI41" s="2">
        <v>36.6</v>
      </c>
      <c r="EJ41" s="2">
        <v>40.299999999999997</v>
      </c>
      <c r="EK41" s="2">
        <v>47.3</v>
      </c>
      <c r="EL41" s="2">
        <v>48.5</v>
      </c>
      <c r="EM41" s="2">
        <v>45</v>
      </c>
      <c r="EO41" s="1"/>
      <c r="EP41" s="10" t="s">
        <v>173</v>
      </c>
      <c r="EQ41" s="2">
        <v>0.3</v>
      </c>
      <c r="ER41" s="2">
        <v>0.2</v>
      </c>
      <c r="ES41" s="2">
        <v>0.3</v>
      </c>
      <c r="ET41" s="2">
        <v>0.1</v>
      </c>
      <c r="EU41" s="2">
        <v>0.3</v>
      </c>
      <c r="EV41" s="2">
        <v>0.2</v>
      </c>
      <c r="EW41" s="2">
        <v>0.8</v>
      </c>
      <c r="EX41" s="2">
        <v>1.1000000000000001</v>
      </c>
      <c r="EY41" s="2">
        <v>1.4</v>
      </c>
      <c r="EZ41" s="2">
        <v>1.4</v>
      </c>
      <c r="FA41" s="2">
        <v>1.5</v>
      </c>
      <c r="FB41" s="2">
        <v>1.6</v>
      </c>
      <c r="FC41" s="2">
        <v>1.7</v>
      </c>
      <c r="FD41" s="2">
        <v>1.7</v>
      </c>
      <c r="FE41" s="2">
        <v>1.7</v>
      </c>
      <c r="FF41" s="2">
        <v>1.8</v>
      </c>
      <c r="FG41" s="2">
        <v>2.5</v>
      </c>
      <c r="FH41" s="2">
        <v>2.5</v>
      </c>
      <c r="FI41" s="2">
        <v>2.7</v>
      </c>
      <c r="FJ41" s="2">
        <v>2.6</v>
      </c>
      <c r="FK41" s="2">
        <v>2.6</v>
      </c>
    </row>
    <row r="42" spans="1:167" ht="14.5">
      <c r="A42" s="1"/>
      <c r="B42" s="10" t="s">
        <v>174</v>
      </c>
      <c r="C42" s="2">
        <v>0.5</v>
      </c>
      <c r="D42" s="2">
        <v>0.4</v>
      </c>
      <c r="E42" s="2">
        <v>0.5</v>
      </c>
      <c r="F42" s="2">
        <v>0.6</v>
      </c>
      <c r="G42" s="2">
        <v>0.5</v>
      </c>
      <c r="H42" s="2">
        <v>0.5</v>
      </c>
      <c r="I42" s="2">
        <v>0.4</v>
      </c>
      <c r="J42" s="2">
        <v>0.4</v>
      </c>
      <c r="K42" s="2">
        <v>0.3</v>
      </c>
      <c r="L42" s="2">
        <v>0.3</v>
      </c>
      <c r="M42" s="2">
        <v>0.4</v>
      </c>
      <c r="N42" s="2" t="s">
        <v>172</v>
      </c>
      <c r="O42" s="2" t="s">
        <v>172</v>
      </c>
      <c r="P42" s="2" t="s">
        <v>172</v>
      </c>
      <c r="Q42" s="2" t="s">
        <v>172</v>
      </c>
      <c r="R42" s="2" t="s">
        <v>172</v>
      </c>
      <c r="S42" s="2">
        <v>0.3</v>
      </c>
      <c r="T42" s="2" t="s">
        <v>172</v>
      </c>
      <c r="U42" s="2">
        <v>0.3</v>
      </c>
      <c r="V42" s="2">
        <v>0.3</v>
      </c>
      <c r="W42" s="2">
        <v>0.3</v>
      </c>
      <c r="Y42" s="1"/>
      <c r="Z42" s="10" t="s">
        <v>174</v>
      </c>
      <c r="AA42" s="2">
        <v>0.3</v>
      </c>
      <c r="AB42" s="2">
        <v>0.2</v>
      </c>
      <c r="AC42" s="2">
        <v>0.2</v>
      </c>
      <c r="AD42" s="2">
        <v>0.3</v>
      </c>
      <c r="AE42" s="2">
        <v>0.4</v>
      </c>
      <c r="AF42" s="2">
        <v>0.3</v>
      </c>
      <c r="AG42" s="2">
        <v>0.3</v>
      </c>
      <c r="AH42" s="2">
        <v>0.4</v>
      </c>
      <c r="AI42" s="2">
        <v>0.5</v>
      </c>
      <c r="AJ42" s="2">
        <v>0.7</v>
      </c>
      <c r="AK42" s="2">
        <v>0.6</v>
      </c>
      <c r="AL42" s="2">
        <v>0.7</v>
      </c>
      <c r="AM42" s="2">
        <v>0.7</v>
      </c>
      <c r="AN42" s="2">
        <v>0.8</v>
      </c>
      <c r="AO42" s="2">
        <v>0.8</v>
      </c>
      <c r="AP42" s="2">
        <v>0.9</v>
      </c>
      <c r="AQ42" s="2">
        <v>0.8</v>
      </c>
      <c r="AR42" s="2">
        <v>0.8</v>
      </c>
      <c r="AS42" s="2">
        <v>0.9</v>
      </c>
      <c r="AT42" s="2">
        <v>1</v>
      </c>
      <c r="AU42" s="2">
        <v>1</v>
      </c>
      <c r="AW42" s="1"/>
      <c r="AX42" s="10" t="s">
        <v>174</v>
      </c>
      <c r="AY42" s="2">
        <v>0.3</v>
      </c>
      <c r="AZ42" s="2">
        <v>0.2</v>
      </c>
      <c r="BA42" s="2">
        <v>0.2</v>
      </c>
      <c r="BB42" s="2">
        <v>0.3</v>
      </c>
      <c r="BC42" s="2">
        <v>0.3</v>
      </c>
      <c r="BD42" s="2">
        <v>0.3</v>
      </c>
      <c r="BE42" s="2">
        <v>0.3</v>
      </c>
      <c r="BF42" s="2">
        <v>0.3</v>
      </c>
      <c r="BG42" s="2">
        <v>0.3</v>
      </c>
      <c r="BH42" s="2">
        <v>0.4</v>
      </c>
      <c r="BI42" s="2">
        <v>0.3</v>
      </c>
      <c r="BJ42" s="2">
        <v>0.4</v>
      </c>
      <c r="BK42" s="2">
        <v>0.5</v>
      </c>
      <c r="BL42" s="2">
        <v>0.5</v>
      </c>
      <c r="BM42" s="2">
        <v>0.5</v>
      </c>
      <c r="BN42" s="2">
        <v>0.7</v>
      </c>
      <c r="BO42" s="2">
        <v>0.8</v>
      </c>
      <c r="BP42" s="2">
        <v>0.7</v>
      </c>
      <c r="BQ42" s="2">
        <v>0.6</v>
      </c>
      <c r="BR42" s="2">
        <v>0.6</v>
      </c>
      <c r="BS42" s="2">
        <v>0.7</v>
      </c>
      <c r="BU42" s="1"/>
      <c r="BV42" s="10" t="s">
        <v>174</v>
      </c>
      <c r="BW42" s="2">
        <v>0.1</v>
      </c>
      <c r="BX42" s="2">
        <v>0</v>
      </c>
      <c r="BY42" s="2">
        <v>0</v>
      </c>
      <c r="BZ42" s="2">
        <v>0</v>
      </c>
      <c r="CA42" s="2">
        <v>0</v>
      </c>
      <c r="CB42" s="2">
        <v>0.1</v>
      </c>
      <c r="CC42" s="2">
        <v>0</v>
      </c>
      <c r="CD42" s="2">
        <v>0.1</v>
      </c>
      <c r="CE42" s="2">
        <v>0.1</v>
      </c>
      <c r="CF42" s="2">
        <v>0.1</v>
      </c>
      <c r="CG42" s="2" t="s">
        <v>172</v>
      </c>
      <c r="CH42" s="2">
        <v>0.1</v>
      </c>
      <c r="CI42" s="2">
        <v>0.1</v>
      </c>
      <c r="CJ42" s="2">
        <v>0.1</v>
      </c>
      <c r="CK42" s="2">
        <v>0.1</v>
      </c>
      <c r="CL42" s="2">
        <v>0.1</v>
      </c>
      <c r="CM42" s="2">
        <v>0.1</v>
      </c>
      <c r="CN42" s="2">
        <v>0.1</v>
      </c>
      <c r="CO42" s="2">
        <v>0.1</v>
      </c>
      <c r="CP42" s="2">
        <v>0.1</v>
      </c>
      <c r="CQ42" s="2">
        <v>0.1</v>
      </c>
      <c r="CS42" s="1"/>
      <c r="CT42" s="10" t="s">
        <v>174</v>
      </c>
      <c r="CU42" s="2">
        <v>0.2</v>
      </c>
      <c r="CV42" s="2">
        <v>0.2</v>
      </c>
      <c r="CW42" s="2">
        <v>0.2</v>
      </c>
      <c r="CX42" s="2">
        <v>0.2</v>
      </c>
      <c r="CY42" s="2">
        <v>0.2</v>
      </c>
      <c r="CZ42" s="2">
        <v>0.2</v>
      </c>
      <c r="DA42" s="2">
        <v>0.2</v>
      </c>
      <c r="DB42" s="2">
        <v>0.3</v>
      </c>
      <c r="DC42" s="2">
        <v>0.3</v>
      </c>
      <c r="DD42" s="2">
        <v>0.2</v>
      </c>
      <c r="DE42" s="2">
        <v>0.3</v>
      </c>
      <c r="DF42" s="2">
        <v>0.3</v>
      </c>
      <c r="DG42" s="2">
        <v>0.3</v>
      </c>
      <c r="DH42" s="2">
        <v>0.3</v>
      </c>
      <c r="DI42" s="2">
        <v>0.3</v>
      </c>
      <c r="DJ42" s="2">
        <v>0.3</v>
      </c>
      <c r="DK42" s="2">
        <v>0.2</v>
      </c>
      <c r="DL42" s="2">
        <v>0.5</v>
      </c>
      <c r="DM42" s="2">
        <v>0.7</v>
      </c>
      <c r="DN42" s="2">
        <v>0.8</v>
      </c>
      <c r="DO42" s="2">
        <v>1</v>
      </c>
      <c r="DQ42" s="1"/>
      <c r="DR42" s="10" t="s">
        <v>174</v>
      </c>
      <c r="DS42" s="2">
        <v>2.1</v>
      </c>
      <c r="DT42" s="2">
        <v>1.9</v>
      </c>
      <c r="DU42" s="2">
        <v>1.4</v>
      </c>
      <c r="DV42" s="2">
        <v>1.7</v>
      </c>
      <c r="DW42" s="2">
        <v>2.1</v>
      </c>
      <c r="DX42" s="2">
        <v>2.4</v>
      </c>
      <c r="DY42" s="2">
        <v>2.6</v>
      </c>
      <c r="DZ42" s="2">
        <v>2.9</v>
      </c>
      <c r="EA42" s="2">
        <v>3.3</v>
      </c>
      <c r="EB42" s="2">
        <v>3.8</v>
      </c>
      <c r="EC42" s="2">
        <v>5.2</v>
      </c>
      <c r="ED42" s="2">
        <v>5.3</v>
      </c>
      <c r="EE42" s="2">
        <v>5</v>
      </c>
      <c r="EF42" s="2">
        <v>5</v>
      </c>
      <c r="EG42" s="2">
        <v>4.4000000000000004</v>
      </c>
      <c r="EH42" s="2">
        <v>4.8</v>
      </c>
      <c r="EI42" s="2" t="s">
        <v>172</v>
      </c>
      <c r="EJ42" s="2">
        <v>5</v>
      </c>
      <c r="EK42" s="2">
        <v>5.3</v>
      </c>
      <c r="EL42" s="2">
        <v>5.6</v>
      </c>
      <c r="EM42" s="2">
        <v>5.3</v>
      </c>
      <c r="EO42" s="1"/>
      <c r="EP42" s="10" t="s">
        <v>174</v>
      </c>
      <c r="EQ42" s="2">
        <v>1.3</v>
      </c>
      <c r="ER42" s="2">
        <v>1.4</v>
      </c>
      <c r="ES42" s="2">
        <v>1.3</v>
      </c>
      <c r="ET42" s="2">
        <v>1.4</v>
      </c>
      <c r="EU42" s="2">
        <v>1.4</v>
      </c>
      <c r="EV42" s="2">
        <v>1.4</v>
      </c>
      <c r="EW42" s="2">
        <v>1.4</v>
      </c>
      <c r="EX42" s="2">
        <v>1.2</v>
      </c>
      <c r="EY42" s="2">
        <v>1.2</v>
      </c>
      <c r="EZ42" s="2">
        <v>1</v>
      </c>
      <c r="FA42" s="2" t="s">
        <v>172</v>
      </c>
      <c r="FB42" s="2" t="s">
        <v>172</v>
      </c>
      <c r="FC42" s="2" t="s">
        <v>172</v>
      </c>
      <c r="FD42" s="2" t="s">
        <v>172</v>
      </c>
      <c r="FE42" s="2" t="s">
        <v>172</v>
      </c>
      <c r="FF42" s="2" t="s">
        <v>172</v>
      </c>
      <c r="FG42" s="2" t="s">
        <v>172</v>
      </c>
      <c r="FH42" s="2">
        <v>1.6</v>
      </c>
      <c r="FI42" s="2">
        <v>1.9</v>
      </c>
      <c r="FJ42" s="2">
        <v>2</v>
      </c>
      <c r="FK42" s="2">
        <v>2.1</v>
      </c>
    </row>
    <row r="43" spans="1:167" ht="14.5">
      <c r="A43" s="1"/>
      <c r="B43" s="10" t="s">
        <v>175</v>
      </c>
      <c r="C43" s="2">
        <v>0.5</v>
      </c>
      <c r="D43" s="2">
        <v>0.5</v>
      </c>
      <c r="E43" s="2">
        <v>0.5</v>
      </c>
      <c r="F43" s="2">
        <v>0.5</v>
      </c>
      <c r="G43" s="2">
        <v>0.7</v>
      </c>
      <c r="H43" s="2">
        <v>0.9</v>
      </c>
      <c r="I43" s="2">
        <v>0.5</v>
      </c>
      <c r="J43" s="2">
        <v>0.6</v>
      </c>
      <c r="K43" s="2">
        <v>0.6</v>
      </c>
      <c r="L43" s="2">
        <v>0.4</v>
      </c>
      <c r="M43" s="2">
        <v>0.5</v>
      </c>
      <c r="N43" s="2">
        <v>0.6</v>
      </c>
      <c r="O43" s="2">
        <v>0.5</v>
      </c>
      <c r="P43" s="2">
        <v>0.4</v>
      </c>
      <c r="Q43" s="2">
        <v>0.4</v>
      </c>
      <c r="R43" s="2">
        <v>0.4</v>
      </c>
      <c r="S43" s="2">
        <v>0.4</v>
      </c>
      <c r="T43" s="2">
        <v>0.4</v>
      </c>
      <c r="U43" s="2">
        <v>0.3</v>
      </c>
      <c r="V43" s="2">
        <v>0.4</v>
      </c>
      <c r="W43" s="2">
        <v>0.3</v>
      </c>
      <c r="Y43" s="1"/>
      <c r="Z43" s="10" t="s">
        <v>175</v>
      </c>
      <c r="AA43" s="2">
        <v>0.5</v>
      </c>
      <c r="AB43" s="2">
        <v>0.5</v>
      </c>
      <c r="AC43" s="2">
        <v>0.6</v>
      </c>
      <c r="AD43" s="2">
        <v>0.6</v>
      </c>
      <c r="AE43" s="2">
        <v>0.6</v>
      </c>
      <c r="AF43" s="2">
        <v>0.3</v>
      </c>
      <c r="AG43" s="2">
        <v>0.7</v>
      </c>
      <c r="AH43" s="2">
        <v>0.6</v>
      </c>
      <c r="AI43" s="2">
        <v>0.9</v>
      </c>
      <c r="AJ43" s="2">
        <v>1.6</v>
      </c>
      <c r="AK43" s="2">
        <v>1.2</v>
      </c>
      <c r="AL43" s="2">
        <v>0.4</v>
      </c>
      <c r="AM43" s="2">
        <v>0.6</v>
      </c>
      <c r="AN43" s="2">
        <v>0.6</v>
      </c>
      <c r="AO43" s="2">
        <v>0.7</v>
      </c>
      <c r="AP43" s="2">
        <v>0.5</v>
      </c>
      <c r="AQ43" s="2">
        <v>0.6</v>
      </c>
      <c r="AR43" s="2">
        <v>0.8</v>
      </c>
      <c r="AS43" s="2">
        <v>0.7</v>
      </c>
      <c r="AT43" s="2">
        <v>0.7</v>
      </c>
      <c r="AU43" s="2">
        <v>0.7</v>
      </c>
      <c r="AW43" s="1"/>
      <c r="AX43" s="10" t="s">
        <v>175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U43" s="1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0.2</v>
      </c>
      <c r="CD43" s="2">
        <v>0.2</v>
      </c>
      <c r="CE43" s="2">
        <v>0.2</v>
      </c>
      <c r="CF43" s="2">
        <v>0.1</v>
      </c>
      <c r="CG43" s="2">
        <v>0.1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S43" s="1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 s="1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O43" s="1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 t="s">
        <v>172</v>
      </c>
      <c r="FI43" s="2">
        <v>0</v>
      </c>
      <c r="FJ43" s="2">
        <v>0</v>
      </c>
      <c r="FK43" s="2">
        <v>0</v>
      </c>
    </row>
    <row r="44" spans="1:167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 t="s">
        <v>172</v>
      </c>
      <c r="J44" s="2" t="s">
        <v>172</v>
      </c>
      <c r="K44" s="2" t="s">
        <v>172</v>
      </c>
      <c r="L44" s="2" t="s">
        <v>172</v>
      </c>
      <c r="M44" s="2">
        <v>0</v>
      </c>
      <c r="N44" s="2">
        <v>0</v>
      </c>
      <c r="O44" s="2">
        <v>0</v>
      </c>
      <c r="P44" s="2" t="s">
        <v>172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Y44" s="1"/>
      <c r="Z44" s="10" t="s">
        <v>176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W44" s="1"/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U44" s="1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S44" s="1"/>
      <c r="CT44" s="10" t="s">
        <v>176</v>
      </c>
      <c r="CU44" s="2">
        <v>0.7</v>
      </c>
      <c r="CV44" s="2">
        <v>0.8</v>
      </c>
      <c r="CW44" s="2">
        <v>0.8</v>
      </c>
      <c r="CX44" s="2">
        <v>0.7</v>
      </c>
      <c r="CY44" s="2">
        <v>0.6</v>
      </c>
      <c r="CZ44" s="2">
        <v>0.6</v>
      </c>
      <c r="DA44" s="2">
        <v>0.6</v>
      </c>
      <c r="DB44" s="2">
        <v>0.6</v>
      </c>
      <c r="DC44" s="2">
        <v>0.7</v>
      </c>
      <c r="DD44" s="2">
        <v>0.6</v>
      </c>
      <c r="DE44" s="2">
        <v>0.6</v>
      </c>
      <c r="DF44" s="2">
        <v>0.3</v>
      </c>
      <c r="DG44" s="2">
        <v>0.3</v>
      </c>
      <c r="DH44" s="2">
        <v>0.3</v>
      </c>
      <c r="DI44" s="2">
        <v>0.4</v>
      </c>
      <c r="DJ44" s="2">
        <v>0.3</v>
      </c>
      <c r="DK44" s="2">
        <v>0.4</v>
      </c>
      <c r="DL44" s="2">
        <v>0.4</v>
      </c>
      <c r="DM44" s="2">
        <v>0.4</v>
      </c>
      <c r="DN44" s="2">
        <v>0.3</v>
      </c>
      <c r="DO44" s="2">
        <v>0.3</v>
      </c>
      <c r="DQ44" s="1"/>
      <c r="DR44" s="10" t="s">
        <v>176</v>
      </c>
      <c r="DS44" s="2">
        <v>7.8</v>
      </c>
      <c r="DT44" s="2">
        <v>7.9</v>
      </c>
      <c r="DU44" s="2">
        <v>7.9</v>
      </c>
      <c r="DV44" s="2">
        <v>8.6</v>
      </c>
      <c r="DW44" s="2">
        <v>8.4</v>
      </c>
      <c r="DX44" s="2">
        <v>9</v>
      </c>
      <c r="DY44" s="2">
        <v>10</v>
      </c>
      <c r="DZ44" s="2">
        <v>10.7</v>
      </c>
      <c r="EA44" s="2">
        <v>9.9</v>
      </c>
      <c r="EB44" s="2">
        <v>12.3</v>
      </c>
      <c r="EC44" s="2">
        <v>11.8</v>
      </c>
      <c r="ED44" s="2">
        <v>12.2</v>
      </c>
      <c r="EE44" s="2">
        <v>11.7</v>
      </c>
      <c r="EF44" s="2">
        <v>11.7</v>
      </c>
      <c r="EG44" s="2">
        <v>11.2</v>
      </c>
      <c r="EH44" s="2">
        <v>11.8</v>
      </c>
      <c r="EI44" s="2">
        <v>11.5</v>
      </c>
      <c r="EJ44" s="2">
        <v>11.7</v>
      </c>
      <c r="EK44" s="2">
        <v>12</v>
      </c>
      <c r="EL44" s="2">
        <v>13</v>
      </c>
      <c r="EM44" s="2">
        <v>12.9</v>
      </c>
      <c r="EO44" s="1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</row>
    <row r="45" spans="1:167" ht="14.5">
      <c r="A45" s="1"/>
      <c r="B45" s="10" t="s">
        <v>177</v>
      </c>
      <c r="C45" s="2">
        <v>0.1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Y45" s="1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W45" s="1"/>
      <c r="AX45" s="10" t="s">
        <v>177</v>
      </c>
      <c r="AY45" s="2">
        <v>0.1</v>
      </c>
      <c r="AZ45" s="2">
        <v>0.1</v>
      </c>
      <c r="BA45" s="2">
        <v>0</v>
      </c>
      <c r="BB45" s="2">
        <v>0.1</v>
      </c>
      <c r="BC45" s="2">
        <v>0.1</v>
      </c>
      <c r="BD45" s="2">
        <v>0.2</v>
      </c>
      <c r="BE45" s="2">
        <v>0.3</v>
      </c>
      <c r="BF45" s="2">
        <v>0.3</v>
      </c>
      <c r="BG45" s="2">
        <v>0.3</v>
      </c>
      <c r="BH45" s="2">
        <v>0.3</v>
      </c>
      <c r="BI45" s="2">
        <v>0.3</v>
      </c>
      <c r="BJ45" s="2">
        <v>0.4</v>
      </c>
      <c r="BK45" s="2">
        <v>0.4</v>
      </c>
      <c r="BL45" s="2">
        <v>0.3</v>
      </c>
      <c r="BM45" s="2">
        <v>0.3</v>
      </c>
      <c r="BN45" s="2">
        <v>0.3</v>
      </c>
      <c r="BO45" s="2">
        <v>0.4</v>
      </c>
      <c r="BP45" s="2">
        <v>0.4</v>
      </c>
      <c r="BQ45" s="2">
        <v>0.3</v>
      </c>
      <c r="BR45" s="2">
        <v>0.3</v>
      </c>
      <c r="BS45" s="2">
        <v>0.3</v>
      </c>
      <c r="BU45" s="1"/>
      <c r="BV45" s="10" t="s">
        <v>177</v>
      </c>
      <c r="BW45" s="2">
        <v>0</v>
      </c>
      <c r="BX45" s="2">
        <v>0</v>
      </c>
      <c r="BY45" s="2">
        <v>0</v>
      </c>
      <c r="BZ45" s="2">
        <v>0.1</v>
      </c>
      <c r="CA45" s="2">
        <v>0.1</v>
      </c>
      <c r="CB45" s="2">
        <v>0.1</v>
      </c>
      <c r="CC45" s="2">
        <v>0.1</v>
      </c>
      <c r="CD45" s="2">
        <v>0.1</v>
      </c>
      <c r="CE45" s="2">
        <v>0.1</v>
      </c>
      <c r="CF45" s="2">
        <v>0.1</v>
      </c>
      <c r="CG45" s="2">
        <v>0.1</v>
      </c>
      <c r="CH45" s="2">
        <v>0.1</v>
      </c>
      <c r="CI45" s="2">
        <v>0.1</v>
      </c>
      <c r="CJ45" s="2">
        <v>0.1</v>
      </c>
      <c r="CK45" s="2">
        <v>0.1</v>
      </c>
      <c r="CL45" s="2">
        <v>0.1</v>
      </c>
      <c r="CM45" s="2">
        <v>0.1</v>
      </c>
      <c r="CN45" s="2">
        <v>0.1</v>
      </c>
      <c r="CO45" s="2">
        <v>0.1</v>
      </c>
      <c r="CP45" s="2">
        <v>0.1</v>
      </c>
      <c r="CQ45" s="2">
        <v>0.1</v>
      </c>
      <c r="CS45" s="1"/>
      <c r="CT45" s="10" t="s">
        <v>177</v>
      </c>
      <c r="CU45" s="2">
        <v>0.1</v>
      </c>
      <c r="CV45" s="2">
        <v>0.2</v>
      </c>
      <c r="CW45" s="2">
        <v>0.2</v>
      </c>
      <c r="CX45" s="2">
        <v>0.2</v>
      </c>
      <c r="CY45" s="2">
        <v>0.2</v>
      </c>
      <c r="CZ45" s="2">
        <v>0.3</v>
      </c>
      <c r="DA45" s="2">
        <v>0.3</v>
      </c>
      <c r="DB45" s="2">
        <v>0.3</v>
      </c>
      <c r="DC45" s="2">
        <v>0.3</v>
      </c>
      <c r="DD45" s="2">
        <v>0.3</v>
      </c>
      <c r="DE45" s="2">
        <v>0.3</v>
      </c>
      <c r="DF45" s="2">
        <v>0.3</v>
      </c>
      <c r="DG45" s="2">
        <v>0.4</v>
      </c>
      <c r="DH45" s="2">
        <v>0.3</v>
      </c>
      <c r="DI45" s="2">
        <v>0.4</v>
      </c>
      <c r="DJ45" s="2">
        <v>0.4</v>
      </c>
      <c r="DK45" s="2">
        <v>0.3</v>
      </c>
      <c r="DL45" s="2">
        <v>0.3</v>
      </c>
      <c r="DM45" s="2">
        <v>0.3</v>
      </c>
      <c r="DN45" s="2">
        <v>0.4</v>
      </c>
      <c r="DO45" s="2">
        <v>0.2</v>
      </c>
      <c r="DQ45" s="1"/>
      <c r="DR45" s="10" t="s">
        <v>177</v>
      </c>
      <c r="DS45" s="2">
        <v>1</v>
      </c>
      <c r="DT45" s="2">
        <v>1.1000000000000001</v>
      </c>
      <c r="DU45" s="2">
        <v>1</v>
      </c>
      <c r="DV45" s="2">
        <v>0.9</v>
      </c>
      <c r="DW45" s="2">
        <v>0.9</v>
      </c>
      <c r="DX45" s="2">
        <v>1.4</v>
      </c>
      <c r="DY45" s="2">
        <v>1.5</v>
      </c>
      <c r="DZ45" s="2">
        <v>1.6</v>
      </c>
      <c r="EA45" s="2">
        <v>1.7</v>
      </c>
      <c r="EB45" s="2">
        <v>1.6</v>
      </c>
      <c r="EC45" s="2">
        <v>1.9</v>
      </c>
      <c r="ED45" s="2">
        <v>2.2999999999999998</v>
      </c>
      <c r="EE45" s="2">
        <v>2.9</v>
      </c>
      <c r="EF45" s="2">
        <v>2.4</v>
      </c>
      <c r="EG45" s="2">
        <v>2.2999999999999998</v>
      </c>
      <c r="EH45" s="2">
        <v>2.2000000000000002</v>
      </c>
      <c r="EI45" s="2">
        <v>1.9</v>
      </c>
      <c r="EJ45" s="2">
        <v>2.2000000000000002</v>
      </c>
      <c r="EK45" s="2">
        <v>2.8</v>
      </c>
      <c r="EL45" s="2">
        <v>2.8</v>
      </c>
      <c r="EM45" s="2">
        <v>2.6</v>
      </c>
      <c r="EO45" s="1"/>
      <c r="EP45" s="10" t="s">
        <v>177</v>
      </c>
      <c r="EQ45" s="2">
        <v>0.1</v>
      </c>
      <c r="ER45" s="2">
        <v>0.1</v>
      </c>
      <c r="ES45" s="2">
        <v>0.1</v>
      </c>
      <c r="ET45" s="2">
        <v>0.1</v>
      </c>
      <c r="EU45" s="2">
        <v>0.1</v>
      </c>
      <c r="EV45" s="2">
        <v>0.1</v>
      </c>
      <c r="EW45" s="2">
        <v>0.1</v>
      </c>
      <c r="EX45" s="2">
        <v>0.1</v>
      </c>
      <c r="EY45" s="2">
        <v>0.2</v>
      </c>
      <c r="EZ45" s="2">
        <v>0.1</v>
      </c>
      <c r="FA45" s="2">
        <v>0.1</v>
      </c>
      <c r="FB45" s="2">
        <v>0.1</v>
      </c>
      <c r="FC45" s="2">
        <v>0.1</v>
      </c>
      <c r="FD45" s="2">
        <v>0.1</v>
      </c>
      <c r="FE45" s="2">
        <v>0.1</v>
      </c>
      <c r="FF45" s="2">
        <v>0.1</v>
      </c>
      <c r="FG45" s="2">
        <v>0.1</v>
      </c>
      <c r="FH45" s="2">
        <v>0.1</v>
      </c>
      <c r="FI45" s="2">
        <v>0.1</v>
      </c>
      <c r="FJ45" s="2">
        <v>0.1</v>
      </c>
      <c r="FK45" s="2">
        <v>0.1</v>
      </c>
    </row>
    <row r="46" spans="1:167" ht="14.5">
      <c r="A46" s="1"/>
      <c r="B46" s="10" t="s">
        <v>178</v>
      </c>
      <c r="C46" s="2">
        <v>0.2</v>
      </c>
      <c r="D46" s="2">
        <v>0.1</v>
      </c>
      <c r="E46" s="2">
        <v>0.1</v>
      </c>
      <c r="F46" s="2">
        <v>0</v>
      </c>
      <c r="G46" s="2">
        <v>0</v>
      </c>
      <c r="H46" s="2">
        <v>0</v>
      </c>
      <c r="I46" s="2">
        <v>0</v>
      </c>
      <c r="J46" s="2">
        <v>0.1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0.1</v>
      </c>
      <c r="Q46" s="2">
        <v>0.2</v>
      </c>
      <c r="R46" s="2">
        <v>0.3</v>
      </c>
      <c r="S46" s="2">
        <v>0</v>
      </c>
      <c r="T46" s="2">
        <v>0</v>
      </c>
      <c r="U46" s="2">
        <v>0.3</v>
      </c>
      <c r="V46" s="2">
        <v>0.3</v>
      </c>
      <c r="W46" s="2">
        <v>0.3</v>
      </c>
      <c r="Y46" s="1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0.5</v>
      </c>
      <c r="AN46" s="2">
        <v>0.5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0.1</v>
      </c>
      <c r="AU46" s="2">
        <v>0.1</v>
      </c>
      <c r="AW46" s="1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U46" s="1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S46" s="1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 s="1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 t="s">
        <v>172</v>
      </c>
      <c r="EB46" s="2" t="s">
        <v>172</v>
      </c>
      <c r="EC46" s="2">
        <v>0</v>
      </c>
      <c r="ED46" s="2">
        <v>0</v>
      </c>
      <c r="EE46" s="2" t="s">
        <v>172</v>
      </c>
      <c r="EF46" s="2" t="s">
        <v>172</v>
      </c>
      <c r="EG46" s="2" t="s">
        <v>172</v>
      </c>
      <c r="EH46" s="2" t="s">
        <v>172</v>
      </c>
      <c r="EI46" s="2" t="s">
        <v>172</v>
      </c>
      <c r="EJ46" s="2" t="s">
        <v>172</v>
      </c>
      <c r="EK46" s="2">
        <v>0</v>
      </c>
      <c r="EL46" s="2">
        <v>0</v>
      </c>
      <c r="EM46" s="2">
        <v>0</v>
      </c>
      <c r="EO46" s="1"/>
      <c r="EP46" s="10" t="s">
        <v>178</v>
      </c>
      <c r="EQ46" s="2">
        <v>0.3</v>
      </c>
      <c r="ER46" s="2">
        <v>0.7</v>
      </c>
      <c r="ES46" s="2">
        <v>0.5</v>
      </c>
      <c r="ET46" s="2">
        <v>0.6</v>
      </c>
      <c r="EU46" s="2">
        <v>0.6</v>
      </c>
      <c r="EV46" s="2">
        <v>0.2</v>
      </c>
      <c r="EW46" s="2">
        <v>0.3</v>
      </c>
      <c r="EX46" s="2">
        <v>0.4</v>
      </c>
      <c r="EY46" s="2">
        <v>0.5</v>
      </c>
      <c r="EZ46" s="2">
        <v>0.3</v>
      </c>
      <c r="FA46" s="2" t="s">
        <v>172</v>
      </c>
      <c r="FB46" s="2" t="s">
        <v>172</v>
      </c>
      <c r="FC46" s="2" t="s">
        <v>172</v>
      </c>
      <c r="FD46" s="2" t="s">
        <v>172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</row>
    <row r="47" spans="1:167" ht="14.5">
      <c r="A47" s="1"/>
      <c r="B47" s="10" t="s">
        <v>179</v>
      </c>
      <c r="C47" s="2">
        <v>0.3</v>
      </c>
      <c r="D47" s="2">
        <v>0.2</v>
      </c>
      <c r="E47" s="2">
        <v>0.2</v>
      </c>
      <c r="F47" s="2">
        <v>0.5</v>
      </c>
      <c r="G47" s="2">
        <v>0.4</v>
      </c>
      <c r="H47" s="2">
        <v>0.3</v>
      </c>
      <c r="I47" s="2">
        <v>0.4</v>
      </c>
      <c r="J47" s="2">
        <v>0.2</v>
      </c>
      <c r="K47" s="2">
        <v>0.4</v>
      </c>
      <c r="L47" s="2">
        <v>0.6</v>
      </c>
      <c r="M47" s="2" t="s">
        <v>172</v>
      </c>
      <c r="N47" s="2" t="s">
        <v>172</v>
      </c>
      <c r="O47" s="2" t="s">
        <v>172</v>
      </c>
      <c r="P47" s="2" t="s">
        <v>172</v>
      </c>
      <c r="Q47" s="2" t="s">
        <v>172</v>
      </c>
      <c r="R47" s="2" t="s">
        <v>172</v>
      </c>
      <c r="S47" s="2" t="s">
        <v>172</v>
      </c>
      <c r="T47" s="2" t="s">
        <v>172</v>
      </c>
      <c r="U47" s="2">
        <v>0</v>
      </c>
      <c r="V47" s="2">
        <v>0</v>
      </c>
      <c r="W47" s="2">
        <v>0</v>
      </c>
      <c r="Y47" s="1"/>
      <c r="Z47" s="10" t="s">
        <v>179</v>
      </c>
      <c r="AA47" s="2" t="s">
        <v>172</v>
      </c>
      <c r="AB47" s="2" t="s">
        <v>172</v>
      </c>
      <c r="AC47" s="2" t="s">
        <v>172</v>
      </c>
      <c r="AD47" s="2" t="s">
        <v>172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0.6</v>
      </c>
      <c r="AT47" s="2">
        <v>0.6</v>
      </c>
      <c r="AU47" s="2">
        <v>0.4</v>
      </c>
      <c r="AW47" s="1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U47" s="1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S47" s="1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 s="1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O47" s="1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</row>
    <row r="48" spans="1:167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Y48" s="1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W48" s="1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U48" s="1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S48" s="1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 s="1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O48" s="1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</row>
    <row r="49" spans="1:167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Y49" s="1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W49" s="1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U49" s="1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S49" s="1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 s="1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O49" s="1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</row>
    <row r="50" spans="1:167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7" ht="13">
      <c r="A51" s="7"/>
      <c r="B51" s="8" t="s">
        <v>186</v>
      </c>
      <c r="C51" s="4">
        <v>52.2</v>
      </c>
      <c r="D51" s="4">
        <v>50.3</v>
      </c>
      <c r="E51" s="4">
        <v>51.1</v>
      </c>
      <c r="F51" s="4">
        <v>55.3</v>
      </c>
      <c r="G51" s="4">
        <v>57.4</v>
      </c>
      <c r="H51" s="4">
        <v>55.3</v>
      </c>
      <c r="I51" s="4">
        <v>51.8</v>
      </c>
      <c r="J51" s="4">
        <v>49.9</v>
      </c>
      <c r="K51" s="4">
        <v>49.3</v>
      </c>
      <c r="L51" s="4">
        <v>54.8</v>
      </c>
      <c r="M51" s="4">
        <v>52.3</v>
      </c>
      <c r="N51" s="4">
        <v>53.4</v>
      </c>
      <c r="O51" s="4">
        <v>51.9</v>
      </c>
      <c r="P51" s="4">
        <v>47.8</v>
      </c>
      <c r="Q51" s="4">
        <v>48.1</v>
      </c>
      <c r="R51" s="4">
        <v>47.8</v>
      </c>
      <c r="S51" s="4">
        <v>38.5</v>
      </c>
      <c r="T51" s="4">
        <v>38.1</v>
      </c>
      <c r="U51" s="4">
        <v>45.6</v>
      </c>
      <c r="V51" s="4">
        <v>48.7</v>
      </c>
      <c r="W51" s="4">
        <v>46.2</v>
      </c>
      <c r="Y51" s="7"/>
      <c r="Z51" s="8" t="s">
        <v>186</v>
      </c>
      <c r="AA51" s="4">
        <v>51</v>
      </c>
      <c r="AB51" s="4">
        <v>49.5</v>
      </c>
      <c r="AC51" s="4">
        <v>51.8</v>
      </c>
      <c r="AD51" s="4">
        <v>52.8</v>
      </c>
      <c r="AE51" s="4">
        <v>46.5</v>
      </c>
      <c r="AF51" s="4">
        <v>36.799999999999997</v>
      </c>
      <c r="AG51" s="4">
        <v>44.4</v>
      </c>
      <c r="AH51" s="4">
        <v>42.9</v>
      </c>
      <c r="AI51" s="4">
        <v>48.1</v>
      </c>
      <c r="AJ51" s="4">
        <v>56.9</v>
      </c>
      <c r="AK51" s="4">
        <v>52.3</v>
      </c>
      <c r="AL51" s="4">
        <v>40.5</v>
      </c>
      <c r="AM51" s="4">
        <v>49.6</v>
      </c>
      <c r="AN51" s="4">
        <v>49.4</v>
      </c>
      <c r="AO51" s="4">
        <v>44.1</v>
      </c>
      <c r="AP51" s="4">
        <v>43.3</v>
      </c>
      <c r="AQ51" s="4">
        <v>43.5</v>
      </c>
      <c r="AR51" s="4">
        <v>45</v>
      </c>
      <c r="AS51" s="4">
        <v>54.1</v>
      </c>
      <c r="AT51" s="4">
        <v>54</v>
      </c>
      <c r="AU51" s="4">
        <v>51.7</v>
      </c>
      <c r="AW51" s="7"/>
      <c r="AX51" s="8" t="s">
        <v>186</v>
      </c>
      <c r="AY51" s="4">
        <v>40.1</v>
      </c>
      <c r="AZ51" s="4">
        <v>34.5</v>
      </c>
      <c r="BA51" s="4">
        <v>37.200000000000003</v>
      </c>
      <c r="BB51" s="4">
        <v>37.200000000000003</v>
      </c>
      <c r="BC51" s="4">
        <v>37</v>
      </c>
      <c r="BD51" s="4">
        <v>38</v>
      </c>
      <c r="BE51" s="4">
        <v>34.799999999999997</v>
      </c>
      <c r="BF51" s="4">
        <v>29.2</v>
      </c>
      <c r="BG51" s="4">
        <v>31.5</v>
      </c>
      <c r="BH51" s="4">
        <v>35.200000000000003</v>
      </c>
      <c r="BI51" s="4">
        <v>35.1</v>
      </c>
      <c r="BJ51" s="4">
        <v>35.299999999999997</v>
      </c>
      <c r="BK51" s="4">
        <v>37.200000000000003</v>
      </c>
      <c r="BL51" s="4">
        <v>36</v>
      </c>
      <c r="BM51" s="4">
        <v>33.6</v>
      </c>
      <c r="BN51" s="4">
        <v>34.799999999999997</v>
      </c>
      <c r="BO51" s="4">
        <v>37.4</v>
      </c>
      <c r="BP51" s="4">
        <v>36.5</v>
      </c>
      <c r="BQ51" s="4">
        <v>33</v>
      </c>
      <c r="BR51" s="4">
        <v>34.4</v>
      </c>
      <c r="BS51" s="4">
        <v>34.5</v>
      </c>
      <c r="BU51" s="7"/>
      <c r="BV51" s="8" t="s">
        <v>186</v>
      </c>
      <c r="BW51" s="4">
        <v>21.3</v>
      </c>
      <c r="BX51" s="4">
        <v>27.6</v>
      </c>
      <c r="BY51" s="4">
        <v>22.1</v>
      </c>
      <c r="BZ51" s="4">
        <v>33</v>
      </c>
      <c r="CA51" s="4">
        <v>46.5</v>
      </c>
      <c r="CB51" s="4">
        <v>46.3</v>
      </c>
      <c r="CC51" s="4">
        <v>59.5</v>
      </c>
      <c r="CD51" s="4">
        <v>62.5</v>
      </c>
      <c r="CE51" s="4">
        <v>61.2</v>
      </c>
      <c r="CF51" s="4">
        <v>59.5</v>
      </c>
      <c r="CG51" s="4">
        <v>56.4</v>
      </c>
      <c r="CH51" s="4">
        <v>49.6</v>
      </c>
      <c r="CI51" s="4">
        <v>26.2</v>
      </c>
      <c r="CJ51" s="4">
        <v>25.4</v>
      </c>
      <c r="CK51" s="4">
        <v>40.5</v>
      </c>
      <c r="CL51" s="4">
        <v>40</v>
      </c>
      <c r="CM51" s="4">
        <v>35.9</v>
      </c>
      <c r="CN51" s="4">
        <v>41.3</v>
      </c>
      <c r="CO51" s="4">
        <v>43.3</v>
      </c>
      <c r="CP51" s="4">
        <v>42.4</v>
      </c>
      <c r="CQ51" s="4">
        <v>44.8</v>
      </c>
      <c r="CS51" s="7"/>
      <c r="CT51" s="8" t="s">
        <v>186</v>
      </c>
      <c r="CU51" s="4">
        <v>51.7</v>
      </c>
      <c r="CV51" s="4">
        <v>50.5</v>
      </c>
      <c r="CW51" s="4">
        <v>49.8</v>
      </c>
      <c r="CX51" s="4">
        <v>51.1</v>
      </c>
      <c r="CY51" s="4">
        <v>50.5</v>
      </c>
      <c r="CZ51" s="4">
        <v>51.4</v>
      </c>
      <c r="DA51" s="4">
        <v>51.2</v>
      </c>
      <c r="DB51" s="4">
        <v>50.7</v>
      </c>
      <c r="DC51" s="4">
        <v>50.2</v>
      </c>
      <c r="DD51" s="4">
        <v>50.4</v>
      </c>
      <c r="DE51" s="4">
        <v>49.3</v>
      </c>
      <c r="DF51" s="4">
        <v>49.5</v>
      </c>
      <c r="DG51" s="4">
        <v>47.1</v>
      </c>
      <c r="DH51" s="4">
        <v>45.6</v>
      </c>
      <c r="DI51" s="4">
        <v>47.5</v>
      </c>
      <c r="DJ51" s="4">
        <v>48.4</v>
      </c>
      <c r="DK51" s="4">
        <v>47.4</v>
      </c>
      <c r="DL51" s="4">
        <v>47.9</v>
      </c>
      <c r="DM51" s="4">
        <v>48.1</v>
      </c>
      <c r="DN51" s="4">
        <v>45.9</v>
      </c>
      <c r="DO51" s="4">
        <v>47.4</v>
      </c>
      <c r="DQ51" s="7"/>
      <c r="DR51" s="8" t="s">
        <v>186</v>
      </c>
      <c r="DS51" s="4">
        <v>50.6</v>
      </c>
      <c r="DT51" s="4">
        <v>50.1</v>
      </c>
      <c r="DU51" s="4">
        <v>50.6</v>
      </c>
      <c r="DV51" s="4">
        <v>52.3</v>
      </c>
      <c r="DW51" s="4">
        <v>52.1</v>
      </c>
      <c r="DX51" s="4">
        <v>51.3</v>
      </c>
      <c r="DY51" s="4">
        <v>52.2</v>
      </c>
      <c r="DZ51" s="4">
        <v>54.2</v>
      </c>
      <c r="EA51" s="4">
        <v>54.7</v>
      </c>
      <c r="EB51" s="4">
        <v>55.1</v>
      </c>
      <c r="EC51" s="4">
        <v>55.5</v>
      </c>
      <c r="ED51" s="4">
        <v>56</v>
      </c>
      <c r="EE51" s="4">
        <v>55.5</v>
      </c>
      <c r="EF51" s="4">
        <v>55.9</v>
      </c>
      <c r="EG51" s="4">
        <v>55.4</v>
      </c>
      <c r="EH51" s="4">
        <v>55.6</v>
      </c>
      <c r="EI51" s="4">
        <v>55.5</v>
      </c>
      <c r="EJ51" s="4">
        <v>56</v>
      </c>
      <c r="EK51" s="4">
        <v>56.6</v>
      </c>
      <c r="EL51" s="4">
        <v>56.9</v>
      </c>
      <c r="EM51" s="4">
        <v>56.6</v>
      </c>
      <c r="EO51" s="7"/>
      <c r="EP51" s="8" t="s">
        <v>186</v>
      </c>
      <c r="EQ51" s="4">
        <v>50.3</v>
      </c>
      <c r="ER51" s="4">
        <v>52.5</v>
      </c>
      <c r="ES51" s="4">
        <v>52.5</v>
      </c>
      <c r="ET51" s="4">
        <v>56.4</v>
      </c>
      <c r="EU51" s="4">
        <v>57.2</v>
      </c>
      <c r="EV51" s="4">
        <v>53.3</v>
      </c>
      <c r="EW51" s="4">
        <v>57.4</v>
      </c>
      <c r="EX51" s="4">
        <v>55.7</v>
      </c>
      <c r="EY51" s="4">
        <v>58.5</v>
      </c>
      <c r="EZ51" s="4">
        <v>56.8</v>
      </c>
      <c r="FA51" s="4">
        <v>61.5</v>
      </c>
      <c r="FB51" s="4">
        <v>60.6</v>
      </c>
      <c r="FC51" s="4">
        <v>60</v>
      </c>
      <c r="FD51" s="4">
        <v>59.6</v>
      </c>
      <c r="FE51" s="4">
        <v>59.1</v>
      </c>
      <c r="FF51" s="4">
        <v>59.2</v>
      </c>
      <c r="FG51" s="4">
        <v>58.3</v>
      </c>
      <c r="FH51" s="4">
        <v>58</v>
      </c>
      <c r="FI51" s="4">
        <v>58.3</v>
      </c>
      <c r="FJ51" s="4">
        <v>58.6</v>
      </c>
      <c r="FK51" s="4">
        <v>59</v>
      </c>
    </row>
    <row r="52" spans="1:167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7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P22"/>
  <sheetViews>
    <sheetView workbookViewId="0">
      <selection activeCell="J25" sqref="J25"/>
    </sheetView>
  </sheetViews>
  <sheetFormatPr defaultColWidth="9" defaultRowHeight="12.5"/>
  <cols>
    <col min="2" max="2" width="28.54296875" customWidth="1"/>
    <col min="3" max="3" width="9.54296875" customWidth="1"/>
    <col min="4" max="4" width="10.54296875" customWidth="1"/>
  </cols>
  <sheetData>
    <row r="2" spans="2:16" ht="14.5">
      <c r="C2" s="47"/>
      <c r="D2" s="48" t="s">
        <v>77</v>
      </c>
      <c r="E2" s="47"/>
      <c r="F2" s="47"/>
      <c r="G2" s="47"/>
    </row>
    <row r="3" spans="2:16" ht="14.5">
      <c r="B3" s="49" t="s">
        <v>45</v>
      </c>
      <c r="C3" s="49" t="s">
        <v>100</v>
      </c>
      <c r="D3" s="49" t="s">
        <v>101</v>
      </c>
      <c r="E3" s="50" t="s">
        <v>111</v>
      </c>
      <c r="F3" s="50" t="s">
        <v>189</v>
      </c>
      <c r="G3" s="50" t="s">
        <v>112</v>
      </c>
      <c r="H3" s="51" t="s">
        <v>190</v>
      </c>
    </row>
    <row r="4" spans="2:16" ht="15.5">
      <c r="B4" s="19" t="s">
        <v>52</v>
      </c>
      <c r="C4" s="52" t="s">
        <v>191</v>
      </c>
      <c r="D4" s="52" t="s">
        <v>10</v>
      </c>
      <c r="E4" s="53">
        <v>1</v>
      </c>
      <c r="F4" s="52">
        <v>1</v>
      </c>
      <c r="G4" s="52">
        <v>1</v>
      </c>
      <c r="H4" s="19"/>
      <c r="K4" s="62"/>
      <c r="L4" s="62"/>
      <c r="M4" s="62"/>
      <c r="N4" s="62"/>
      <c r="O4" s="62"/>
      <c r="P4" s="62"/>
    </row>
    <row r="5" spans="2:16" ht="14.5">
      <c r="B5" s="19" t="s">
        <v>54</v>
      </c>
      <c r="C5" s="52" t="s">
        <v>14</v>
      </c>
      <c r="D5" s="52" t="s">
        <v>12</v>
      </c>
      <c r="E5" s="53">
        <v>1</v>
      </c>
      <c r="F5" s="52">
        <v>31.536000000000001</v>
      </c>
      <c r="G5" s="53">
        <v>1</v>
      </c>
      <c r="H5" s="54"/>
      <c r="K5" s="19"/>
      <c r="L5" s="19"/>
      <c r="M5" s="19"/>
      <c r="N5" s="19"/>
      <c r="O5" s="19"/>
      <c r="P5" s="19"/>
    </row>
    <row r="6" spans="2:16" ht="14.5">
      <c r="B6" s="19" t="s">
        <v>56</v>
      </c>
      <c r="C6" s="52" t="s">
        <v>192</v>
      </c>
      <c r="D6" s="52" t="s">
        <v>15</v>
      </c>
      <c r="E6" s="53">
        <v>1</v>
      </c>
      <c r="F6" s="52">
        <v>1</v>
      </c>
      <c r="G6" s="52">
        <v>1</v>
      </c>
      <c r="H6" s="52"/>
    </row>
    <row r="7" spans="2:16" ht="14.5">
      <c r="B7" s="19" t="s">
        <v>57</v>
      </c>
      <c r="C7" s="55" t="s">
        <v>193</v>
      </c>
      <c r="D7" s="52" t="s">
        <v>17</v>
      </c>
      <c r="E7" s="53">
        <v>1</v>
      </c>
      <c r="F7" s="52">
        <v>1</v>
      </c>
      <c r="G7" s="52">
        <v>1</v>
      </c>
      <c r="H7" s="52"/>
      <c r="K7" s="63" t="s">
        <v>194</v>
      </c>
    </row>
    <row r="8" spans="2:16" ht="14.5">
      <c r="B8" s="19" t="s">
        <v>58</v>
      </c>
      <c r="C8" s="52" t="s">
        <v>195</v>
      </c>
      <c r="D8" s="52" t="s">
        <v>18</v>
      </c>
      <c r="E8" s="53">
        <v>1</v>
      </c>
      <c r="F8" s="52">
        <v>1</v>
      </c>
      <c r="G8" s="52">
        <v>1</v>
      </c>
      <c r="H8" s="52"/>
    </row>
    <row r="9" spans="2:16" ht="14.5">
      <c r="B9" s="19" t="s">
        <v>59</v>
      </c>
      <c r="C9" s="55" t="s">
        <v>192</v>
      </c>
      <c r="D9" s="52" t="s">
        <v>19</v>
      </c>
      <c r="E9" s="53">
        <v>1</v>
      </c>
      <c r="F9" s="52">
        <v>1</v>
      </c>
      <c r="G9" s="52">
        <v>1</v>
      </c>
      <c r="H9" s="52"/>
      <c r="K9" s="63" t="s">
        <v>196</v>
      </c>
    </row>
    <row r="10" spans="2:16" ht="14.5">
      <c r="B10" s="19" t="s">
        <v>60</v>
      </c>
      <c r="C10" s="52" t="s">
        <v>197</v>
      </c>
      <c r="D10" s="52" t="s">
        <v>20</v>
      </c>
      <c r="E10" s="53">
        <v>1</v>
      </c>
      <c r="F10" s="52">
        <v>1</v>
      </c>
      <c r="G10" s="52">
        <v>1</v>
      </c>
      <c r="H10" s="52"/>
    </row>
    <row r="11" spans="2:16" ht="14.5">
      <c r="B11" s="19" t="s">
        <v>61</v>
      </c>
      <c r="C11" s="52" t="s">
        <v>198</v>
      </c>
      <c r="D11" s="52" t="s">
        <v>22</v>
      </c>
      <c r="E11" s="53">
        <v>1</v>
      </c>
      <c r="F11" s="52">
        <v>1</v>
      </c>
      <c r="G11" s="52">
        <v>1</v>
      </c>
      <c r="H11" s="52"/>
    </row>
    <row r="12" spans="2:16" ht="14.5">
      <c r="B12" s="19" t="s">
        <v>62</v>
      </c>
      <c r="C12" s="56" t="s">
        <v>199</v>
      </c>
      <c r="D12" s="52" t="s">
        <v>24</v>
      </c>
      <c r="E12" s="53">
        <v>1</v>
      </c>
      <c r="F12" s="52">
        <v>1</v>
      </c>
      <c r="G12" s="53">
        <v>1</v>
      </c>
      <c r="H12" s="52"/>
    </row>
    <row r="13" spans="2:16" ht="14.5">
      <c r="B13" s="19"/>
      <c r="C13" s="56"/>
      <c r="D13" s="19"/>
      <c r="E13" s="53"/>
      <c r="F13" s="52"/>
      <c r="G13" s="53"/>
      <c r="H13" s="52"/>
    </row>
    <row r="14" spans="2:16" ht="14.5">
      <c r="B14" s="52"/>
      <c r="C14" s="52"/>
      <c r="D14" s="52"/>
      <c r="E14" s="52"/>
      <c r="F14" s="52"/>
      <c r="G14" s="52"/>
      <c r="H14" s="19"/>
    </row>
    <row r="15" spans="2:16" ht="14.5">
      <c r="B15" s="57"/>
      <c r="C15" s="57"/>
      <c r="D15" s="57"/>
      <c r="E15" s="57"/>
      <c r="F15" s="57"/>
      <c r="G15" s="57"/>
      <c r="H15" s="58"/>
    </row>
    <row r="16" spans="2:16" ht="14.5">
      <c r="B16" s="57"/>
      <c r="C16" s="57"/>
      <c r="D16" s="57"/>
      <c r="E16" s="59"/>
      <c r="F16" s="57"/>
      <c r="G16" s="60"/>
      <c r="H16" s="58"/>
    </row>
    <row r="17" spans="2:8" ht="14.5">
      <c r="B17" s="57"/>
      <c r="C17" s="57"/>
      <c r="D17" s="57"/>
      <c r="E17" s="57"/>
      <c r="F17" s="57"/>
      <c r="G17" s="57"/>
      <c r="H17" s="58"/>
    </row>
    <row r="18" spans="2:8" ht="14.5">
      <c r="B18" s="57"/>
      <c r="C18" s="57"/>
      <c r="D18" s="57"/>
      <c r="E18" s="57"/>
      <c r="F18" s="57"/>
      <c r="G18" s="57"/>
      <c r="H18" s="58"/>
    </row>
    <row r="22" spans="2:8" ht="14.5">
      <c r="B22" s="6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78"/>
  <sheetViews>
    <sheetView topLeftCell="A7" workbookViewId="0">
      <selection activeCell="B50" sqref="B50"/>
    </sheetView>
  </sheetViews>
  <sheetFormatPr defaultColWidth="9" defaultRowHeight="12.5"/>
  <cols>
    <col min="2" max="2" width="39.1796875" customWidth="1"/>
    <col min="3" max="3" width="11.1796875" customWidth="1"/>
    <col min="4" max="5" width="15" customWidth="1"/>
    <col min="12" max="18" width="9" style="20"/>
  </cols>
  <sheetData>
    <row r="1" spans="1:16" ht="14.5">
      <c r="A1" s="30" t="s">
        <v>200</v>
      </c>
      <c r="B1" s="31"/>
      <c r="C1" s="32"/>
      <c r="D1" s="32"/>
      <c r="E1" s="32"/>
      <c r="F1" s="32"/>
      <c r="G1" s="32"/>
      <c r="H1" s="32"/>
      <c r="I1" s="32"/>
      <c r="J1" s="32"/>
      <c r="K1" s="32"/>
    </row>
    <row r="2" spans="1:16" ht="14.5">
      <c r="A2" s="33"/>
      <c r="B2" s="33"/>
      <c r="C2" s="33"/>
      <c r="D2" s="34" t="s">
        <v>201</v>
      </c>
      <c r="E2" s="33"/>
      <c r="F2" s="33"/>
      <c r="G2" s="33"/>
      <c r="H2" s="33"/>
      <c r="I2" s="33"/>
      <c r="J2" s="33"/>
      <c r="K2" s="33"/>
    </row>
    <row r="3" spans="1:16" ht="14.5">
      <c r="A3" s="32"/>
      <c r="B3" s="30" t="s">
        <v>45</v>
      </c>
      <c r="C3" s="30" t="s">
        <v>100</v>
      </c>
      <c r="D3" s="30" t="s">
        <v>101</v>
      </c>
      <c r="E3" s="35" t="s">
        <v>79</v>
      </c>
      <c r="F3" s="35" t="s">
        <v>80</v>
      </c>
      <c r="G3" s="35" t="s">
        <v>81</v>
      </c>
      <c r="H3" s="35" t="s">
        <v>82</v>
      </c>
      <c r="I3" s="35" t="s">
        <v>83</v>
      </c>
      <c r="J3" s="35" t="s">
        <v>84</v>
      </c>
      <c r="K3" s="35" t="s">
        <v>85</v>
      </c>
    </row>
    <row r="4" spans="1:16" ht="15.5">
      <c r="A4" s="32"/>
      <c r="B4" t="s">
        <v>74</v>
      </c>
      <c r="C4" t="s">
        <v>193</v>
      </c>
      <c r="D4" t="s">
        <v>25</v>
      </c>
      <c r="E4">
        <v>0.83</v>
      </c>
      <c r="F4">
        <v>0.83</v>
      </c>
      <c r="G4">
        <v>0.83</v>
      </c>
      <c r="H4">
        <v>0.83</v>
      </c>
      <c r="I4">
        <v>0.83</v>
      </c>
      <c r="J4">
        <v>0.83</v>
      </c>
      <c r="K4">
        <v>0.83</v>
      </c>
      <c r="L4" s="46"/>
      <c r="M4" s="46"/>
      <c r="N4" s="46"/>
      <c r="O4" s="46"/>
      <c r="P4" s="46"/>
    </row>
    <row r="5" spans="1:16" ht="14.5">
      <c r="B5" t="s">
        <v>75</v>
      </c>
      <c r="C5" s="36" t="s">
        <v>197</v>
      </c>
      <c r="D5" t="s">
        <v>25</v>
      </c>
      <c r="E5">
        <v>0.79500000000000004</v>
      </c>
      <c r="F5">
        <v>0.79500000000000004</v>
      </c>
      <c r="G5">
        <v>0.79500000000000004</v>
      </c>
      <c r="H5">
        <v>0.79500000000000004</v>
      </c>
      <c r="I5">
        <v>0.79500000000000004</v>
      </c>
      <c r="J5">
        <v>0.79500000000000004</v>
      </c>
      <c r="K5">
        <v>0.79500000000000004</v>
      </c>
    </row>
    <row r="6" spans="1:16">
      <c r="B6" t="s">
        <v>76</v>
      </c>
      <c r="C6" t="s">
        <v>192</v>
      </c>
      <c r="D6" t="s">
        <v>25</v>
      </c>
      <c r="E6">
        <v>0.78500000000000003</v>
      </c>
      <c r="F6">
        <v>0.78500000000000003</v>
      </c>
      <c r="G6">
        <v>0.78500000000000003</v>
      </c>
      <c r="H6">
        <v>0.78500000000000003</v>
      </c>
      <c r="I6">
        <v>0.78500000000000003</v>
      </c>
      <c r="J6">
        <v>0.78500000000000003</v>
      </c>
      <c r="K6">
        <v>0.78500000000000003</v>
      </c>
    </row>
    <row r="10" spans="1:16">
      <c r="D10" s="13"/>
    </row>
    <row r="12" spans="1:16" ht="14.5">
      <c r="A12" s="33"/>
      <c r="B12" s="33"/>
      <c r="C12" s="33"/>
      <c r="D12" s="34" t="s">
        <v>202</v>
      </c>
      <c r="E12" s="33"/>
      <c r="F12" s="33"/>
      <c r="G12" s="33"/>
      <c r="H12" s="33"/>
      <c r="I12" s="33"/>
      <c r="J12" s="33"/>
      <c r="K12" s="33"/>
    </row>
    <row r="13" spans="1:16" ht="14.5">
      <c r="A13" s="32"/>
      <c r="B13" s="30" t="s">
        <v>45</v>
      </c>
      <c r="C13" s="30" t="s">
        <v>100</v>
      </c>
      <c r="D13" s="30" t="s">
        <v>101</v>
      </c>
      <c r="E13" s="35" t="s">
        <v>79</v>
      </c>
      <c r="F13" s="35" t="s">
        <v>80</v>
      </c>
      <c r="G13" s="35" t="s">
        <v>81</v>
      </c>
      <c r="H13" s="35" t="s">
        <v>82</v>
      </c>
      <c r="I13" s="35" t="s">
        <v>83</v>
      </c>
      <c r="J13" s="35" t="s">
        <v>84</v>
      </c>
      <c r="K13" s="35" t="s">
        <v>85</v>
      </c>
    </row>
    <row r="14" spans="1:16" ht="13">
      <c r="B14" t="s">
        <v>74</v>
      </c>
      <c r="C14" t="s">
        <v>193</v>
      </c>
      <c r="D14" t="s">
        <v>25</v>
      </c>
      <c r="E14" s="37">
        <v>1</v>
      </c>
      <c r="F14" s="37">
        <v>1</v>
      </c>
      <c r="G14" s="37">
        <v>1</v>
      </c>
      <c r="H14" s="37">
        <v>1</v>
      </c>
      <c r="I14" s="37">
        <v>1</v>
      </c>
      <c r="J14" s="37">
        <v>1</v>
      </c>
      <c r="K14" s="37">
        <v>1</v>
      </c>
    </row>
    <row r="15" spans="1:16" ht="14.5">
      <c r="B15" t="s">
        <v>75</v>
      </c>
      <c r="C15" s="36" t="s">
        <v>197</v>
      </c>
      <c r="D15" t="s">
        <v>25</v>
      </c>
      <c r="E15" s="32">
        <v>1</v>
      </c>
      <c r="F15" s="32">
        <v>1</v>
      </c>
      <c r="G15" s="32">
        <v>1</v>
      </c>
      <c r="H15" s="32">
        <v>1</v>
      </c>
      <c r="I15" s="32">
        <v>1</v>
      </c>
      <c r="J15" s="32">
        <v>1</v>
      </c>
      <c r="K15" s="32">
        <v>1</v>
      </c>
    </row>
    <row r="16" spans="1:16" ht="13">
      <c r="B16" t="s">
        <v>76</v>
      </c>
      <c r="C16" t="s">
        <v>192</v>
      </c>
      <c r="D16" t="s">
        <v>25</v>
      </c>
      <c r="E16" s="37">
        <v>1</v>
      </c>
      <c r="F16" s="37">
        <v>1</v>
      </c>
      <c r="G16" s="37">
        <v>1</v>
      </c>
      <c r="H16" s="37">
        <v>1</v>
      </c>
      <c r="I16" s="37">
        <v>1</v>
      </c>
      <c r="J16" s="37">
        <v>1</v>
      </c>
      <c r="K16" s="37">
        <v>1</v>
      </c>
    </row>
    <row r="19" spans="1:11" ht="14.5">
      <c r="A19" s="20"/>
      <c r="B19" s="32"/>
      <c r="C19" s="32"/>
      <c r="D19" s="31"/>
      <c r="E19" s="32"/>
      <c r="F19" s="32"/>
      <c r="G19" s="32"/>
      <c r="H19" s="32"/>
      <c r="I19" s="32"/>
      <c r="J19" s="32"/>
      <c r="K19" s="32"/>
    </row>
    <row r="20" spans="1:11" ht="14.5">
      <c r="A20" s="20"/>
      <c r="B20" s="31"/>
      <c r="C20" s="31"/>
      <c r="D20" s="31"/>
      <c r="E20" s="38"/>
      <c r="F20" s="38"/>
      <c r="G20" s="38"/>
      <c r="H20" s="38"/>
      <c r="I20" s="38"/>
      <c r="J20" s="38"/>
      <c r="K20" s="38"/>
    </row>
    <row r="21" spans="1:11" ht="14.5">
      <c r="A21" s="39"/>
      <c r="B21" s="33"/>
      <c r="C21" s="33"/>
      <c r="D21" s="34" t="s">
        <v>203</v>
      </c>
      <c r="E21" s="33"/>
      <c r="F21" s="33"/>
      <c r="G21" s="33"/>
      <c r="H21" s="33"/>
      <c r="I21" s="33"/>
      <c r="J21" s="33"/>
      <c r="K21" s="33"/>
    </row>
    <row r="22" spans="1:11" ht="14.5">
      <c r="B22" s="30" t="s">
        <v>45</v>
      </c>
      <c r="C22" s="30" t="s">
        <v>100</v>
      </c>
      <c r="D22" s="30" t="s">
        <v>101</v>
      </c>
      <c r="E22" s="35" t="s">
        <v>79</v>
      </c>
      <c r="F22" s="35" t="s">
        <v>80</v>
      </c>
      <c r="G22" s="35" t="s">
        <v>81</v>
      </c>
      <c r="H22" s="35" t="s">
        <v>82</v>
      </c>
      <c r="I22" s="35" t="s">
        <v>83</v>
      </c>
      <c r="J22" s="35" t="s">
        <v>84</v>
      </c>
      <c r="K22" s="35" t="s">
        <v>85</v>
      </c>
    </row>
    <row r="23" spans="1:11">
      <c r="B23" t="s">
        <v>74</v>
      </c>
      <c r="C23" t="s">
        <v>193</v>
      </c>
      <c r="D23" t="s">
        <v>25</v>
      </c>
      <c r="E23" s="30">
        <v>30</v>
      </c>
      <c r="F23" s="30">
        <v>30</v>
      </c>
      <c r="G23" s="30">
        <v>30</v>
      </c>
      <c r="H23" s="30">
        <v>30</v>
      </c>
      <c r="I23" s="30">
        <v>30</v>
      </c>
      <c r="J23" s="30">
        <v>30</v>
      </c>
      <c r="K23" s="30">
        <v>30</v>
      </c>
    </row>
    <row r="24" spans="1:11" ht="14.5">
      <c r="B24" t="s">
        <v>75</v>
      </c>
      <c r="C24" s="36" t="s">
        <v>197</v>
      </c>
      <c r="D24" t="s">
        <v>25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</row>
    <row r="25" spans="1:11">
      <c r="B25" t="s">
        <v>76</v>
      </c>
      <c r="C25" t="s">
        <v>192</v>
      </c>
      <c r="D25" t="s">
        <v>25</v>
      </c>
      <c r="E25" s="30">
        <v>30</v>
      </c>
      <c r="F25" s="30">
        <v>30</v>
      </c>
      <c r="G25" s="30">
        <v>30</v>
      </c>
      <c r="H25" s="30">
        <v>30</v>
      </c>
      <c r="I25" s="30">
        <v>30</v>
      </c>
      <c r="J25" s="30">
        <v>30</v>
      </c>
      <c r="K25" s="30">
        <v>30</v>
      </c>
    </row>
    <row r="31" spans="1:11" ht="14.5">
      <c r="A31" s="32"/>
      <c r="B31" s="30"/>
      <c r="C31" s="32"/>
      <c r="D31" s="32"/>
      <c r="E31" s="32"/>
      <c r="F31" s="32"/>
      <c r="G31" s="32"/>
      <c r="H31" s="32"/>
      <c r="I31" s="32"/>
      <c r="J31" s="32"/>
      <c r="K31" s="32"/>
    </row>
    <row r="32" spans="1:11" ht="14.5">
      <c r="A32" s="32"/>
      <c r="B32" s="33"/>
      <c r="C32" s="33"/>
      <c r="D32" s="34" t="s">
        <v>204</v>
      </c>
      <c r="E32" s="33"/>
      <c r="F32" s="33"/>
      <c r="G32" s="33"/>
      <c r="H32" s="33"/>
      <c r="I32" s="33"/>
      <c r="J32" s="33"/>
      <c r="K32" s="33"/>
    </row>
    <row r="33" spans="1:11" ht="14.5">
      <c r="A33" s="32"/>
      <c r="B33" s="30" t="s">
        <v>45</v>
      </c>
      <c r="C33" s="30" t="s">
        <v>100</v>
      </c>
      <c r="D33" s="30" t="s">
        <v>101</v>
      </c>
      <c r="E33" s="35" t="s">
        <v>79</v>
      </c>
      <c r="F33" s="35" t="s">
        <v>80</v>
      </c>
      <c r="G33" s="35" t="s">
        <v>81</v>
      </c>
      <c r="H33" s="35" t="s">
        <v>82</v>
      </c>
      <c r="I33" s="35" t="s">
        <v>83</v>
      </c>
      <c r="J33" s="35" t="s">
        <v>84</v>
      </c>
      <c r="K33" s="35" t="s">
        <v>85</v>
      </c>
    </row>
    <row r="34" spans="1:11" ht="14.5">
      <c r="A34" s="32"/>
      <c r="B34" t="s">
        <v>74</v>
      </c>
      <c r="C34" t="s">
        <v>193</v>
      </c>
      <c r="D34" t="s">
        <v>25</v>
      </c>
      <c r="E34" s="30">
        <v>0.90500000000000003</v>
      </c>
      <c r="F34" s="30">
        <v>0.90500000000000003</v>
      </c>
      <c r="G34" s="30">
        <v>0.90500000000000003</v>
      </c>
      <c r="H34" s="30">
        <v>0.90500000000000003</v>
      </c>
      <c r="I34" s="30">
        <v>0.90500000000000003</v>
      </c>
      <c r="J34" s="30">
        <v>0.90500000000000003</v>
      </c>
      <c r="K34" s="30">
        <v>0.90500000000000003</v>
      </c>
    </row>
    <row r="35" spans="1:11" ht="14.5">
      <c r="A35" s="32"/>
      <c r="B35" t="s">
        <v>75</v>
      </c>
      <c r="C35" s="36" t="s">
        <v>197</v>
      </c>
      <c r="D35" t="s">
        <v>25</v>
      </c>
      <c r="E35">
        <v>0.90500000000000003</v>
      </c>
      <c r="F35">
        <v>0.90500000000000003</v>
      </c>
      <c r="G35">
        <v>0.90500000000000003</v>
      </c>
      <c r="H35">
        <v>0.90500000000000003</v>
      </c>
      <c r="I35">
        <v>0.90500000000000003</v>
      </c>
      <c r="J35">
        <v>0.90500000000000003</v>
      </c>
      <c r="K35">
        <v>0.90500000000000003</v>
      </c>
    </row>
    <row r="36" spans="1:11" ht="14.5">
      <c r="A36" s="32"/>
      <c r="B36" t="s">
        <v>76</v>
      </c>
      <c r="C36" t="s">
        <v>192</v>
      </c>
      <c r="D36" t="s">
        <v>25</v>
      </c>
      <c r="E36" s="30">
        <v>0.90500000000000003</v>
      </c>
      <c r="F36" s="30">
        <v>0.90500000000000003</v>
      </c>
      <c r="G36" s="30">
        <v>0.90500000000000003</v>
      </c>
      <c r="H36" s="30">
        <v>0.90500000000000003</v>
      </c>
      <c r="I36" s="30">
        <v>0.90500000000000003</v>
      </c>
      <c r="J36" s="30">
        <v>0.90500000000000003</v>
      </c>
      <c r="K36" s="30">
        <v>0.90500000000000003</v>
      </c>
    </row>
    <row r="37" spans="1:11" ht="14.5">
      <c r="A37" s="32"/>
      <c r="B37" s="32"/>
      <c r="C37" s="31"/>
      <c r="D37" s="32"/>
      <c r="E37" s="32"/>
      <c r="F37" s="40"/>
      <c r="G37" s="40"/>
      <c r="H37" s="40"/>
      <c r="I37" s="40"/>
      <c r="J37" s="40"/>
      <c r="K37" s="40"/>
    </row>
    <row r="38" spans="1:11" ht="14.5">
      <c r="A38" s="32"/>
      <c r="B38" s="32"/>
      <c r="C38" s="31"/>
      <c r="D38" s="32"/>
      <c r="E38" s="32"/>
      <c r="F38" s="41"/>
      <c r="G38" s="41"/>
      <c r="H38" s="41"/>
      <c r="I38" s="41"/>
      <c r="J38" s="41"/>
      <c r="K38" s="41"/>
    </row>
    <row r="39" spans="1:11" ht="14.5">
      <c r="A39" s="42"/>
      <c r="B39" s="42"/>
      <c r="C39" s="43"/>
      <c r="D39" s="42"/>
      <c r="E39" s="42"/>
      <c r="F39" s="44"/>
      <c r="G39" s="44"/>
      <c r="H39" s="44"/>
      <c r="I39" s="44"/>
      <c r="J39" s="44"/>
      <c r="K39" s="44"/>
    </row>
    <row r="40" spans="1:1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</row>
    <row r="41" spans="1:1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</row>
    <row r="42" spans="1:11" ht="14.5">
      <c r="A42" s="32"/>
      <c r="B42" s="32"/>
      <c r="C42" s="32"/>
      <c r="D42" s="36" t="s">
        <v>205</v>
      </c>
      <c r="E42" s="31"/>
      <c r="F42" s="32"/>
      <c r="G42" s="32"/>
      <c r="H42" s="32"/>
      <c r="I42" s="32"/>
      <c r="J42" s="32"/>
      <c r="K42" s="32"/>
    </row>
    <row r="43" spans="1:11" ht="14.5">
      <c r="A43" s="32"/>
      <c r="B43" s="30" t="s">
        <v>45</v>
      </c>
      <c r="C43" s="30" t="s">
        <v>100</v>
      </c>
      <c r="D43" s="30" t="s">
        <v>101</v>
      </c>
      <c r="E43" s="35" t="s">
        <v>79</v>
      </c>
      <c r="F43" s="35" t="s">
        <v>80</v>
      </c>
      <c r="G43" s="35" t="s">
        <v>81</v>
      </c>
      <c r="H43" s="35" t="s">
        <v>82</v>
      </c>
      <c r="I43" s="35" t="s">
        <v>83</v>
      </c>
      <c r="J43" s="35" t="s">
        <v>84</v>
      </c>
      <c r="K43" s="35" t="s">
        <v>85</v>
      </c>
    </row>
    <row r="44" spans="1:11" ht="14.5">
      <c r="A44" s="32"/>
      <c r="B44" t="s">
        <v>74</v>
      </c>
      <c r="C44" t="s">
        <v>193</v>
      </c>
      <c r="D44" t="s">
        <v>25</v>
      </c>
      <c r="E44" s="30">
        <f t="shared" ref="E44:I44" si="0">(112+95)/2</f>
        <v>103.5</v>
      </c>
      <c r="F44" s="30">
        <f t="shared" ref="F44:J44" si="1">E44</f>
        <v>103.5</v>
      </c>
      <c r="G44" s="30">
        <f t="shared" si="0"/>
        <v>103.5</v>
      </c>
      <c r="H44" s="30">
        <f t="shared" si="1"/>
        <v>103.5</v>
      </c>
      <c r="I44" s="30">
        <f t="shared" si="0"/>
        <v>103.5</v>
      </c>
      <c r="J44" s="30">
        <f t="shared" si="1"/>
        <v>103.5</v>
      </c>
      <c r="K44" s="30">
        <f>(112+95)/2</f>
        <v>103.5</v>
      </c>
    </row>
    <row r="45" spans="1:11" ht="14.5">
      <c r="A45" s="32"/>
      <c r="B45" t="s">
        <v>75</v>
      </c>
      <c r="C45" s="36" t="s">
        <v>197</v>
      </c>
      <c r="D45" t="s">
        <v>25</v>
      </c>
      <c r="E45">
        <f t="shared" ref="E45:K45" si="2">E44</f>
        <v>103.5</v>
      </c>
      <c r="F45">
        <f t="shared" si="2"/>
        <v>103.5</v>
      </c>
      <c r="G45">
        <f t="shared" si="2"/>
        <v>103.5</v>
      </c>
      <c r="H45">
        <f t="shared" si="2"/>
        <v>103.5</v>
      </c>
      <c r="I45">
        <f t="shared" si="2"/>
        <v>103.5</v>
      </c>
      <c r="J45">
        <f t="shared" si="2"/>
        <v>103.5</v>
      </c>
      <c r="K45">
        <f t="shared" si="2"/>
        <v>103.5</v>
      </c>
    </row>
    <row r="46" spans="1:11" ht="14.5">
      <c r="A46" s="32"/>
      <c r="B46" t="s">
        <v>76</v>
      </c>
      <c r="C46" t="s">
        <v>192</v>
      </c>
      <c r="D46" t="s">
        <v>25</v>
      </c>
      <c r="E46">
        <f t="shared" ref="E46:K46" si="3">E45</f>
        <v>103.5</v>
      </c>
      <c r="F46">
        <f t="shared" si="3"/>
        <v>103.5</v>
      </c>
      <c r="G46">
        <f t="shared" si="3"/>
        <v>103.5</v>
      </c>
      <c r="H46">
        <f t="shared" si="3"/>
        <v>103.5</v>
      </c>
      <c r="I46">
        <f t="shared" si="3"/>
        <v>103.5</v>
      </c>
      <c r="J46">
        <f t="shared" si="3"/>
        <v>103.5</v>
      </c>
      <c r="K46">
        <f t="shared" si="3"/>
        <v>103.5</v>
      </c>
    </row>
    <row r="47" spans="1:11" ht="14.5">
      <c r="A47" s="32"/>
      <c r="B47" s="32"/>
      <c r="C47" s="31"/>
      <c r="D47" s="31"/>
      <c r="E47" s="31"/>
      <c r="F47" s="32"/>
      <c r="G47" s="32"/>
      <c r="H47" s="32"/>
      <c r="I47" s="32"/>
      <c r="J47" s="32"/>
      <c r="K47" s="32"/>
    </row>
    <row r="48" spans="1:11" ht="14.5">
      <c r="A48" s="32"/>
      <c r="B48" s="32"/>
      <c r="C48" s="31"/>
      <c r="D48" s="45"/>
      <c r="E48" s="31"/>
      <c r="F48" s="32"/>
      <c r="G48" s="32"/>
      <c r="H48" s="32"/>
      <c r="I48" s="32"/>
      <c r="J48" s="32"/>
      <c r="K48" s="32"/>
    </row>
    <row r="49" spans="1:11" ht="14.5">
      <c r="A49" s="32"/>
      <c r="B49" s="32"/>
      <c r="C49" s="31"/>
      <c r="D49" s="31"/>
      <c r="E49" s="31"/>
      <c r="F49" s="31"/>
      <c r="G49" s="31"/>
      <c r="H49" s="31"/>
      <c r="I49" s="31"/>
      <c r="J49" s="31"/>
      <c r="K49" s="31"/>
    </row>
    <row r="50" spans="1:11" ht="14.5">
      <c r="A50" s="32"/>
      <c r="B50" s="32"/>
      <c r="C50" s="31"/>
      <c r="D50" s="31"/>
      <c r="E50" s="31"/>
      <c r="F50" s="32"/>
      <c r="G50" s="32"/>
      <c r="H50" s="32"/>
      <c r="I50" s="32"/>
      <c r="J50" s="32"/>
      <c r="K50" s="32"/>
    </row>
    <row r="51" spans="1:11" ht="14.5">
      <c r="A51" s="32"/>
      <c r="B51" s="32"/>
      <c r="C51" s="32"/>
      <c r="D51" s="32"/>
      <c r="E51" s="31"/>
      <c r="F51" s="32"/>
      <c r="G51" s="32"/>
      <c r="H51" s="32"/>
      <c r="I51" s="32"/>
      <c r="J51" s="32"/>
      <c r="K51" s="32"/>
    </row>
    <row r="52" spans="1:11" ht="14.5">
      <c r="A52" s="32"/>
      <c r="B52" s="32"/>
      <c r="C52" s="31"/>
      <c r="D52" s="31"/>
      <c r="E52" s="32"/>
      <c r="F52" s="32"/>
      <c r="G52" s="32"/>
      <c r="H52" s="32"/>
      <c r="I52" s="32"/>
      <c r="J52" s="32"/>
      <c r="K52" s="32"/>
    </row>
    <row r="53" spans="1:11" ht="14.5">
      <c r="A53" s="31"/>
      <c r="B53" s="31"/>
      <c r="C53" s="32"/>
      <c r="D53" s="32"/>
      <c r="E53" s="31"/>
      <c r="F53" s="32"/>
      <c r="G53" s="32"/>
      <c r="H53" s="32"/>
      <c r="I53" s="32"/>
      <c r="J53" s="32"/>
      <c r="K53" s="32"/>
    </row>
    <row r="54" spans="1:11" ht="14.5">
      <c r="A54" s="31"/>
      <c r="B54" s="31"/>
      <c r="C54" s="31"/>
      <c r="D54" s="32"/>
      <c r="E54" s="32"/>
      <c r="F54" s="32"/>
      <c r="G54" s="32"/>
      <c r="H54" s="32"/>
      <c r="I54" s="32"/>
      <c r="J54" s="32"/>
      <c r="K54" s="32"/>
    </row>
    <row r="55" spans="1:11" ht="14.5">
      <c r="A55" s="31"/>
      <c r="B55" s="31"/>
      <c r="C55" s="31"/>
      <c r="D55" s="32"/>
      <c r="E55" s="32"/>
      <c r="F55" s="32"/>
      <c r="G55" s="32"/>
      <c r="H55" s="32"/>
      <c r="I55" s="32"/>
      <c r="J55" s="32"/>
      <c r="K55" s="32"/>
    </row>
    <row r="56" spans="1:11" ht="14.5">
      <c r="A56" s="31"/>
      <c r="B56" s="31"/>
      <c r="C56" s="32"/>
      <c r="D56" s="32"/>
      <c r="E56" s="31"/>
      <c r="F56" s="32"/>
      <c r="G56" s="32"/>
      <c r="H56" s="32"/>
      <c r="I56" s="32"/>
      <c r="J56" s="32"/>
      <c r="K56" s="32"/>
    </row>
    <row r="57" spans="1:11" ht="14.5">
      <c r="A57" s="31"/>
      <c r="B57" s="31"/>
      <c r="C57" s="31"/>
      <c r="D57" s="31"/>
      <c r="E57" s="31"/>
      <c r="F57" s="38"/>
      <c r="G57" s="38"/>
      <c r="H57" s="38"/>
      <c r="I57" s="38"/>
      <c r="J57" s="38"/>
      <c r="K57" s="38"/>
    </row>
    <row r="58" spans="1:11" ht="14.5">
      <c r="A58" s="20"/>
      <c r="B58" s="20"/>
      <c r="C58" s="31"/>
      <c r="D58" s="32"/>
      <c r="E58" s="32"/>
      <c r="F58" s="31"/>
      <c r="G58" s="31"/>
      <c r="H58" s="31"/>
      <c r="I58" s="31"/>
      <c r="J58" s="31"/>
      <c r="K58" s="31"/>
    </row>
    <row r="59" spans="1:11" ht="14.5">
      <c r="A59" s="31"/>
      <c r="B59" s="31"/>
      <c r="C59" s="31"/>
      <c r="D59" s="32"/>
      <c r="E59" s="32"/>
      <c r="F59" s="31"/>
      <c r="G59" s="31"/>
      <c r="H59" s="31"/>
      <c r="I59" s="31"/>
      <c r="J59" s="31"/>
      <c r="K59" s="31"/>
    </row>
    <row r="60" spans="1:11" ht="14.5">
      <c r="A60" s="31"/>
      <c r="B60" s="31"/>
      <c r="C60" s="31"/>
      <c r="D60" s="32"/>
      <c r="E60" s="32"/>
      <c r="F60" s="31"/>
      <c r="G60" s="31"/>
      <c r="H60" s="31"/>
      <c r="I60" s="31"/>
      <c r="J60" s="31"/>
      <c r="K60" s="31"/>
    </row>
    <row r="61" spans="1:11" ht="14.5">
      <c r="A61" s="31"/>
      <c r="B61" s="31"/>
      <c r="C61" s="31"/>
      <c r="D61" s="32"/>
      <c r="E61" s="32"/>
      <c r="F61" s="31"/>
      <c r="G61" s="31"/>
      <c r="H61" s="31"/>
      <c r="I61" s="31"/>
      <c r="J61" s="31"/>
      <c r="K61" s="31"/>
    </row>
    <row r="62" spans="1:11" ht="14.5">
      <c r="A62" s="31"/>
      <c r="B62" s="31"/>
      <c r="C62" s="31"/>
      <c r="D62" s="32"/>
      <c r="E62" s="32"/>
      <c r="F62" s="31"/>
      <c r="G62" s="31"/>
      <c r="H62" s="31"/>
      <c r="I62" s="31"/>
      <c r="J62" s="31"/>
      <c r="K62" s="31"/>
    </row>
    <row r="63" spans="1:11" ht="14.5">
      <c r="A63" s="31"/>
      <c r="B63" s="31"/>
      <c r="C63" s="31"/>
      <c r="D63" s="32"/>
      <c r="E63" s="32"/>
      <c r="F63" s="31"/>
      <c r="G63" s="31"/>
      <c r="H63" s="31"/>
      <c r="I63" s="31"/>
      <c r="J63" s="31"/>
      <c r="K63" s="31"/>
    </row>
    <row r="64" spans="1:11" ht="14.5">
      <c r="A64" s="31"/>
      <c r="B64" s="31"/>
      <c r="C64" s="31"/>
      <c r="D64" s="32"/>
      <c r="E64" s="32"/>
      <c r="F64" s="31"/>
      <c r="G64" s="31"/>
      <c r="H64" s="31"/>
      <c r="I64" s="31"/>
      <c r="J64" s="31"/>
      <c r="K64" s="31"/>
    </row>
    <row r="65" spans="1:11">
      <c r="A65" s="31"/>
      <c r="B65" s="31"/>
      <c r="C65" s="20"/>
      <c r="D65" s="20"/>
      <c r="E65" s="20"/>
      <c r="F65" s="20"/>
      <c r="G65" s="20"/>
      <c r="H65" s="20"/>
      <c r="I65" s="20"/>
      <c r="J65" s="20"/>
      <c r="K65" s="20"/>
    </row>
    <row r="66" spans="1:11" ht="14.5">
      <c r="A66" s="31"/>
      <c r="B66" s="31"/>
      <c r="C66" s="32"/>
      <c r="D66" s="32"/>
      <c r="E66" s="31"/>
      <c r="F66" s="32"/>
      <c r="G66" s="32"/>
      <c r="H66" s="32"/>
      <c r="I66" s="32"/>
      <c r="J66" s="32"/>
      <c r="K66" s="32"/>
    </row>
    <row r="67" spans="1:11" ht="14.5">
      <c r="A67" s="31"/>
      <c r="B67" s="31"/>
      <c r="C67" s="31"/>
      <c r="D67" s="31"/>
      <c r="E67" s="31"/>
      <c r="F67" s="38"/>
      <c r="G67" s="38"/>
      <c r="H67" s="38"/>
      <c r="I67" s="38"/>
      <c r="J67" s="38"/>
      <c r="K67" s="38"/>
    </row>
    <row r="68" spans="1:11" ht="13">
      <c r="A68" s="31"/>
      <c r="B68" s="31"/>
      <c r="C68" s="31"/>
      <c r="D68" s="45"/>
      <c r="E68" s="31"/>
      <c r="F68" s="31"/>
      <c r="G68" s="31"/>
      <c r="H68" s="31"/>
      <c r="I68" s="31"/>
      <c r="J68" s="31"/>
      <c r="K68" s="31"/>
    </row>
    <row r="69" spans="1:11">
      <c r="A69" s="31"/>
      <c r="B69" s="31"/>
      <c r="C69" s="31"/>
      <c r="D69" s="20"/>
      <c r="E69" s="20"/>
      <c r="F69" s="20"/>
      <c r="G69" s="20"/>
      <c r="H69" s="20"/>
      <c r="I69" s="20"/>
      <c r="J69" s="20"/>
      <c r="K69" s="20"/>
    </row>
    <row r="70" spans="1:11">
      <c r="A70" s="31"/>
      <c r="B70" s="31"/>
      <c r="C70" s="31"/>
      <c r="D70" s="20"/>
      <c r="E70" s="20"/>
      <c r="F70" s="20"/>
      <c r="G70" s="20"/>
      <c r="H70" s="20"/>
      <c r="I70" s="20"/>
      <c r="J70" s="20"/>
      <c r="K70" s="20"/>
    </row>
    <row r="71" spans="1:11">
      <c r="A71" s="31"/>
      <c r="B71" s="31"/>
      <c r="C71" s="31"/>
      <c r="D71" s="20"/>
      <c r="E71" s="20"/>
      <c r="F71" s="20"/>
      <c r="G71" s="20"/>
      <c r="H71" s="20"/>
      <c r="I71" s="20"/>
      <c r="J71" s="20"/>
      <c r="K71" s="20"/>
    </row>
    <row r="72" spans="1:11" ht="14.5">
      <c r="A72" s="31"/>
      <c r="B72" s="31"/>
      <c r="C72" s="32"/>
      <c r="D72" s="32"/>
      <c r="E72" s="31"/>
      <c r="F72" s="32"/>
      <c r="G72" s="32"/>
      <c r="H72" s="32"/>
      <c r="I72" s="32"/>
      <c r="J72" s="32"/>
      <c r="K72" s="32"/>
    </row>
    <row r="73" spans="1:11" ht="14.5">
      <c r="A73" s="31"/>
      <c r="B73" s="31"/>
      <c r="C73" s="31"/>
      <c r="D73" s="31"/>
      <c r="E73" s="31"/>
      <c r="F73" s="38"/>
      <c r="G73" s="38"/>
      <c r="H73" s="38"/>
      <c r="I73" s="38"/>
      <c r="J73" s="38"/>
      <c r="K73" s="38"/>
    </row>
    <row r="74" spans="1:11" ht="14.5">
      <c r="A74" s="20"/>
      <c r="B74" s="20"/>
      <c r="C74" s="31"/>
      <c r="D74" s="32"/>
      <c r="E74" s="32"/>
      <c r="F74" s="31"/>
      <c r="G74" s="31"/>
      <c r="H74" s="31"/>
      <c r="I74" s="31"/>
      <c r="J74" s="31"/>
      <c r="K74" s="31"/>
    </row>
    <row r="75" spans="1:11" ht="14.5">
      <c r="A75" s="31"/>
      <c r="B75" s="31"/>
      <c r="C75" s="31"/>
      <c r="D75" s="32"/>
      <c r="E75" s="32"/>
      <c r="F75" s="31"/>
      <c r="G75" s="31"/>
      <c r="H75" s="31"/>
      <c r="I75" s="31"/>
      <c r="J75" s="31"/>
      <c r="K75" s="31"/>
    </row>
    <row r="76" spans="1:11" ht="14.5">
      <c r="A76" s="31"/>
      <c r="B76" s="31"/>
      <c r="C76" s="31"/>
      <c r="D76" s="32"/>
      <c r="E76" s="32"/>
      <c r="F76" s="31"/>
      <c r="G76" s="31"/>
      <c r="H76" s="31"/>
      <c r="I76" s="31"/>
      <c r="J76" s="31"/>
      <c r="K76" s="31"/>
    </row>
    <row r="77" spans="1:11" ht="14.5">
      <c r="A77" s="31"/>
      <c r="B77" s="31"/>
      <c r="C77" s="30"/>
      <c r="D77" s="32"/>
      <c r="E77" s="32"/>
      <c r="F77" s="30"/>
      <c r="G77" s="30"/>
      <c r="H77" s="30"/>
      <c r="I77" s="30"/>
      <c r="J77" s="30"/>
      <c r="K77" s="30"/>
    </row>
    <row r="78" spans="1:11" ht="14.5">
      <c r="A78" s="31"/>
      <c r="B78" s="31"/>
      <c r="C78" s="30"/>
      <c r="D78" s="32"/>
      <c r="E78" s="32"/>
      <c r="F78" s="30"/>
      <c r="G78" s="30"/>
      <c r="H78" s="30"/>
      <c r="I78" s="30"/>
      <c r="J78" s="30"/>
      <c r="K78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U15"/>
  <sheetViews>
    <sheetView zoomScale="70" zoomScaleNormal="70" workbookViewId="0">
      <selection activeCell="C24" sqref="C24"/>
    </sheetView>
  </sheetViews>
  <sheetFormatPr defaultColWidth="9" defaultRowHeight="12.5"/>
  <cols>
    <col min="2" max="2" width="50.1796875" customWidth="1"/>
    <col min="3" max="3" width="12.453125" customWidth="1"/>
    <col min="4" max="6" width="12.81640625"/>
    <col min="7" max="7" width="11.08984375" customWidth="1"/>
    <col min="8" max="9" width="12.81640625"/>
  </cols>
  <sheetData>
    <row r="1" spans="2:21">
      <c r="D1" s="20"/>
    </row>
    <row r="2" spans="2:21" ht="14.5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</row>
    <row r="3" spans="2:21" ht="14.5"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</row>
    <row r="4" spans="2:21" s="19" customFormat="1" ht="14.5">
      <c r="B4" s="23"/>
      <c r="C4" s="23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</row>
    <row r="5" spans="2:21" ht="14.5">
      <c r="B5" s="22"/>
      <c r="C5" s="22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7" spans="2:21" ht="14.5">
      <c r="B7" s="21" t="s">
        <v>206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</row>
    <row r="8" spans="2:21" ht="14.5">
      <c r="B8" s="22" t="s">
        <v>207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</row>
    <row r="9" spans="2:21" ht="14.5">
      <c r="B9" s="26" t="s">
        <v>2</v>
      </c>
      <c r="C9" s="27" t="s">
        <v>20</v>
      </c>
      <c r="D9" s="28" t="s">
        <v>19</v>
      </c>
      <c r="E9" s="27" t="s">
        <v>22</v>
      </c>
      <c r="F9" s="27" t="s">
        <v>10</v>
      </c>
      <c r="G9" s="27" t="s">
        <v>17</v>
      </c>
      <c r="H9" s="27" t="s">
        <v>18</v>
      </c>
      <c r="I9" s="27" t="s">
        <v>15</v>
      </c>
      <c r="J9" s="27"/>
      <c r="K9" s="27"/>
      <c r="L9" s="27"/>
      <c r="M9" s="27"/>
      <c r="N9" s="27"/>
      <c r="O9" s="22"/>
      <c r="P9" s="22"/>
      <c r="Q9" s="22"/>
      <c r="R9" s="22"/>
      <c r="S9" s="22"/>
      <c r="T9" s="22"/>
      <c r="U9" s="22"/>
    </row>
    <row r="10" spans="2:21" ht="14.5">
      <c r="B10" s="22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113.66120218579201</v>
      </c>
      <c r="D10" s="29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69.230769230769198</v>
      </c>
      <c r="G10">
        <f>AVERAGE(attached_cons!FN42,attached_ipp!FN42,attached_smelting!FN42,attached_petroleum!FN42,attached_cement!FN42,attached_chemicals!FN42,attached_iron!FN42,attached_others!FN42,attached_forestry!FN42)</f>
        <v>85.321347384069099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51.350042966819203</v>
      </c>
      <c r="J10" s="25"/>
      <c r="K10" s="25"/>
      <c r="L10" s="25"/>
      <c r="M10" s="25"/>
      <c r="N10" s="25"/>
      <c r="O10" s="22"/>
      <c r="P10" s="22"/>
      <c r="Q10" s="22"/>
      <c r="R10" s="22"/>
      <c r="S10" s="22"/>
      <c r="T10" s="22"/>
      <c r="U10" s="22"/>
    </row>
    <row r="15" spans="2:21" ht="14.5">
      <c r="C15" s="25"/>
      <c r="D15" s="25"/>
      <c r="E15" s="25"/>
      <c r="F15" s="25"/>
      <c r="G15" s="25"/>
      <c r="H15" s="13" t="s">
        <v>208</v>
      </c>
      <c r="I1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640625" customWidth="1"/>
    <col min="4" max="22" width="9" hidden="1" customWidth="1"/>
    <col min="25" max="25" width="12.81640625"/>
    <col min="28" max="46" width="9" hidden="1" customWidth="1"/>
    <col min="52" max="70" width="9" hidden="1" customWidth="1"/>
    <col min="74" max="74" width="44.81640625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  <col min="170" max="170" width="12.81640625"/>
  </cols>
  <sheetData>
    <row r="1" spans="1:167" ht="14.5">
      <c r="A1" s="153"/>
      <c r="B1" s="153"/>
      <c r="C1" s="2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2"/>
      <c r="AB1" s="2"/>
      <c r="AC1" s="2"/>
      <c r="AD1" s="2"/>
      <c r="AE1" s="2"/>
      <c r="AF1" s="2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2"/>
      <c r="AZ1" s="2"/>
      <c r="BA1" s="2"/>
      <c r="BB1" s="2"/>
      <c r="BC1" s="2"/>
      <c r="BD1" s="2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2"/>
      <c r="BX1" s="2"/>
      <c r="BY1" s="2"/>
      <c r="BZ1" s="2"/>
      <c r="CA1" s="2"/>
      <c r="CB1" s="2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2"/>
      <c r="CV1" s="2"/>
      <c r="CW1" s="2"/>
      <c r="CX1" s="2"/>
      <c r="CY1" s="2"/>
      <c r="CZ1" s="2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2"/>
      <c r="DT1" s="2"/>
      <c r="DU1" s="2"/>
      <c r="DV1" s="2"/>
      <c r="DW1" s="2"/>
      <c r="DX1" s="2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2"/>
      <c r="ER1" s="2"/>
      <c r="ES1" s="2"/>
      <c r="ET1" s="2"/>
      <c r="EU1" s="2"/>
      <c r="EV1" s="2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2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2"/>
      <c r="AB2" s="2"/>
      <c r="AC2" s="2"/>
      <c r="AD2" s="2"/>
      <c r="AE2" s="2"/>
      <c r="AF2" s="2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2"/>
      <c r="AZ2" s="2"/>
      <c r="BA2" s="2"/>
      <c r="BB2" s="2"/>
      <c r="BC2" s="2"/>
      <c r="BD2" s="2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2"/>
      <c r="BX2" s="2"/>
      <c r="BY2" s="2"/>
      <c r="BZ2" s="2"/>
      <c r="CA2" s="2"/>
      <c r="CB2" s="2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2"/>
      <c r="CV2" s="2"/>
      <c r="CW2" s="2"/>
      <c r="CX2" s="2"/>
      <c r="CY2" s="2"/>
      <c r="CZ2" s="2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2"/>
      <c r="DT2" s="2"/>
      <c r="DU2" s="2"/>
      <c r="DV2" s="2"/>
      <c r="DW2" s="2"/>
      <c r="DX2" s="2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2"/>
      <c r="ER2" s="2"/>
      <c r="ES2" s="2"/>
      <c r="ET2" s="2"/>
      <c r="EU2" s="2"/>
      <c r="EV2" s="2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2"/>
      <c r="D3" s="2"/>
      <c r="E3" s="2"/>
      <c r="F3" s="2"/>
      <c r="G3" s="2"/>
      <c r="H3" s="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2"/>
      <c r="AB3" s="2"/>
      <c r="AC3" s="2"/>
      <c r="AD3" s="2"/>
      <c r="AE3" s="2"/>
      <c r="AF3" s="2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2"/>
      <c r="AZ3" s="2"/>
      <c r="BA3" s="2"/>
      <c r="BB3" s="2"/>
      <c r="BC3" s="2"/>
      <c r="BD3" s="2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2"/>
      <c r="BX3" s="2"/>
      <c r="BY3" s="2"/>
      <c r="BZ3" s="2"/>
      <c r="CA3" s="2"/>
      <c r="CB3" s="2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2"/>
      <c r="CV3" s="2"/>
      <c r="CW3" s="2"/>
      <c r="CX3" s="2"/>
      <c r="CY3" s="2"/>
      <c r="CZ3" s="2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2"/>
      <c r="DT3" s="2"/>
      <c r="DU3" s="2"/>
      <c r="DV3" s="2"/>
      <c r="DW3" s="2"/>
      <c r="DX3" s="2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2"/>
      <c r="ER3" s="2"/>
      <c r="ES3" s="2"/>
      <c r="ET3" s="2"/>
      <c r="EU3" s="2"/>
      <c r="EV3" s="2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2"/>
      <c r="AB4" s="2"/>
      <c r="AC4" s="2"/>
      <c r="AD4" s="2"/>
      <c r="AE4" s="2"/>
      <c r="AF4" s="2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2"/>
      <c r="AZ4" s="2"/>
      <c r="BA4" s="2"/>
      <c r="BB4" s="2"/>
      <c r="BC4" s="2"/>
      <c r="BD4" s="2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2"/>
      <c r="BX4" s="2"/>
      <c r="BY4" s="2"/>
      <c r="BZ4" s="2"/>
      <c r="CA4" s="2"/>
      <c r="CB4" s="2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2"/>
      <c r="CV4" s="2"/>
      <c r="CW4" s="2"/>
      <c r="CX4" s="2"/>
      <c r="CY4" s="2"/>
      <c r="CZ4" s="2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2"/>
      <c r="DT4" s="2"/>
      <c r="DU4" s="2"/>
      <c r="DV4" s="2"/>
      <c r="DW4" s="2"/>
      <c r="DX4" s="2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2"/>
      <c r="ER4" s="2"/>
      <c r="ES4" s="2"/>
      <c r="ET4" s="2"/>
      <c r="EU4" s="2"/>
      <c r="EV4" s="2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2"/>
      <c r="DT5" s="2"/>
      <c r="DU5" s="2"/>
      <c r="DV5" s="2"/>
      <c r="DW5" s="2"/>
      <c r="DX5" s="2"/>
      <c r="DY5" s="2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2"/>
      <c r="D6" s="2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2"/>
      <c r="AB6" s="2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2"/>
      <c r="AZ6" s="2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2"/>
      <c r="BX6" s="2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2"/>
      <c r="CV6" s="2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2"/>
      <c r="DT6" s="2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2"/>
      <c r="ER6" s="2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2"/>
      <c r="R7" s="2"/>
      <c r="S7" s="2"/>
      <c r="T7" s="2"/>
      <c r="U7" s="2"/>
      <c r="V7" s="2"/>
      <c r="W7" s="2"/>
      <c r="Y7" s="155" t="s">
        <v>161</v>
      </c>
      <c r="Z7" s="155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1"/>
      <c r="AN7" s="1"/>
      <c r="AO7" s="2"/>
      <c r="AP7" s="2"/>
      <c r="AQ7" s="2"/>
      <c r="AR7" s="2"/>
      <c r="AS7" s="2"/>
      <c r="AT7" s="2"/>
      <c r="AU7" s="2"/>
      <c r="AW7" s="155" t="s">
        <v>162</v>
      </c>
      <c r="AX7" s="155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1"/>
      <c r="CJ7" s="1"/>
      <c r="CK7" s="2"/>
      <c r="CL7" s="2"/>
      <c r="CM7" s="2"/>
      <c r="CN7" s="2"/>
      <c r="CO7" s="2"/>
      <c r="CP7" s="2"/>
      <c r="CQ7" s="2"/>
      <c r="CS7" s="155" t="s">
        <v>164</v>
      </c>
      <c r="CT7" s="155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1"/>
      <c r="DH7" s="1"/>
      <c r="DI7" s="2"/>
      <c r="DJ7" s="2"/>
      <c r="DK7" s="2"/>
      <c r="DL7" s="2"/>
      <c r="DM7" s="2"/>
      <c r="DN7" s="2"/>
      <c r="DO7" s="2"/>
      <c r="DQ7" s="155" t="s">
        <v>165</v>
      </c>
      <c r="DR7" s="155"/>
      <c r="DS7" s="2"/>
      <c r="DT7" s="2"/>
      <c r="DU7" s="2"/>
      <c r="DV7" s="2"/>
      <c r="DW7" s="2"/>
      <c r="DX7" s="2"/>
      <c r="DY7" s="2"/>
      <c r="DZ7" s="2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1"/>
      <c r="FD7" s="2"/>
      <c r="FE7" s="1"/>
      <c r="FF7" s="1"/>
      <c r="FG7" s="1"/>
      <c r="FH7" s="1"/>
      <c r="FI7" s="1"/>
      <c r="FJ7" s="1"/>
      <c r="FK7" s="1"/>
    </row>
    <row r="8" spans="1:167" ht="15.5">
      <c r="A8" s="155" t="s">
        <v>209</v>
      </c>
      <c r="B8" s="155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1"/>
      <c r="P8" s="1"/>
      <c r="Q8" s="2"/>
      <c r="R8" s="2"/>
      <c r="S8" s="2"/>
      <c r="T8" s="2"/>
      <c r="U8" s="2"/>
      <c r="V8" s="2"/>
      <c r="W8" s="2"/>
      <c r="Y8" s="155" t="s">
        <v>209</v>
      </c>
      <c r="Z8" s="155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1"/>
      <c r="AN8" s="1"/>
      <c r="AO8" s="2"/>
      <c r="AP8" s="2"/>
      <c r="AQ8" s="2"/>
      <c r="AR8" s="2"/>
      <c r="AS8" s="2"/>
      <c r="AT8" s="2"/>
      <c r="AU8" s="2"/>
      <c r="AW8" s="155" t="s">
        <v>209</v>
      </c>
      <c r="AX8" s="155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1"/>
      <c r="BL8" s="1"/>
      <c r="BM8" s="1"/>
      <c r="BN8" s="1"/>
      <c r="BO8" s="1"/>
      <c r="BP8" s="1"/>
      <c r="BQ8" s="1"/>
      <c r="BR8" s="1"/>
      <c r="BS8" s="1"/>
      <c r="BU8" s="155" t="s">
        <v>209</v>
      </c>
      <c r="BV8" s="155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1"/>
      <c r="CJ8" s="1"/>
      <c r="CK8" s="2"/>
      <c r="CL8" s="2"/>
      <c r="CM8" s="2"/>
      <c r="CN8" s="2"/>
      <c r="CO8" s="2"/>
      <c r="CP8" s="2"/>
      <c r="CQ8" s="2"/>
      <c r="CS8" s="155" t="s">
        <v>209</v>
      </c>
      <c r="CT8" s="155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1"/>
      <c r="DH8" s="1"/>
      <c r="DI8" s="2"/>
      <c r="DJ8" s="2"/>
      <c r="DK8" s="2"/>
      <c r="DL8" s="2"/>
      <c r="DM8" s="2"/>
      <c r="DN8" s="2"/>
      <c r="DO8" s="2"/>
      <c r="DQ8" s="155" t="s">
        <v>209</v>
      </c>
      <c r="DR8" s="155"/>
      <c r="DS8" s="2"/>
      <c r="DT8" s="2"/>
      <c r="DU8" s="2"/>
      <c r="DV8" s="2"/>
      <c r="DW8" s="2"/>
      <c r="DX8" s="2"/>
      <c r="DY8" s="2"/>
      <c r="DZ8" s="2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209</v>
      </c>
      <c r="EP8" s="155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1"/>
      <c r="FD8" s="2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2"/>
      <c r="D9" s="2"/>
      <c r="E9" s="2"/>
      <c r="F9" s="2"/>
      <c r="G9" s="2"/>
      <c r="H9" s="4"/>
      <c r="I9" s="2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2"/>
      <c r="AB9" s="2"/>
      <c r="AC9" s="2"/>
      <c r="AD9" s="2"/>
      <c r="AE9" s="2"/>
      <c r="AF9" s="4"/>
      <c r="AG9" s="2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2"/>
      <c r="AZ9" s="2"/>
      <c r="BA9" s="2"/>
      <c r="BB9" s="2"/>
      <c r="BC9" s="2"/>
      <c r="BD9" s="4"/>
      <c r="BE9" s="2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2"/>
      <c r="BX9" s="2"/>
      <c r="BY9" s="2"/>
      <c r="BZ9" s="2"/>
      <c r="CA9" s="2"/>
      <c r="CB9" s="4"/>
      <c r="CC9" s="2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2"/>
      <c r="CV9" s="2"/>
      <c r="CW9" s="2"/>
      <c r="CX9" s="2"/>
      <c r="CY9" s="2"/>
      <c r="CZ9" s="4"/>
      <c r="DA9" s="2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2"/>
      <c r="DT9" s="2"/>
      <c r="DU9" s="2"/>
      <c r="DV9" s="2"/>
      <c r="DW9" s="2"/>
      <c r="DX9" s="4"/>
      <c r="DY9" s="2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2"/>
      <c r="ER9" s="2"/>
      <c r="ES9" s="2"/>
      <c r="ET9" s="2"/>
      <c r="EU9" s="2"/>
      <c r="EV9" s="4"/>
      <c r="EW9" s="2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2"/>
      <c r="D10" s="2"/>
      <c r="E10" s="2"/>
      <c r="F10" s="2"/>
      <c r="G10" s="2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2"/>
      <c r="AB10" s="2"/>
      <c r="AC10" s="2"/>
      <c r="AD10" s="2"/>
      <c r="AE10" s="2"/>
      <c r="AF10" s="2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2"/>
      <c r="AZ10" s="2"/>
      <c r="BA10" s="2"/>
      <c r="BB10" s="2"/>
      <c r="BC10" s="2"/>
      <c r="BD10" s="2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2"/>
      <c r="BX10" s="2"/>
      <c r="BY10" s="2"/>
      <c r="BZ10" s="2"/>
      <c r="CA10" s="2"/>
      <c r="CB10" s="2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2"/>
      <c r="CV10" s="2"/>
      <c r="CW10" s="2"/>
      <c r="CX10" s="2"/>
      <c r="CY10" s="2"/>
      <c r="CZ10" s="2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2"/>
      <c r="DT10" s="2"/>
      <c r="DU10" s="2"/>
      <c r="DV10" s="2"/>
      <c r="DW10" s="2"/>
      <c r="DX10" s="2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17">
        <v>2000</v>
      </c>
      <c r="D11" s="17">
        <v>2001</v>
      </c>
      <c r="E11" s="17">
        <v>2002</v>
      </c>
      <c r="F11" s="17">
        <v>2003</v>
      </c>
      <c r="G11" s="17">
        <v>2004</v>
      </c>
      <c r="H11" s="17">
        <v>2005</v>
      </c>
      <c r="I11" s="17">
        <v>2006</v>
      </c>
      <c r="J11" s="17">
        <v>2007</v>
      </c>
      <c r="K11" s="17">
        <v>2008</v>
      </c>
      <c r="L11" s="17">
        <v>2009</v>
      </c>
      <c r="M11" s="17">
        <v>2010</v>
      </c>
      <c r="N11" s="17">
        <v>2011</v>
      </c>
      <c r="O11" s="17">
        <v>2012</v>
      </c>
      <c r="P11" s="17">
        <v>2013</v>
      </c>
      <c r="Q11" s="17">
        <v>2014</v>
      </c>
      <c r="R11" s="17">
        <v>2015</v>
      </c>
      <c r="S11" s="17">
        <v>2016</v>
      </c>
      <c r="T11" s="17">
        <v>2017</v>
      </c>
      <c r="U11" s="17">
        <v>2018</v>
      </c>
      <c r="V11" s="17">
        <v>2019</v>
      </c>
      <c r="W11" s="17">
        <v>2020</v>
      </c>
      <c r="Y11" s="153"/>
      <c r="Z11" s="153"/>
      <c r="AA11" s="17">
        <v>2000</v>
      </c>
      <c r="AB11" s="17">
        <v>2001</v>
      </c>
      <c r="AC11" s="17">
        <v>2002</v>
      </c>
      <c r="AD11" s="17">
        <v>2003</v>
      </c>
      <c r="AE11" s="17">
        <v>2004</v>
      </c>
      <c r="AF11" s="17">
        <v>2005</v>
      </c>
      <c r="AG11" s="17">
        <v>2006</v>
      </c>
      <c r="AH11" s="17">
        <v>2007</v>
      </c>
      <c r="AI11" s="17">
        <v>2008</v>
      </c>
      <c r="AJ11" s="17">
        <v>2009</v>
      </c>
      <c r="AK11" s="17">
        <v>2010</v>
      </c>
      <c r="AL11" s="17">
        <v>2011</v>
      </c>
      <c r="AM11" s="17">
        <v>2012</v>
      </c>
      <c r="AN11" s="17">
        <v>2013</v>
      </c>
      <c r="AO11" s="17">
        <v>2014</v>
      </c>
      <c r="AP11" s="17">
        <v>2015</v>
      </c>
      <c r="AQ11" s="17">
        <v>2016</v>
      </c>
      <c r="AR11" s="17">
        <v>2017</v>
      </c>
      <c r="AS11" s="17">
        <v>2018</v>
      </c>
      <c r="AT11" s="17">
        <v>2019</v>
      </c>
      <c r="AU11" s="17">
        <v>2020</v>
      </c>
      <c r="AW11" s="153"/>
      <c r="AX11" s="153"/>
      <c r="AY11" s="17">
        <v>2000</v>
      </c>
      <c r="AZ11" s="17">
        <v>2001</v>
      </c>
      <c r="BA11" s="17">
        <v>2002</v>
      </c>
      <c r="BB11" s="17">
        <v>2003</v>
      </c>
      <c r="BC11" s="17">
        <v>2004</v>
      </c>
      <c r="BD11" s="17">
        <v>2005</v>
      </c>
      <c r="BE11" s="17">
        <v>2006</v>
      </c>
      <c r="BF11" s="17">
        <v>2007</v>
      </c>
      <c r="BG11" s="17">
        <v>2008</v>
      </c>
      <c r="BH11" s="17">
        <v>2009</v>
      </c>
      <c r="BI11" s="17">
        <v>2010</v>
      </c>
      <c r="BJ11" s="17">
        <v>2011</v>
      </c>
      <c r="BK11" s="17">
        <v>2012</v>
      </c>
      <c r="BL11" s="17">
        <v>2013</v>
      </c>
      <c r="BM11" s="17">
        <v>2014</v>
      </c>
      <c r="BN11" s="17">
        <v>2015</v>
      </c>
      <c r="BO11" s="17">
        <v>2016</v>
      </c>
      <c r="BP11" s="17">
        <v>2017</v>
      </c>
      <c r="BQ11" s="17">
        <v>2018</v>
      </c>
      <c r="BR11" s="17">
        <v>2019</v>
      </c>
      <c r="BS11" s="17">
        <v>2020</v>
      </c>
      <c r="BU11" s="153"/>
      <c r="BV11" s="153"/>
      <c r="BW11" s="17">
        <v>2000</v>
      </c>
      <c r="BX11" s="17">
        <v>2001</v>
      </c>
      <c r="BY11" s="17">
        <v>2002</v>
      </c>
      <c r="BZ11" s="17">
        <v>2003</v>
      </c>
      <c r="CA11" s="17">
        <v>2004</v>
      </c>
      <c r="CB11" s="17">
        <v>2005</v>
      </c>
      <c r="CC11" s="17">
        <v>2006</v>
      </c>
      <c r="CD11" s="17">
        <v>2007</v>
      </c>
      <c r="CE11" s="17">
        <v>2008</v>
      </c>
      <c r="CF11" s="17">
        <v>2009</v>
      </c>
      <c r="CG11" s="17">
        <v>2010</v>
      </c>
      <c r="CH11" s="17">
        <v>2011</v>
      </c>
      <c r="CI11" s="17">
        <v>2012</v>
      </c>
      <c r="CJ11" s="17">
        <v>2013</v>
      </c>
      <c r="CK11" s="17">
        <v>2014</v>
      </c>
      <c r="CL11" s="17">
        <v>2015</v>
      </c>
      <c r="CM11" s="17">
        <v>2016</v>
      </c>
      <c r="CN11" s="17">
        <v>2017</v>
      </c>
      <c r="CO11" s="17">
        <v>2018</v>
      </c>
      <c r="CP11" s="17">
        <v>2019</v>
      </c>
      <c r="CQ11" s="17">
        <v>2020</v>
      </c>
      <c r="CS11" s="153"/>
      <c r="CT11" s="153"/>
      <c r="CU11" s="17">
        <v>2000</v>
      </c>
      <c r="CV11" s="17">
        <v>2001</v>
      </c>
      <c r="CW11" s="17">
        <v>2002</v>
      </c>
      <c r="CX11" s="17">
        <v>2003</v>
      </c>
      <c r="CY11" s="17">
        <v>2004</v>
      </c>
      <c r="CZ11" s="17">
        <v>2005</v>
      </c>
      <c r="DA11" s="17">
        <v>2006</v>
      </c>
      <c r="DB11" s="17">
        <v>2007</v>
      </c>
      <c r="DC11" s="17">
        <v>2008</v>
      </c>
      <c r="DD11" s="17">
        <v>2009</v>
      </c>
      <c r="DE11" s="17">
        <v>2010</v>
      </c>
      <c r="DF11" s="17">
        <v>2011</v>
      </c>
      <c r="DG11" s="17">
        <v>2012</v>
      </c>
      <c r="DH11" s="17">
        <v>2013</v>
      </c>
      <c r="DI11" s="17">
        <v>2014</v>
      </c>
      <c r="DJ11" s="17">
        <v>2015</v>
      </c>
      <c r="DK11" s="17">
        <v>2016</v>
      </c>
      <c r="DL11" s="17">
        <v>2017</v>
      </c>
      <c r="DM11" s="17">
        <v>2018</v>
      </c>
      <c r="DN11" s="17">
        <v>2019</v>
      </c>
      <c r="DO11" s="17">
        <v>2020</v>
      </c>
      <c r="DQ11" s="153"/>
      <c r="DR11" s="153"/>
      <c r="DS11" s="17">
        <v>2000</v>
      </c>
      <c r="DT11" s="17">
        <v>2001</v>
      </c>
      <c r="DU11" s="17">
        <v>2002</v>
      </c>
      <c r="DV11" s="17">
        <v>2003</v>
      </c>
      <c r="DW11" s="17">
        <v>2004</v>
      </c>
      <c r="DX11" s="17">
        <v>2005</v>
      </c>
      <c r="DY11" s="17">
        <v>2006</v>
      </c>
      <c r="DZ11" s="17">
        <v>2007</v>
      </c>
      <c r="EA11" s="17">
        <v>2008</v>
      </c>
      <c r="EB11" s="17">
        <v>2009</v>
      </c>
      <c r="EC11" s="17">
        <v>2010</v>
      </c>
      <c r="ED11" s="17">
        <v>2011</v>
      </c>
      <c r="EE11" s="17">
        <v>2012</v>
      </c>
      <c r="EF11" s="17">
        <v>2013</v>
      </c>
      <c r="EG11" s="17">
        <v>2014</v>
      </c>
      <c r="EH11" s="17">
        <v>2015</v>
      </c>
      <c r="EI11" s="17">
        <v>2016</v>
      </c>
      <c r="EJ11" s="17">
        <v>2017</v>
      </c>
      <c r="EK11" s="17">
        <v>2018</v>
      </c>
      <c r="EL11" s="17">
        <v>2019</v>
      </c>
      <c r="EM11" s="17">
        <v>2020</v>
      </c>
      <c r="EO11" s="153"/>
      <c r="EP11" s="153"/>
      <c r="EQ11" s="17">
        <v>2000</v>
      </c>
      <c r="ER11" s="17">
        <v>2001</v>
      </c>
      <c r="ES11" s="17">
        <v>2002</v>
      </c>
      <c r="ET11" s="17">
        <v>2003</v>
      </c>
      <c r="EU11" s="17">
        <v>2004</v>
      </c>
      <c r="EV11" s="17">
        <v>2005</v>
      </c>
      <c r="EW11" s="17">
        <v>2006</v>
      </c>
      <c r="EX11" s="17">
        <v>2007</v>
      </c>
      <c r="EY11" s="17">
        <v>2008</v>
      </c>
      <c r="EZ11" s="17">
        <v>2009</v>
      </c>
      <c r="FA11" s="17">
        <v>2010</v>
      </c>
      <c r="FB11" s="17">
        <v>2011</v>
      </c>
      <c r="FC11" s="17">
        <v>2012</v>
      </c>
      <c r="FD11" s="17">
        <v>2013</v>
      </c>
      <c r="FE11" s="17">
        <v>2014</v>
      </c>
      <c r="FF11" s="17">
        <v>2015</v>
      </c>
      <c r="FG11" s="17">
        <v>2016</v>
      </c>
      <c r="FH11" s="17">
        <v>2017</v>
      </c>
      <c r="FI11" s="17">
        <v>2018</v>
      </c>
      <c r="FJ11" s="17">
        <v>2019</v>
      </c>
      <c r="FK11" s="17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210</v>
      </c>
      <c r="C13" s="4">
        <v>3.4</v>
      </c>
      <c r="D13" s="4">
        <v>3.7</v>
      </c>
      <c r="E13" s="4">
        <v>3.8</v>
      </c>
      <c r="F13" s="4">
        <v>3.9</v>
      </c>
      <c r="G13" s="4">
        <v>4.5</v>
      </c>
      <c r="H13" s="4">
        <v>4.0999999999999996</v>
      </c>
      <c r="I13" s="4">
        <v>4.2</v>
      </c>
      <c r="J13" s="4">
        <v>4.5</v>
      </c>
      <c r="K13" s="4">
        <v>4</v>
      </c>
      <c r="L13" s="4">
        <v>3.7</v>
      </c>
      <c r="M13" s="4">
        <v>6.2</v>
      </c>
      <c r="N13" s="4">
        <v>6</v>
      </c>
      <c r="O13" s="4">
        <v>5.0999999999999996</v>
      </c>
      <c r="P13" s="4">
        <v>4.3</v>
      </c>
      <c r="Q13" s="4">
        <v>5.4</v>
      </c>
      <c r="R13" s="4">
        <v>6.8</v>
      </c>
      <c r="S13" s="4">
        <v>8.5</v>
      </c>
      <c r="T13" s="4">
        <v>7.2</v>
      </c>
      <c r="U13" s="4">
        <v>7.6</v>
      </c>
      <c r="V13" s="4">
        <v>7.1</v>
      </c>
      <c r="W13" s="4">
        <v>6</v>
      </c>
      <c r="Y13" s="7"/>
      <c r="Z13" s="8" t="s">
        <v>210</v>
      </c>
      <c r="AA13" s="4">
        <v>6.3</v>
      </c>
      <c r="AB13" s="4">
        <v>6.5</v>
      </c>
      <c r="AC13" s="4">
        <v>7.9</v>
      </c>
      <c r="AD13" s="4">
        <v>9.6999999999999993</v>
      </c>
      <c r="AE13" s="4">
        <v>10.8</v>
      </c>
      <c r="AF13" s="4">
        <v>8.8000000000000007</v>
      </c>
      <c r="AG13" s="4">
        <v>11</v>
      </c>
      <c r="AH13" s="4">
        <v>11.7</v>
      </c>
      <c r="AI13" s="4">
        <v>11</v>
      </c>
      <c r="AJ13" s="4">
        <v>15.5</v>
      </c>
      <c r="AK13" s="4">
        <v>17</v>
      </c>
      <c r="AL13" s="4">
        <v>17.7</v>
      </c>
      <c r="AM13" s="4">
        <v>17.899999999999999</v>
      </c>
      <c r="AN13" s="4">
        <v>16.7</v>
      </c>
      <c r="AO13" s="4">
        <v>15.3</v>
      </c>
      <c r="AP13" s="4">
        <v>15.3</v>
      </c>
      <c r="AQ13" s="4">
        <v>16.8</v>
      </c>
      <c r="AR13" s="4">
        <v>19.7</v>
      </c>
      <c r="AS13" s="4">
        <v>20.399999999999999</v>
      </c>
      <c r="AT13" s="4">
        <v>20.7</v>
      </c>
      <c r="AU13" s="4">
        <v>20.2</v>
      </c>
      <c r="AW13" s="7"/>
      <c r="AX13" s="8" t="s">
        <v>210</v>
      </c>
      <c r="AY13" s="4">
        <v>18</v>
      </c>
      <c r="AZ13" s="4">
        <v>17.600000000000001</v>
      </c>
      <c r="BA13" s="4">
        <v>22.1</v>
      </c>
      <c r="BB13" s="4">
        <v>23.2</v>
      </c>
      <c r="BC13" s="4">
        <v>25.2</v>
      </c>
      <c r="BD13" s="4">
        <v>27</v>
      </c>
      <c r="BE13" s="4">
        <v>26.2</v>
      </c>
      <c r="BF13" s="4">
        <v>25</v>
      </c>
      <c r="BG13" s="4">
        <v>26.4</v>
      </c>
      <c r="BH13" s="4">
        <v>22.1</v>
      </c>
      <c r="BI13" s="4">
        <v>22.8</v>
      </c>
      <c r="BJ13" s="4">
        <v>22.6</v>
      </c>
      <c r="BK13" s="4">
        <v>24.5</v>
      </c>
      <c r="BL13" s="4">
        <v>23.7</v>
      </c>
      <c r="BM13" s="4">
        <v>21.5</v>
      </c>
      <c r="BN13" s="4">
        <v>33.9</v>
      </c>
      <c r="BO13" s="4">
        <v>36.200000000000003</v>
      </c>
      <c r="BP13" s="4">
        <v>38.799999999999997</v>
      </c>
      <c r="BQ13" s="4">
        <v>38.4</v>
      </c>
      <c r="BR13" s="4">
        <v>37.299999999999997</v>
      </c>
      <c r="BS13" s="4">
        <v>30.1</v>
      </c>
      <c r="BU13" s="7"/>
      <c r="BV13" s="8" t="s">
        <v>210</v>
      </c>
      <c r="BW13" s="4">
        <v>2.8</v>
      </c>
      <c r="BX13" s="4">
        <v>2.9</v>
      </c>
      <c r="BY13" s="4">
        <v>3.3</v>
      </c>
      <c r="BZ13" s="4">
        <v>3.6</v>
      </c>
      <c r="CA13" s="4">
        <v>3.8</v>
      </c>
      <c r="CB13" s="4">
        <v>4.2</v>
      </c>
      <c r="CC13" s="4">
        <v>3.9</v>
      </c>
      <c r="CD13" s="4">
        <v>4.7</v>
      </c>
      <c r="CE13" s="4">
        <v>4.8</v>
      </c>
      <c r="CF13" s="4">
        <v>3.3</v>
      </c>
      <c r="CG13" s="4">
        <v>4.0999999999999996</v>
      </c>
      <c r="CH13" s="4">
        <v>4.5999999999999996</v>
      </c>
      <c r="CI13" s="4">
        <v>6.2</v>
      </c>
      <c r="CJ13" s="4">
        <v>6.1</v>
      </c>
      <c r="CK13" s="4">
        <v>6.3</v>
      </c>
      <c r="CL13" s="4">
        <v>5.6</v>
      </c>
      <c r="CM13" s="4">
        <v>6.7</v>
      </c>
      <c r="CN13" s="4">
        <v>6.4</v>
      </c>
      <c r="CO13" s="4">
        <v>6.8</v>
      </c>
      <c r="CP13" s="4">
        <v>7</v>
      </c>
      <c r="CQ13" s="4">
        <v>7</v>
      </c>
      <c r="CS13" s="7"/>
      <c r="CT13" s="8" t="s">
        <v>210</v>
      </c>
      <c r="CU13" s="4">
        <v>4.3</v>
      </c>
      <c r="CV13" s="4">
        <v>3.8</v>
      </c>
      <c r="CW13" s="4">
        <v>4.2</v>
      </c>
      <c r="CX13" s="4">
        <v>4.9000000000000004</v>
      </c>
      <c r="CY13" s="4">
        <v>4.7</v>
      </c>
      <c r="CZ13" s="4">
        <v>5.4</v>
      </c>
      <c r="DA13" s="4">
        <v>4.9000000000000004</v>
      </c>
      <c r="DB13" s="4">
        <v>6.1</v>
      </c>
      <c r="DC13" s="4">
        <v>6.3</v>
      </c>
      <c r="DD13" s="4">
        <v>5.6</v>
      </c>
      <c r="DE13" s="4">
        <v>6.1</v>
      </c>
      <c r="DF13" s="4">
        <v>6.4</v>
      </c>
      <c r="DG13" s="4">
        <v>6.2</v>
      </c>
      <c r="DH13" s="4">
        <v>7.2</v>
      </c>
      <c r="DI13" s="4">
        <v>7</v>
      </c>
      <c r="DJ13" s="4">
        <v>8.8000000000000007</v>
      </c>
      <c r="DK13" s="4">
        <v>9.8000000000000007</v>
      </c>
      <c r="DL13" s="4">
        <v>9.9</v>
      </c>
      <c r="DM13" s="4">
        <v>9.4</v>
      </c>
      <c r="DN13" s="4">
        <v>8.9</v>
      </c>
      <c r="DO13" s="4">
        <v>8.6</v>
      </c>
      <c r="DQ13" s="7"/>
      <c r="DR13" s="8" t="s">
        <v>210</v>
      </c>
      <c r="DS13" s="4">
        <v>10.6</v>
      </c>
      <c r="DT13" s="4">
        <v>10.5</v>
      </c>
      <c r="DU13" s="4">
        <v>10.5</v>
      </c>
      <c r="DV13" s="4">
        <v>10.1</v>
      </c>
      <c r="DW13" s="4">
        <v>10.7</v>
      </c>
      <c r="DX13" s="4">
        <v>12.9</v>
      </c>
      <c r="DY13" s="4">
        <v>13.8</v>
      </c>
      <c r="DZ13" s="4">
        <v>13.4</v>
      </c>
      <c r="EA13" s="4">
        <v>13.2</v>
      </c>
      <c r="EB13" s="4">
        <v>9.6999999999999993</v>
      </c>
      <c r="EC13" s="4">
        <v>10.4</v>
      </c>
      <c r="ED13" s="4">
        <v>12.4</v>
      </c>
      <c r="EE13" s="4">
        <v>12.8</v>
      </c>
      <c r="EF13" s="4">
        <v>13</v>
      </c>
      <c r="EG13" s="4">
        <v>13.4</v>
      </c>
      <c r="EH13" s="4">
        <v>13.7</v>
      </c>
      <c r="EI13" s="4">
        <v>15.8</v>
      </c>
      <c r="EJ13" s="4">
        <v>20.399999999999999</v>
      </c>
      <c r="EK13" s="4">
        <v>17.7</v>
      </c>
      <c r="EL13" s="4">
        <v>21.2</v>
      </c>
      <c r="EM13" s="4">
        <v>17.2</v>
      </c>
      <c r="EO13" s="7"/>
      <c r="EP13" s="8" t="s">
        <v>210</v>
      </c>
      <c r="EQ13" s="4">
        <v>6</v>
      </c>
      <c r="ER13" s="4">
        <v>5.7</v>
      </c>
      <c r="ES13" s="4">
        <v>6.5</v>
      </c>
      <c r="ET13" s="4">
        <v>7.6</v>
      </c>
      <c r="EU13" s="4">
        <v>8.1999999999999993</v>
      </c>
      <c r="EV13" s="4">
        <v>8.6</v>
      </c>
      <c r="EW13" s="4">
        <v>8.1999999999999993</v>
      </c>
      <c r="EX13" s="4">
        <v>9.3000000000000007</v>
      </c>
      <c r="EY13" s="4">
        <v>9.4</v>
      </c>
      <c r="EZ13" s="4">
        <v>6.2</v>
      </c>
      <c r="FA13" s="4">
        <v>6.8</v>
      </c>
      <c r="FB13" s="4">
        <v>9.1</v>
      </c>
      <c r="FC13" s="4">
        <v>9.3000000000000007</v>
      </c>
      <c r="FD13" s="4">
        <v>8.3000000000000007</v>
      </c>
      <c r="FE13" s="4">
        <v>7.5</v>
      </c>
      <c r="FF13" s="4">
        <v>9.3000000000000007</v>
      </c>
      <c r="FG13" s="4">
        <v>12.7</v>
      </c>
      <c r="FH13" s="4">
        <v>12</v>
      </c>
      <c r="FI13" s="4">
        <v>13.4</v>
      </c>
      <c r="FJ13" s="4">
        <v>13.2</v>
      </c>
      <c r="FK13" s="4">
        <v>13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211</v>
      </c>
      <c r="D15" s="2" t="s">
        <v>211</v>
      </c>
      <c r="E15" s="2" t="s">
        <v>211</v>
      </c>
      <c r="F15" s="2" t="s">
        <v>211</v>
      </c>
      <c r="G15" s="2" t="s">
        <v>211</v>
      </c>
      <c r="H15" s="2" t="s">
        <v>211</v>
      </c>
      <c r="I15" s="2" t="s">
        <v>211</v>
      </c>
      <c r="J15" s="2" t="s">
        <v>211</v>
      </c>
      <c r="K15" s="2" t="s">
        <v>211</v>
      </c>
      <c r="L15" s="2" t="s">
        <v>211</v>
      </c>
      <c r="M15" s="2" t="s">
        <v>211</v>
      </c>
      <c r="N15" s="2" t="s">
        <v>211</v>
      </c>
      <c r="O15" s="2" t="s">
        <v>211</v>
      </c>
      <c r="P15" s="2" t="s">
        <v>211</v>
      </c>
      <c r="Q15" s="2" t="s">
        <v>211</v>
      </c>
      <c r="R15" s="2" t="s">
        <v>211</v>
      </c>
      <c r="S15" s="2" t="s">
        <v>211</v>
      </c>
      <c r="T15" s="2" t="s">
        <v>211</v>
      </c>
      <c r="U15" s="2" t="s">
        <v>211</v>
      </c>
      <c r="V15" s="2" t="s">
        <v>211</v>
      </c>
      <c r="W15" s="2" t="s">
        <v>211</v>
      </c>
      <c r="Y15" s="1"/>
      <c r="Z15" s="10" t="s">
        <v>171</v>
      </c>
      <c r="AA15" s="2" t="s">
        <v>211</v>
      </c>
      <c r="AB15" s="2" t="s">
        <v>211</v>
      </c>
      <c r="AC15" s="2" t="s">
        <v>211</v>
      </c>
      <c r="AD15" s="2" t="s">
        <v>211</v>
      </c>
      <c r="AE15" s="2" t="s">
        <v>211</v>
      </c>
      <c r="AF15" s="2" t="s">
        <v>211</v>
      </c>
      <c r="AG15" s="2" t="s">
        <v>211</v>
      </c>
      <c r="AH15" s="2" t="s">
        <v>211</v>
      </c>
      <c r="AI15" s="2" t="s">
        <v>211</v>
      </c>
      <c r="AJ15" s="2" t="s">
        <v>211</v>
      </c>
      <c r="AK15" s="2" t="s">
        <v>211</v>
      </c>
      <c r="AL15" s="2" t="s">
        <v>211</v>
      </c>
      <c r="AM15" s="2" t="s">
        <v>211</v>
      </c>
      <c r="AN15" s="2" t="s">
        <v>211</v>
      </c>
      <c r="AO15" s="2" t="s">
        <v>211</v>
      </c>
      <c r="AP15" s="2" t="s">
        <v>211</v>
      </c>
      <c r="AQ15" s="2" t="s">
        <v>211</v>
      </c>
      <c r="AR15" s="2" t="s">
        <v>211</v>
      </c>
      <c r="AS15" s="2" t="s">
        <v>211</v>
      </c>
      <c r="AT15" s="2" t="s">
        <v>211</v>
      </c>
      <c r="AU15" s="2" t="s">
        <v>211</v>
      </c>
      <c r="AW15" s="1"/>
      <c r="AX15" s="10" t="s">
        <v>171</v>
      </c>
      <c r="AY15" s="2" t="s">
        <v>211</v>
      </c>
      <c r="AZ15" s="2" t="s">
        <v>211</v>
      </c>
      <c r="BA15" s="2" t="s">
        <v>211</v>
      </c>
      <c r="BB15" s="2" t="s">
        <v>211</v>
      </c>
      <c r="BC15" s="2" t="s">
        <v>211</v>
      </c>
      <c r="BD15" s="2" t="s">
        <v>211</v>
      </c>
      <c r="BE15" s="2" t="s">
        <v>211</v>
      </c>
      <c r="BF15" s="2" t="s">
        <v>211</v>
      </c>
      <c r="BG15" s="2" t="s">
        <v>211</v>
      </c>
      <c r="BH15" s="2" t="s">
        <v>211</v>
      </c>
      <c r="BI15" s="2" t="s">
        <v>211</v>
      </c>
      <c r="BJ15" s="2" t="s">
        <v>211</v>
      </c>
      <c r="BK15" s="2" t="s">
        <v>211</v>
      </c>
      <c r="BL15" s="2" t="s">
        <v>211</v>
      </c>
      <c r="BM15" s="2" t="s">
        <v>211</v>
      </c>
      <c r="BN15" s="2" t="s">
        <v>211</v>
      </c>
      <c r="BO15" s="2" t="s">
        <v>211</v>
      </c>
      <c r="BP15" s="2" t="s">
        <v>211</v>
      </c>
      <c r="BQ15" s="2" t="s">
        <v>211</v>
      </c>
      <c r="BR15" s="2" t="s">
        <v>211</v>
      </c>
      <c r="BS15" s="2" t="s">
        <v>211</v>
      </c>
      <c r="BU15" s="1"/>
      <c r="BV15" s="10" t="s">
        <v>171</v>
      </c>
      <c r="BW15" s="2" t="s">
        <v>211</v>
      </c>
      <c r="BX15" s="2" t="s">
        <v>211</v>
      </c>
      <c r="BY15" s="2" t="s">
        <v>211</v>
      </c>
      <c r="BZ15" s="2" t="s">
        <v>211</v>
      </c>
      <c r="CA15" s="2" t="s">
        <v>211</v>
      </c>
      <c r="CB15" s="2" t="s">
        <v>211</v>
      </c>
      <c r="CC15" s="2" t="s">
        <v>211</v>
      </c>
      <c r="CD15" s="2" t="s">
        <v>211</v>
      </c>
      <c r="CE15" s="2" t="s">
        <v>211</v>
      </c>
      <c r="CF15" s="2" t="s">
        <v>211</v>
      </c>
      <c r="CG15" s="2" t="s">
        <v>211</v>
      </c>
      <c r="CH15" s="2" t="s">
        <v>211</v>
      </c>
      <c r="CI15" s="2" t="s">
        <v>211</v>
      </c>
      <c r="CJ15" s="2" t="s">
        <v>211</v>
      </c>
      <c r="CK15" s="2" t="s">
        <v>211</v>
      </c>
      <c r="CL15" s="2" t="s">
        <v>211</v>
      </c>
      <c r="CM15" s="2" t="s">
        <v>211</v>
      </c>
      <c r="CN15" s="2" t="s">
        <v>211</v>
      </c>
      <c r="CO15" s="2" t="s">
        <v>211</v>
      </c>
      <c r="CP15" s="2" t="s">
        <v>211</v>
      </c>
      <c r="CQ15" s="2" t="s">
        <v>211</v>
      </c>
      <c r="CS15" s="1"/>
      <c r="CT15" s="10" t="s">
        <v>171</v>
      </c>
      <c r="CU15" s="2" t="s">
        <v>211</v>
      </c>
      <c r="CV15" s="2" t="s">
        <v>211</v>
      </c>
      <c r="CW15" s="2" t="s">
        <v>211</v>
      </c>
      <c r="CX15" s="2" t="s">
        <v>211</v>
      </c>
      <c r="CY15" s="2" t="s">
        <v>211</v>
      </c>
      <c r="CZ15" s="2" t="s">
        <v>211</v>
      </c>
      <c r="DA15" s="2" t="s">
        <v>211</v>
      </c>
      <c r="DB15" s="2" t="s">
        <v>211</v>
      </c>
      <c r="DC15" s="2" t="s">
        <v>211</v>
      </c>
      <c r="DD15" s="2" t="s">
        <v>211</v>
      </c>
      <c r="DE15" s="2" t="s">
        <v>211</v>
      </c>
      <c r="DF15" s="2" t="s">
        <v>211</v>
      </c>
      <c r="DG15" s="2" t="s">
        <v>211</v>
      </c>
      <c r="DH15" s="2" t="s">
        <v>211</v>
      </c>
      <c r="DI15" s="2" t="s">
        <v>211</v>
      </c>
      <c r="DJ15" s="2" t="s">
        <v>211</v>
      </c>
      <c r="DK15" s="2" t="s">
        <v>211</v>
      </c>
      <c r="DL15" s="2" t="s">
        <v>211</v>
      </c>
      <c r="DM15" s="2" t="s">
        <v>211</v>
      </c>
      <c r="DN15" s="2" t="s">
        <v>211</v>
      </c>
      <c r="DO15" s="2" t="s">
        <v>211</v>
      </c>
      <c r="DQ15" s="1"/>
      <c r="DR15" s="10" t="s">
        <v>171</v>
      </c>
      <c r="DS15" s="2" t="s">
        <v>211</v>
      </c>
      <c r="DT15" s="2" t="s">
        <v>211</v>
      </c>
      <c r="DU15" s="2" t="s">
        <v>211</v>
      </c>
      <c r="DV15" s="2" t="s">
        <v>211</v>
      </c>
      <c r="DW15" s="2" t="s">
        <v>211</v>
      </c>
      <c r="DX15" s="2" t="s">
        <v>211</v>
      </c>
      <c r="DY15" s="2" t="s">
        <v>211</v>
      </c>
      <c r="DZ15" s="2" t="s">
        <v>211</v>
      </c>
      <c r="EA15" s="2" t="s">
        <v>211</v>
      </c>
      <c r="EB15" s="2" t="s">
        <v>211</v>
      </c>
      <c r="EC15" s="2" t="s">
        <v>211</v>
      </c>
      <c r="ED15" s="2" t="s">
        <v>211</v>
      </c>
      <c r="EE15" s="2" t="s">
        <v>211</v>
      </c>
      <c r="EF15" s="2" t="s">
        <v>211</v>
      </c>
      <c r="EG15" s="2" t="s">
        <v>211</v>
      </c>
      <c r="EH15" s="2" t="s">
        <v>211</v>
      </c>
      <c r="EI15" s="2" t="s">
        <v>211</v>
      </c>
      <c r="EJ15" s="2" t="s">
        <v>211</v>
      </c>
      <c r="EK15" s="2" t="s">
        <v>211</v>
      </c>
      <c r="EL15" s="2" t="s">
        <v>211</v>
      </c>
      <c r="EM15" s="2" t="s">
        <v>211</v>
      </c>
      <c r="EO15" s="1"/>
      <c r="EP15" s="10" t="s">
        <v>171</v>
      </c>
      <c r="EQ15" s="2" t="s">
        <v>211</v>
      </c>
      <c r="ER15" s="2" t="s">
        <v>211</v>
      </c>
      <c r="ES15" s="2" t="s">
        <v>211</v>
      </c>
      <c r="ET15" s="2" t="s">
        <v>211</v>
      </c>
      <c r="EU15" s="2" t="s">
        <v>211</v>
      </c>
      <c r="EV15" s="2" t="s">
        <v>211</v>
      </c>
      <c r="EW15" s="2" t="s">
        <v>211</v>
      </c>
      <c r="EX15" s="2" t="s">
        <v>211</v>
      </c>
      <c r="EY15" s="2" t="s">
        <v>211</v>
      </c>
      <c r="EZ15" s="2" t="s">
        <v>211</v>
      </c>
      <c r="FA15" s="2" t="s">
        <v>211</v>
      </c>
      <c r="FB15" s="2" t="s">
        <v>211</v>
      </c>
      <c r="FC15" s="2" t="s">
        <v>211</v>
      </c>
      <c r="FD15" s="2" t="s">
        <v>211</v>
      </c>
      <c r="FE15" s="2" t="s">
        <v>211</v>
      </c>
      <c r="FF15" s="2" t="s">
        <v>211</v>
      </c>
      <c r="FG15" s="2" t="s">
        <v>211</v>
      </c>
      <c r="FH15" s="2" t="s">
        <v>211</v>
      </c>
      <c r="FI15" s="2" t="s">
        <v>211</v>
      </c>
      <c r="FJ15" s="2" t="s">
        <v>211</v>
      </c>
      <c r="FK15" s="2" t="s">
        <v>211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 t="s">
        <v>172</v>
      </c>
      <c r="P16" s="2" t="s">
        <v>172</v>
      </c>
      <c r="Q16" s="2">
        <v>0</v>
      </c>
      <c r="R16" s="2">
        <v>0</v>
      </c>
      <c r="S16" s="2" t="s">
        <v>172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>
        <v>2.4</v>
      </c>
      <c r="AB16" s="2">
        <v>2.4</v>
      </c>
      <c r="AC16" s="2">
        <v>3.5</v>
      </c>
      <c r="AD16" s="2">
        <v>4.2</v>
      </c>
      <c r="AE16" s="2">
        <v>4.9000000000000004</v>
      </c>
      <c r="AF16" s="2">
        <v>4.2</v>
      </c>
      <c r="AG16" s="2">
        <v>4</v>
      </c>
      <c r="AH16" s="2">
        <v>4.0999999999999996</v>
      </c>
      <c r="AI16" s="2">
        <v>4</v>
      </c>
      <c r="AJ16" s="2">
        <v>4.9000000000000004</v>
      </c>
      <c r="AK16" s="2">
        <v>5.8</v>
      </c>
      <c r="AL16" s="2">
        <v>4.8</v>
      </c>
      <c r="AM16" s="2">
        <v>5.5</v>
      </c>
      <c r="AN16" s="2">
        <v>5.7</v>
      </c>
      <c r="AO16" s="2">
        <v>5.8</v>
      </c>
      <c r="AP16" s="2">
        <v>5.6</v>
      </c>
      <c r="AQ16" s="2">
        <v>5.7</v>
      </c>
      <c r="AR16" s="2">
        <v>6.1</v>
      </c>
      <c r="AS16" s="2">
        <v>6.7</v>
      </c>
      <c r="AT16" s="2">
        <v>6.7</v>
      </c>
      <c r="AU16" s="2">
        <v>6.5</v>
      </c>
      <c r="AW16" s="1"/>
      <c r="AX16" s="10" t="s">
        <v>173</v>
      </c>
      <c r="AY16" s="2">
        <v>6.9</v>
      </c>
      <c r="AZ16" s="2">
        <v>6.2</v>
      </c>
      <c r="BA16" s="2">
        <v>9</v>
      </c>
      <c r="BB16" s="2">
        <v>9.1999999999999993</v>
      </c>
      <c r="BC16" s="2">
        <v>9.1999999999999993</v>
      </c>
      <c r="BD16" s="2">
        <v>8.3000000000000007</v>
      </c>
      <c r="BE16" s="2">
        <v>7.8</v>
      </c>
      <c r="BF16" s="2">
        <v>7.2</v>
      </c>
      <c r="BG16" s="2">
        <v>8</v>
      </c>
      <c r="BH16" s="2">
        <v>5.4</v>
      </c>
      <c r="BI16" s="2">
        <v>6.4</v>
      </c>
      <c r="BJ16" s="2">
        <v>4.2</v>
      </c>
      <c r="BK16" s="2">
        <v>4.2</v>
      </c>
      <c r="BL16" s="2">
        <v>3.9</v>
      </c>
      <c r="BM16" s="2">
        <v>3.9</v>
      </c>
      <c r="BN16" s="2">
        <v>3.7</v>
      </c>
      <c r="BO16" s="2">
        <v>3.6</v>
      </c>
      <c r="BP16" s="2">
        <v>3.2</v>
      </c>
      <c r="BQ16" s="2">
        <v>3.5</v>
      </c>
      <c r="BR16" s="2">
        <v>3.9</v>
      </c>
      <c r="BS16" s="2">
        <v>3.7</v>
      </c>
      <c r="BU16" s="1"/>
      <c r="BV16" s="10" t="s">
        <v>173</v>
      </c>
      <c r="BW16" s="2">
        <v>1.1000000000000001</v>
      </c>
      <c r="BX16" s="2">
        <v>1.1000000000000001</v>
      </c>
      <c r="BY16" s="2">
        <v>1.3</v>
      </c>
      <c r="BZ16" s="2">
        <v>1.5</v>
      </c>
      <c r="CA16" s="2">
        <v>1.5</v>
      </c>
      <c r="CB16" s="2">
        <v>1.6</v>
      </c>
      <c r="CC16" s="2">
        <v>1.7</v>
      </c>
      <c r="CD16" s="2">
        <v>2</v>
      </c>
      <c r="CE16" s="2">
        <v>1.9</v>
      </c>
      <c r="CF16" s="2">
        <v>1.5</v>
      </c>
      <c r="CG16" s="2">
        <v>2.1</v>
      </c>
      <c r="CH16" s="2">
        <v>2.2000000000000002</v>
      </c>
      <c r="CI16" s="2">
        <v>2.1</v>
      </c>
      <c r="CJ16" s="2">
        <v>2.4</v>
      </c>
      <c r="CK16" s="2">
        <v>2.2000000000000002</v>
      </c>
      <c r="CL16" s="2">
        <v>2.1</v>
      </c>
      <c r="CM16" s="2" t="s">
        <v>172</v>
      </c>
      <c r="CN16" s="2">
        <v>2</v>
      </c>
      <c r="CO16" s="2">
        <v>2.2999999999999998</v>
      </c>
      <c r="CP16" s="2">
        <v>2.2000000000000002</v>
      </c>
      <c r="CQ16" s="2">
        <v>2.2000000000000002</v>
      </c>
      <c r="CS16" s="1"/>
      <c r="CT16" s="10" t="s">
        <v>173</v>
      </c>
      <c r="CU16" s="2">
        <v>0.6</v>
      </c>
      <c r="CV16" s="2">
        <v>0.6</v>
      </c>
      <c r="CW16" s="2">
        <v>0.6</v>
      </c>
      <c r="CX16" s="2">
        <v>0.7</v>
      </c>
      <c r="CY16" s="2">
        <v>0.8</v>
      </c>
      <c r="CZ16" s="2">
        <v>0.7</v>
      </c>
      <c r="DA16" s="2">
        <v>0.8</v>
      </c>
      <c r="DB16" s="2">
        <v>1.2</v>
      </c>
      <c r="DC16" s="2">
        <v>1.4</v>
      </c>
      <c r="DD16" s="2">
        <v>0.8</v>
      </c>
      <c r="DE16" s="2" t="s">
        <v>172</v>
      </c>
      <c r="DF16" s="2" t="s">
        <v>172</v>
      </c>
      <c r="DG16" s="2" t="s">
        <v>172</v>
      </c>
      <c r="DH16" s="2" t="s">
        <v>172</v>
      </c>
      <c r="DI16" s="2">
        <v>0.7</v>
      </c>
      <c r="DJ16" s="2">
        <v>0.8</v>
      </c>
      <c r="DK16" s="2" t="s">
        <v>172</v>
      </c>
      <c r="DL16" s="2" t="s">
        <v>172</v>
      </c>
      <c r="DM16" s="2">
        <v>0.8</v>
      </c>
      <c r="DN16" s="2">
        <v>0.6</v>
      </c>
      <c r="DO16" s="2">
        <v>0.6</v>
      </c>
      <c r="DQ16" s="1"/>
      <c r="DR16" s="10" t="s">
        <v>173</v>
      </c>
      <c r="DS16" s="2">
        <v>1.9</v>
      </c>
      <c r="DT16" s="2">
        <v>1.6</v>
      </c>
      <c r="DU16" s="2">
        <v>1.9</v>
      </c>
      <c r="DV16" s="2">
        <v>1.8</v>
      </c>
      <c r="DW16" s="2">
        <v>1.8</v>
      </c>
      <c r="DX16" s="2">
        <v>2.1</v>
      </c>
      <c r="DY16" s="2">
        <v>2.6</v>
      </c>
      <c r="DZ16" s="2">
        <v>2.5</v>
      </c>
      <c r="EA16" s="2">
        <v>1.5</v>
      </c>
      <c r="EB16" s="2">
        <v>1.1000000000000001</v>
      </c>
      <c r="EC16" s="2">
        <v>1.4</v>
      </c>
      <c r="ED16" s="2">
        <v>2.9</v>
      </c>
      <c r="EE16" s="2">
        <v>3.1</v>
      </c>
      <c r="EF16" s="2">
        <v>3.7</v>
      </c>
      <c r="EG16" s="2">
        <v>3.8</v>
      </c>
      <c r="EH16" s="2">
        <v>4</v>
      </c>
      <c r="EI16" s="2">
        <v>4.4000000000000004</v>
      </c>
      <c r="EJ16" s="2">
        <v>4.9000000000000004</v>
      </c>
      <c r="EK16" s="2">
        <v>5.2</v>
      </c>
      <c r="EL16" s="2">
        <v>5.0999999999999996</v>
      </c>
      <c r="EM16" s="2">
        <v>5</v>
      </c>
      <c r="EO16" s="1"/>
      <c r="EP16" s="10" t="s">
        <v>173</v>
      </c>
      <c r="EQ16" s="2">
        <v>1.1000000000000001</v>
      </c>
      <c r="ER16" s="2">
        <v>1</v>
      </c>
      <c r="ES16" s="2">
        <v>1.1000000000000001</v>
      </c>
      <c r="ET16" s="2">
        <v>1.4</v>
      </c>
      <c r="EU16" s="2">
        <v>1.7</v>
      </c>
      <c r="EV16" s="2">
        <v>1.8</v>
      </c>
      <c r="EW16" s="2">
        <v>1.9</v>
      </c>
      <c r="EX16" s="2">
        <v>2.1</v>
      </c>
      <c r="EY16" s="2">
        <v>1.8</v>
      </c>
      <c r="EZ16" s="2">
        <v>0.9</v>
      </c>
      <c r="FA16" s="2">
        <v>1.4</v>
      </c>
      <c r="FB16" s="2">
        <v>1.8</v>
      </c>
      <c r="FC16" s="2">
        <v>1.8</v>
      </c>
      <c r="FD16" s="2">
        <v>1.2</v>
      </c>
      <c r="FE16" s="2">
        <v>1.2</v>
      </c>
      <c r="FF16" s="2">
        <v>1.3</v>
      </c>
      <c r="FG16" s="2">
        <v>1.8</v>
      </c>
      <c r="FH16" s="2">
        <v>1.8</v>
      </c>
      <c r="FI16" s="2">
        <v>2</v>
      </c>
      <c r="FJ16" s="2">
        <v>1.9</v>
      </c>
      <c r="FK16" s="2">
        <v>1.9</v>
      </c>
    </row>
    <row r="17" spans="1:167" ht="14.5">
      <c r="A17" s="1"/>
      <c r="B17" s="10" t="s">
        <v>174</v>
      </c>
      <c r="C17" s="2">
        <v>3</v>
      </c>
      <c r="D17" s="2">
        <v>3.2</v>
      </c>
      <c r="E17" s="2">
        <v>3.2</v>
      </c>
      <c r="F17" s="2">
        <v>3.4</v>
      </c>
      <c r="G17" s="2">
        <v>3.9</v>
      </c>
      <c r="H17" s="2">
        <v>3.9</v>
      </c>
      <c r="I17" s="2">
        <v>4</v>
      </c>
      <c r="J17" s="2">
        <v>4.4000000000000004</v>
      </c>
      <c r="K17" s="2">
        <v>3.9</v>
      </c>
      <c r="L17" s="2">
        <v>3.6</v>
      </c>
      <c r="M17" s="2">
        <v>5.6</v>
      </c>
      <c r="N17" s="2">
        <v>5.8</v>
      </c>
      <c r="O17" s="2">
        <v>4.9000000000000004</v>
      </c>
      <c r="P17" s="2" t="s">
        <v>172</v>
      </c>
      <c r="Q17" s="2" t="s">
        <v>172</v>
      </c>
      <c r="R17" s="2" t="s">
        <v>172</v>
      </c>
      <c r="S17" s="2" t="s">
        <v>172</v>
      </c>
      <c r="T17" s="2">
        <v>7.1</v>
      </c>
      <c r="U17" s="2">
        <v>7.6</v>
      </c>
      <c r="V17" s="2">
        <v>7</v>
      </c>
      <c r="W17" s="2">
        <v>6</v>
      </c>
      <c r="Y17" s="1"/>
      <c r="Z17" s="10" t="s">
        <v>174</v>
      </c>
      <c r="AA17" s="2">
        <v>3.8</v>
      </c>
      <c r="AB17" s="2">
        <v>3.9</v>
      </c>
      <c r="AC17" s="2">
        <v>4.2</v>
      </c>
      <c r="AD17" s="2">
        <v>5</v>
      </c>
      <c r="AE17" s="2">
        <v>5.6</v>
      </c>
      <c r="AF17" s="2">
        <v>3.9</v>
      </c>
      <c r="AG17" s="2">
        <v>6.3</v>
      </c>
      <c r="AH17" s="2">
        <v>7.1</v>
      </c>
      <c r="AI17" s="2">
        <v>6.3</v>
      </c>
      <c r="AJ17" s="2">
        <v>9.3000000000000007</v>
      </c>
      <c r="AK17" s="2">
        <v>10.199999999999999</v>
      </c>
      <c r="AL17" s="2">
        <v>11.9</v>
      </c>
      <c r="AM17" s="2">
        <v>11.4</v>
      </c>
      <c r="AN17" s="2">
        <v>10.1</v>
      </c>
      <c r="AO17" s="2">
        <v>8.6</v>
      </c>
      <c r="AP17" s="2">
        <v>8.9</v>
      </c>
      <c r="AQ17" s="2">
        <v>10.3</v>
      </c>
      <c r="AR17" s="2" t="s">
        <v>172</v>
      </c>
      <c r="AS17" s="2">
        <v>12.9</v>
      </c>
      <c r="AT17" s="2">
        <v>13</v>
      </c>
      <c r="AU17" s="2">
        <v>12.7</v>
      </c>
      <c r="AW17" s="1"/>
      <c r="AX17" s="10" t="s">
        <v>174</v>
      </c>
      <c r="AY17" s="2">
        <v>10.4</v>
      </c>
      <c r="AZ17" s="2">
        <v>10.7</v>
      </c>
      <c r="BA17" s="2">
        <v>12.5</v>
      </c>
      <c r="BB17" s="2">
        <v>13.3</v>
      </c>
      <c r="BC17" s="2">
        <v>15.2</v>
      </c>
      <c r="BD17" s="2">
        <v>16.600000000000001</v>
      </c>
      <c r="BE17" s="2">
        <v>16.7</v>
      </c>
      <c r="BF17" s="2">
        <v>16.3</v>
      </c>
      <c r="BG17" s="2">
        <v>16.8</v>
      </c>
      <c r="BH17" s="2">
        <v>14.7</v>
      </c>
      <c r="BI17" s="2">
        <v>14</v>
      </c>
      <c r="BJ17" s="2">
        <v>16.7</v>
      </c>
      <c r="BK17" s="2">
        <v>18.2</v>
      </c>
      <c r="BL17" s="2">
        <v>18.3</v>
      </c>
      <c r="BM17" s="2">
        <v>16.399999999999999</v>
      </c>
      <c r="BN17" s="2">
        <v>28.9</v>
      </c>
      <c r="BO17" s="2">
        <v>30.7</v>
      </c>
      <c r="BP17" s="2" t="s">
        <v>172</v>
      </c>
      <c r="BQ17" s="2">
        <v>33.4</v>
      </c>
      <c r="BR17" s="2">
        <v>31.9</v>
      </c>
      <c r="BS17" s="2">
        <v>25</v>
      </c>
      <c r="BU17" s="1"/>
      <c r="BV17" s="10" t="s">
        <v>174</v>
      </c>
      <c r="BW17" s="2">
        <v>1.6</v>
      </c>
      <c r="BX17" s="2">
        <v>1.7</v>
      </c>
      <c r="BY17" s="2">
        <v>2</v>
      </c>
      <c r="BZ17" s="2">
        <v>2.1</v>
      </c>
      <c r="CA17" s="2">
        <v>2.2000000000000002</v>
      </c>
      <c r="CB17" s="2">
        <v>2.5</v>
      </c>
      <c r="CC17" s="2">
        <v>2.1</v>
      </c>
      <c r="CD17" s="2">
        <v>2.6</v>
      </c>
      <c r="CE17" s="2">
        <v>2.8</v>
      </c>
      <c r="CF17" s="2">
        <v>1.8</v>
      </c>
      <c r="CG17" s="2">
        <v>2</v>
      </c>
      <c r="CH17" s="2">
        <v>2.4</v>
      </c>
      <c r="CI17" s="2">
        <v>4.0999999999999996</v>
      </c>
      <c r="CJ17" s="2">
        <v>3.6</v>
      </c>
      <c r="CK17" s="2">
        <v>4</v>
      </c>
      <c r="CL17" s="2">
        <v>3.5</v>
      </c>
      <c r="CM17" s="2">
        <v>4.3</v>
      </c>
      <c r="CN17" s="2" t="s">
        <v>172</v>
      </c>
      <c r="CO17" s="2">
        <v>4.4000000000000004</v>
      </c>
      <c r="CP17" s="2">
        <v>4.7</v>
      </c>
      <c r="CQ17" s="2">
        <v>4.8</v>
      </c>
      <c r="CS17" s="1"/>
      <c r="CT17" s="10" t="s">
        <v>174</v>
      </c>
      <c r="CU17" s="2">
        <v>3.4</v>
      </c>
      <c r="CV17" s="2">
        <v>3</v>
      </c>
      <c r="CW17" s="2">
        <v>3.5</v>
      </c>
      <c r="CX17" s="2">
        <v>4.0999999999999996</v>
      </c>
      <c r="CY17" s="2">
        <v>3.9</v>
      </c>
      <c r="CZ17" s="2">
        <v>4.5999999999999996</v>
      </c>
      <c r="DA17" s="2">
        <v>4.0999999999999996</v>
      </c>
      <c r="DB17" s="2">
        <v>4.8</v>
      </c>
      <c r="DC17" s="2">
        <v>4.8</v>
      </c>
      <c r="DD17" s="2">
        <v>4.7</v>
      </c>
      <c r="DE17" s="2">
        <v>4.7</v>
      </c>
      <c r="DF17" s="2">
        <v>5.4</v>
      </c>
      <c r="DG17" s="2">
        <v>5.5</v>
      </c>
      <c r="DH17" s="2">
        <v>6.5</v>
      </c>
      <c r="DI17" s="2" t="s">
        <v>172</v>
      </c>
      <c r="DJ17" s="2" t="s">
        <v>172</v>
      </c>
      <c r="DK17" s="2">
        <v>9</v>
      </c>
      <c r="DL17" s="2" t="s">
        <v>172</v>
      </c>
      <c r="DM17" s="2">
        <v>8.6</v>
      </c>
      <c r="DN17" s="2">
        <v>8.3000000000000007</v>
      </c>
      <c r="DO17" s="2">
        <v>7.9</v>
      </c>
      <c r="DQ17" s="1"/>
      <c r="DR17" s="10" t="s">
        <v>174</v>
      </c>
      <c r="DS17" s="2">
        <v>7.4</v>
      </c>
      <c r="DT17" s="2">
        <v>7.5</v>
      </c>
      <c r="DU17" s="2">
        <v>7.4</v>
      </c>
      <c r="DV17" s="2">
        <v>7.1</v>
      </c>
      <c r="DW17" s="2">
        <v>7.8</v>
      </c>
      <c r="DX17" s="2">
        <v>9.6999999999999993</v>
      </c>
      <c r="DY17" s="2">
        <v>10.199999999999999</v>
      </c>
      <c r="DZ17" s="2">
        <v>9.8000000000000007</v>
      </c>
      <c r="EA17" s="2">
        <v>10.4</v>
      </c>
      <c r="EB17" s="2">
        <v>7.5</v>
      </c>
      <c r="EC17" s="2">
        <v>7.5</v>
      </c>
      <c r="ED17" s="2">
        <v>7.7</v>
      </c>
      <c r="EE17" s="2">
        <v>7.5</v>
      </c>
      <c r="EF17" s="2" t="s">
        <v>172</v>
      </c>
      <c r="EG17" s="2" t="s">
        <v>172</v>
      </c>
      <c r="EH17" s="2">
        <v>8.1</v>
      </c>
      <c r="EI17" s="2" t="s">
        <v>172</v>
      </c>
      <c r="EJ17" s="2" t="s">
        <v>172</v>
      </c>
      <c r="EK17" s="2">
        <v>10.5</v>
      </c>
      <c r="EL17" s="2">
        <v>13.1</v>
      </c>
      <c r="EM17" s="2">
        <v>9.1</v>
      </c>
      <c r="EO17" s="1"/>
      <c r="EP17" s="10" t="s">
        <v>174</v>
      </c>
      <c r="EQ17" s="2">
        <v>4.7</v>
      </c>
      <c r="ER17" s="2">
        <v>4.5</v>
      </c>
      <c r="ES17" s="2">
        <v>5.3</v>
      </c>
      <c r="ET17" s="2">
        <v>6.1</v>
      </c>
      <c r="EU17" s="2">
        <v>6.3</v>
      </c>
      <c r="EV17" s="2">
        <v>6.7</v>
      </c>
      <c r="EW17" s="2">
        <v>6.1</v>
      </c>
      <c r="EX17" s="2">
        <v>7.1</v>
      </c>
      <c r="EY17" s="2">
        <v>7.4</v>
      </c>
      <c r="EZ17" s="2">
        <v>5.0999999999999996</v>
      </c>
      <c r="FA17" s="2">
        <v>5.3</v>
      </c>
      <c r="FB17" s="2">
        <v>6</v>
      </c>
      <c r="FC17" s="2">
        <v>6.1</v>
      </c>
      <c r="FD17" s="2" t="s">
        <v>172</v>
      </c>
      <c r="FE17" s="2" t="s">
        <v>172</v>
      </c>
      <c r="FF17" s="2" t="s">
        <v>172</v>
      </c>
      <c r="FG17" s="2">
        <v>10.8</v>
      </c>
      <c r="FH17" s="2" t="s">
        <v>172</v>
      </c>
      <c r="FI17" s="2" t="s">
        <v>172</v>
      </c>
      <c r="FJ17" s="2">
        <v>11.2</v>
      </c>
      <c r="FK17" s="2">
        <v>11.1</v>
      </c>
    </row>
    <row r="18" spans="1:167" ht="14.5">
      <c r="A18" s="1"/>
      <c r="B18" s="10" t="s">
        <v>175</v>
      </c>
      <c r="C18" s="2">
        <v>0.4</v>
      </c>
      <c r="D18" s="2">
        <v>0.4</v>
      </c>
      <c r="E18" s="2">
        <v>0.5</v>
      </c>
      <c r="F18" s="2">
        <v>0.5</v>
      </c>
      <c r="G18" s="2">
        <v>0.5</v>
      </c>
      <c r="H18" s="2">
        <v>0.2</v>
      </c>
      <c r="I18" s="2">
        <v>0.1</v>
      </c>
      <c r="J18" s="2">
        <v>0.1</v>
      </c>
      <c r="K18" s="2">
        <v>0.1</v>
      </c>
      <c r="L18" s="2">
        <v>0.1</v>
      </c>
      <c r="M18" s="2">
        <v>0.5</v>
      </c>
      <c r="N18" s="2">
        <v>0.2</v>
      </c>
      <c r="O18" s="2">
        <v>0.1</v>
      </c>
      <c r="P18" s="2">
        <v>0.1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175</v>
      </c>
      <c r="AA18" s="2">
        <v>0</v>
      </c>
      <c r="AB18" s="2">
        <v>0</v>
      </c>
      <c r="AC18" s="2">
        <v>0</v>
      </c>
      <c r="AD18" s="2">
        <v>0.3</v>
      </c>
      <c r="AE18" s="2">
        <v>0.1</v>
      </c>
      <c r="AF18" s="2">
        <v>0.4</v>
      </c>
      <c r="AG18" s="2">
        <v>0.4</v>
      </c>
      <c r="AH18" s="2">
        <v>0.3</v>
      </c>
      <c r="AI18" s="2">
        <v>0.5</v>
      </c>
      <c r="AJ18" s="2">
        <v>1</v>
      </c>
      <c r="AK18" s="2">
        <v>0.7</v>
      </c>
      <c r="AL18" s="2">
        <v>0.7</v>
      </c>
      <c r="AM18" s="2">
        <v>0.7</v>
      </c>
      <c r="AN18" s="2">
        <v>0.5</v>
      </c>
      <c r="AO18" s="2">
        <v>0.6</v>
      </c>
      <c r="AP18" s="2" t="s">
        <v>172</v>
      </c>
      <c r="AQ18" s="2">
        <v>0.4</v>
      </c>
      <c r="AR18" s="2" t="s">
        <v>172</v>
      </c>
      <c r="AS18" s="2">
        <v>0.4</v>
      </c>
      <c r="AT18" s="2">
        <v>0.6</v>
      </c>
      <c r="AU18" s="2">
        <v>0.7</v>
      </c>
      <c r="AW18" s="1"/>
      <c r="AX18" s="10" t="s">
        <v>175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0.9</v>
      </c>
      <c r="BE18" s="2">
        <v>0.5</v>
      </c>
      <c r="BF18" s="2">
        <v>0</v>
      </c>
      <c r="BG18" s="2">
        <v>0</v>
      </c>
      <c r="BH18" s="2">
        <v>0.7</v>
      </c>
      <c r="BI18" s="2">
        <v>0.8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 t="s">
        <v>172</v>
      </c>
      <c r="CK18" s="2" t="s">
        <v>172</v>
      </c>
      <c r="CL18" s="2" t="s">
        <v>172</v>
      </c>
      <c r="CM18" s="2">
        <v>0.1</v>
      </c>
      <c r="CN18" s="2" t="s">
        <v>172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0.1</v>
      </c>
      <c r="DE18" s="2">
        <v>0.1</v>
      </c>
      <c r="DF18" s="2">
        <v>0.1</v>
      </c>
      <c r="DG18" s="2">
        <v>0.1</v>
      </c>
      <c r="DH18" s="2" t="s">
        <v>172</v>
      </c>
      <c r="DI18" s="2" t="s">
        <v>172</v>
      </c>
      <c r="DJ18" s="2" t="s">
        <v>172</v>
      </c>
      <c r="DK18" s="2">
        <v>0.1</v>
      </c>
      <c r="DL18" s="2">
        <v>0.1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 t="s">
        <v>172</v>
      </c>
      <c r="ED18" s="2" t="s">
        <v>172</v>
      </c>
      <c r="EE18" s="2" t="s">
        <v>172</v>
      </c>
      <c r="EF18" s="2" t="s">
        <v>172</v>
      </c>
      <c r="EG18" s="2" t="s">
        <v>172</v>
      </c>
      <c r="EH18" s="2" t="s">
        <v>172</v>
      </c>
      <c r="EI18" s="2">
        <v>0.1</v>
      </c>
      <c r="EJ18" s="2" t="s">
        <v>172</v>
      </c>
      <c r="EK18" s="2">
        <v>0.2</v>
      </c>
      <c r="EL18" s="2">
        <v>0.2</v>
      </c>
      <c r="EM18" s="2">
        <v>0.5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0.1</v>
      </c>
      <c r="FA18" s="2">
        <v>0</v>
      </c>
      <c r="FB18" s="2">
        <v>1.2</v>
      </c>
      <c r="FC18" s="2">
        <v>1.2</v>
      </c>
      <c r="FD18" s="2">
        <v>0</v>
      </c>
      <c r="FE18" s="2">
        <v>0</v>
      </c>
      <c r="FF18" s="2">
        <v>0</v>
      </c>
      <c r="FG18" s="2">
        <v>0</v>
      </c>
      <c r="FH18" s="2" t="s">
        <v>172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 t="s">
        <v>172</v>
      </c>
      <c r="N20" s="2" t="s">
        <v>172</v>
      </c>
      <c r="O20" s="2" t="s">
        <v>172</v>
      </c>
      <c r="P20" s="2" t="s">
        <v>172</v>
      </c>
      <c r="Q20" s="2" t="s">
        <v>172</v>
      </c>
      <c r="R20" s="2" t="s">
        <v>172</v>
      </c>
      <c r="S20" s="2" t="s">
        <v>172</v>
      </c>
      <c r="T20" s="2" t="s">
        <v>172</v>
      </c>
      <c r="U20" s="2">
        <v>0</v>
      </c>
      <c r="V20" s="2">
        <v>0</v>
      </c>
      <c r="W20" s="2">
        <v>0</v>
      </c>
      <c r="Y20" s="1"/>
      <c r="Z20" s="10" t="s">
        <v>177</v>
      </c>
      <c r="AA20" s="2">
        <v>0.2</v>
      </c>
      <c r="AB20" s="2">
        <v>0.2</v>
      </c>
      <c r="AC20" s="2">
        <v>0.2</v>
      </c>
      <c r="AD20" s="2">
        <v>0.2</v>
      </c>
      <c r="AE20" s="2">
        <v>0.2</v>
      </c>
      <c r="AF20" s="2">
        <v>0.3</v>
      </c>
      <c r="AG20" s="2">
        <v>0.3</v>
      </c>
      <c r="AH20" s="2">
        <v>0.3</v>
      </c>
      <c r="AI20" s="2">
        <v>0.3</v>
      </c>
      <c r="AJ20" s="2">
        <v>0.2</v>
      </c>
      <c r="AK20" s="2" t="s">
        <v>172</v>
      </c>
      <c r="AL20" s="2" t="s">
        <v>172</v>
      </c>
      <c r="AM20" s="2" t="s">
        <v>172</v>
      </c>
      <c r="AN20" s="2" t="s">
        <v>172</v>
      </c>
      <c r="AO20" s="2" t="s">
        <v>172</v>
      </c>
      <c r="AP20" s="2" t="s">
        <v>172</v>
      </c>
      <c r="AQ20" s="2" t="s">
        <v>172</v>
      </c>
      <c r="AR20" s="2" t="s">
        <v>172</v>
      </c>
      <c r="AS20" s="2">
        <v>0.3</v>
      </c>
      <c r="AT20" s="2">
        <v>0.3</v>
      </c>
      <c r="AU20" s="2">
        <v>0.2</v>
      </c>
      <c r="AW20" s="1"/>
      <c r="AX20" s="10" t="s">
        <v>177</v>
      </c>
      <c r="AY20" s="2">
        <v>0.7</v>
      </c>
      <c r="AZ20" s="2">
        <v>0.6</v>
      </c>
      <c r="BA20" s="2">
        <v>0.6</v>
      </c>
      <c r="BB20" s="2">
        <v>0.7</v>
      </c>
      <c r="BC20" s="2">
        <v>0.7</v>
      </c>
      <c r="BD20" s="2">
        <v>1.1000000000000001</v>
      </c>
      <c r="BE20" s="2">
        <v>1.3</v>
      </c>
      <c r="BF20" s="2">
        <v>1.5</v>
      </c>
      <c r="BG20" s="2">
        <v>1.6</v>
      </c>
      <c r="BH20" s="2">
        <v>1.4</v>
      </c>
      <c r="BI20" s="2" t="s">
        <v>172</v>
      </c>
      <c r="BJ20" s="2" t="s">
        <v>172</v>
      </c>
      <c r="BK20" s="2" t="s">
        <v>172</v>
      </c>
      <c r="BL20" s="2" t="s">
        <v>172</v>
      </c>
      <c r="BM20" s="2" t="s">
        <v>172</v>
      </c>
      <c r="BN20" s="2" t="s">
        <v>172</v>
      </c>
      <c r="BO20" s="2" t="s">
        <v>172</v>
      </c>
      <c r="BP20" s="2" t="s">
        <v>172</v>
      </c>
      <c r="BQ20" s="2">
        <v>1.4</v>
      </c>
      <c r="BR20" s="2">
        <v>1.4</v>
      </c>
      <c r="BS20" s="2">
        <v>1.5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0.1</v>
      </c>
      <c r="CF20" s="2">
        <v>0</v>
      </c>
      <c r="CG20" s="2" t="s">
        <v>172</v>
      </c>
      <c r="CH20" s="2" t="s">
        <v>172</v>
      </c>
      <c r="CI20" s="2" t="s">
        <v>172</v>
      </c>
      <c r="CJ20" s="2" t="s">
        <v>172</v>
      </c>
      <c r="CK20" s="2" t="s">
        <v>172</v>
      </c>
      <c r="CL20" s="2" t="s">
        <v>172</v>
      </c>
      <c r="CM20" s="2" t="s">
        <v>172</v>
      </c>
      <c r="CN20" s="2" t="s">
        <v>172</v>
      </c>
      <c r="CO20" s="2">
        <v>0</v>
      </c>
      <c r="CP20" s="2">
        <v>0</v>
      </c>
      <c r="CQ20" s="2">
        <v>0.1</v>
      </c>
      <c r="CS20" s="1"/>
      <c r="CT20" s="10" t="s">
        <v>177</v>
      </c>
      <c r="CU20" s="2">
        <v>0.3</v>
      </c>
      <c r="CV20" s="2">
        <v>0.2</v>
      </c>
      <c r="CW20" s="2">
        <v>0.1</v>
      </c>
      <c r="CX20" s="2">
        <v>0.1</v>
      </c>
      <c r="CY20" s="2">
        <v>0.1</v>
      </c>
      <c r="CZ20" s="2">
        <v>0</v>
      </c>
      <c r="DA20" s="2">
        <v>0</v>
      </c>
      <c r="DB20" s="2">
        <v>0</v>
      </c>
      <c r="DC20" s="2">
        <v>0</v>
      </c>
      <c r="DD20" s="2">
        <v>0.1</v>
      </c>
      <c r="DE20" s="2">
        <v>0</v>
      </c>
      <c r="DF20" s="2">
        <v>0</v>
      </c>
      <c r="DG20" s="2">
        <v>0.1</v>
      </c>
      <c r="DH20" s="2" t="s">
        <v>172</v>
      </c>
      <c r="DI20" s="2" t="s">
        <v>172</v>
      </c>
      <c r="DJ20" s="2" t="s">
        <v>172</v>
      </c>
      <c r="DK20" s="2" t="s">
        <v>172</v>
      </c>
      <c r="DL20" s="2" t="s">
        <v>172</v>
      </c>
      <c r="DM20" s="2">
        <v>0.1</v>
      </c>
      <c r="DN20" s="2">
        <v>0.1</v>
      </c>
      <c r="DO20" s="2">
        <v>0</v>
      </c>
      <c r="DQ20" s="1"/>
      <c r="DR20" s="10" t="s">
        <v>177</v>
      </c>
      <c r="DS20" s="2">
        <v>1.2</v>
      </c>
      <c r="DT20" s="2">
        <v>1.4</v>
      </c>
      <c r="DU20" s="2">
        <v>1.2</v>
      </c>
      <c r="DV20" s="2">
        <v>1.1000000000000001</v>
      </c>
      <c r="DW20" s="2">
        <v>1.1000000000000001</v>
      </c>
      <c r="DX20" s="2">
        <v>1</v>
      </c>
      <c r="DY20" s="2">
        <v>1</v>
      </c>
      <c r="DZ20" s="2">
        <v>1.1000000000000001</v>
      </c>
      <c r="EA20" s="2">
        <v>1.2</v>
      </c>
      <c r="EB20" s="2">
        <v>1.1000000000000001</v>
      </c>
      <c r="EC20" s="2" t="s">
        <v>172</v>
      </c>
      <c r="ED20" s="2" t="s">
        <v>172</v>
      </c>
      <c r="EE20" s="2" t="s">
        <v>172</v>
      </c>
      <c r="EF20" s="2" t="s">
        <v>172</v>
      </c>
      <c r="EG20" s="2" t="s">
        <v>172</v>
      </c>
      <c r="EH20" s="2" t="s">
        <v>172</v>
      </c>
      <c r="EI20" s="2" t="s">
        <v>172</v>
      </c>
      <c r="EJ20" s="2" t="s">
        <v>172</v>
      </c>
      <c r="EK20" s="2">
        <v>1.9</v>
      </c>
      <c r="EL20" s="2">
        <v>2.8</v>
      </c>
      <c r="EM20" s="2">
        <v>2.6</v>
      </c>
      <c r="EO20" s="1"/>
      <c r="EP20" s="10" t="s">
        <v>177</v>
      </c>
      <c r="EQ20" s="2" t="s">
        <v>172</v>
      </c>
      <c r="ER20" s="2" t="s">
        <v>172</v>
      </c>
      <c r="ES20" s="2" t="s">
        <v>172</v>
      </c>
      <c r="ET20" s="2" t="s">
        <v>172</v>
      </c>
      <c r="EU20" s="2" t="s">
        <v>172</v>
      </c>
      <c r="EV20" s="2">
        <v>0.1</v>
      </c>
      <c r="EW20" s="2">
        <v>0.1</v>
      </c>
      <c r="EX20" s="2">
        <v>0.1</v>
      </c>
      <c r="EY20" s="2">
        <v>0.2</v>
      </c>
      <c r="EZ20" s="2">
        <v>0.1</v>
      </c>
      <c r="FA20" s="2">
        <v>0.1</v>
      </c>
      <c r="FB20" s="2">
        <v>0.1</v>
      </c>
      <c r="FC20" s="2">
        <v>0.1</v>
      </c>
      <c r="FD20" s="2" t="s">
        <v>172</v>
      </c>
      <c r="FE20" s="2" t="s">
        <v>172</v>
      </c>
      <c r="FF20" s="2" t="s">
        <v>172</v>
      </c>
      <c r="FG20" s="2" t="s">
        <v>172</v>
      </c>
      <c r="FH20" s="2" t="s">
        <v>172</v>
      </c>
      <c r="FI20" s="2">
        <v>0.1</v>
      </c>
      <c r="FJ20" s="2">
        <v>0.1</v>
      </c>
      <c r="FK20" s="2">
        <v>0.1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211</v>
      </c>
      <c r="D27" s="2" t="s">
        <v>211</v>
      </c>
      <c r="E27" s="2" t="s">
        <v>211</v>
      </c>
      <c r="F27" s="2" t="s">
        <v>211</v>
      </c>
      <c r="G27" s="2" t="s">
        <v>211</v>
      </c>
      <c r="H27" s="2" t="s">
        <v>211</v>
      </c>
      <c r="I27" s="2" t="s">
        <v>211</v>
      </c>
      <c r="J27" s="2" t="s">
        <v>211</v>
      </c>
      <c r="K27" s="2" t="s">
        <v>211</v>
      </c>
      <c r="L27" s="2" t="s">
        <v>211</v>
      </c>
      <c r="M27" s="2" t="s">
        <v>211</v>
      </c>
      <c r="N27" s="2" t="s">
        <v>211</v>
      </c>
      <c r="O27" s="2" t="s">
        <v>211</v>
      </c>
      <c r="P27" s="2" t="s">
        <v>211</v>
      </c>
      <c r="Q27" s="2" t="s">
        <v>211</v>
      </c>
      <c r="R27" s="2" t="s">
        <v>211</v>
      </c>
      <c r="S27" s="2" t="s">
        <v>211</v>
      </c>
      <c r="T27" s="2" t="s">
        <v>211</v>
      </c>
      <c r="U27" s="2" t="s">
        <v>211</v>
      </c>
      <c r="V27" s="2" t="s">
        <v>211</v>
      </c>
      <c r="W27" s="2" t="s">
        <v>211</v>
      </c>
      <c r="Y27" s="1"/>
      <c r="Z27" s="10" t="s">
        <v>171</v>
      </c>
      <c r="AA27" s="2" t="s">
        <v>211</v>
      </c>
      <c r="AB27" s="2" t="s">
        <v>211</v>
      </c>
      <c r="AC27" s="2" t="s">
        <v>211</v>
      </c>
      <c r="AD27" s="2" t="s">
        <v>211</v>
      </c>
      <c r="AE27" s="2" t="s">
        <v>211</v>
      </c>
      <c r="AF27" s="2" t="s">
        <v>211</v>
      </c>
      <c r="AG27" s="2" t="s">
        <v>211</v>
      </c>
      <c r="AH27" s="2" t="s">
        <v>211</v>
      </c>
      <c r="AI27" s="2" t="s">
        <v>211</v>
      </c>
      <c r="AJ27" s="2" t="s">
        <v>211</v>
      </c>
      <c r="AK27" s="2" t="s">
        <v>211</v>
      </c>
      <c r="AL27" s="2" t="s">
        <v>211</v>
      </c>
      <c r="AM27" s="2" t="s">
        <v>211</v>
      </c>
      <c r="AN27" s="2" t="s">
        <v>211</v>
      </c>
      <c r="AO27" s="2" t="s">
        <v>211</v>
      </c>
      <c r="AP27" s="2" t="s">
        <v>211</v>
      </c>
      <c r="AQ27" s="2" t="s">
        <v>211</v>
      </c>
      <c r="AR27" s="2" t="s">
        <v>211</v>
      </c>
      <c r="AS27" s="2" t="s">
        <v>211</v>
      </c>
      <c r="AT27" s="2" t="s">
        <v>211</v>
      </c>
      <c r="AU27" s="2" t="s">
        <v>211</v>
      </c>
      <c r="AW27" s="1"/>
      <c r="AX27" s="10" t="s">
        <v>171</v>
      </c>
      <c r="AY27" s="2" t="s">
        <v>211</v>
      </c>
      <c r="AZ27" s="2" t="s">
        <v>211</v>
      </c>
      <c r="BA27" s="2" t="s">
        <v>211</v>
      </c>
      <c r="BB27" s="2" t="s">
        <v>211</v>
      </c>
      <c r="BC27" s="2" t="s">
        <v>211</v>
      </c>
      <c r="BD27" s="2" t="s">
        <v>211</v>
      </c>
      <c r="BE27" s="2" t="s">
        <v>211</v>
      </c>
      <c r="BF27" s="2" t="s">
        <v>211</v>
      </c>
      <c r="BG27" s="2" t="s">
        <v>211</v>
      </c>
      <c r="BH27" s="2" t="s">
        <v>211</v>
      </c>
      <c r="BI27" s="2" t="s">
        <v>211</v>
      </c>
      <c r="BJ27" s="2" t="s">
        <v>211</v>
      </c>
      <c r="BK27" s="2" t="s">
        <v>211</v>
      </c>
      <c r="BL27" s="2" t="s">
        <v>211</v>
      </c>
      <c r="BM27" s="2" t="s">
        <v>211</v>
      </c>
      <c r="BN27" s="2" t="s">
        <v>211</v>
      </c>
      <c r="BO27" s="2" t="s">
        <v>211</v>
      </c>
      <c r="BP27" s="2" t="s">
        <v>211</v>
      </c>
      <c r="BQ27" s="2" t="s">
        <v>211</v>
      </c>
      <c r="BR27" s="2" t="s">
        <v>211</v>
      </c>
      <c r="BS27" s="2" t="s">
        <v>211</v>
      </c>
      <c r="BU27" s="1"/>
      <c r="BV27" s="10" t="s">
        <v>171</v>
      </c>
      <c r="BW27" s="2" t="s">
        <v>211</v>
      </c>
      <c r="BX27" s="2" t="s">
        <v>211</v>
      </c>
      <c r="BY27" s="2" t="s">
        <v>211</v>
      </c>
      <c r="BZ27" s="2" t="s">
        <v>211</v>
      </c>
      <c r="CA27" s="2" t="s">
        <v>211</v>
      </c>
      <c r="CB27" s="2" t="s">
        <v>211</v>
      </c>
      <c r="CC27" s="2" t="s">
        <v>211</v>
      </c>
      <c r="CD27" s="2" t="s">
        <v>211</v>
      </c>
      <c r="CE27" s="2" t="s">
        <v>211</v>
      </c>
      <c r="CF27" s="2" t="s">
        <v>211</v>
      </c>
      <c r="CG27" s="2" t="s">
        <v>211</v>
      </c>
      <c r="CH27" s="2" t="s">
        <v>211</v>
      </c>
      <c r="CI27" s="2" t="s">
        <v>211</v>
      </c>
      <c r="CJ27" s="2" t="s">
        <v>211</v>
      </c>
      <c r="CK27" s="2" t="s">
        <v>211</v>
      </c>
      <c r="CL27" s="2" t="s">
        <v>211</v>
      </c>
      <c r="CM27" s="2" t="s">
        <v>211</v>
      </c>
      <c r="CN27" s="2" t="s">
        <v>211</v>
      </c>
      <c r="CO27" s="2" t="s">
        <v>211</v>
      </c>
      <c r="CP27" s="2" t="s">
        <v>211</v>
      </c>
      <c r="CQ27" s="2" t="s">
        <v>211</v>
      </c>
      <c r="CS27" s="1"/>
      <c r="CT27" s="10" t="s">
        <v>171</v>
      </c>
      <c r="CU27" s="2" t="s">
        <v>211</v>
      </c>
      <c r="CV27" s="2" t="s">
        <v>211</v>
      </c>
      <c r="CW27" s="2" t="s">
        <v>211</v>
      </c>
      <c r="CX27" s="2" t="s">
        <v>211</v>
      </c>
      <c r="CY27" s="2" t="s">
        <v>211</v>
      </c>
      <c r="CZ27" s="2" t="s">
        <v>211</v>
      </c>
      <c r="DA27" s="2" t="s">
        <v>211</v>
      </c>
      <c r="DB27" s="2" t="s">
        <v>211</v>
      </c>
      <c r="DC27" s="2" t="s">
        <v>211</v>
      </c>
      <c r="DD27" s="2" t="s">
        <v>211</v>
      </c>
      <c r="DE27" s="2" t="s">
        <v>211</v>
      </c>
      <c r="DF27" s="2" t="s">
        <v>211</v>
      </c>
      <c r="DG27" s="2" t="s">
        <v>211</v>
      </c>
      <c r="DH27" s="2" t="s">
        <v>211</v>
      </c>
      <c r="DI27" s="2" t="s">
        <v>211</v>
      </c>
      <c r="DJ27" s="2" t="s">
        <v>211</v>
      </c>
      <c r="DK27" s="2" t="s">
        <v>211</v>
      </c>
      <c r="DL27" s="2" t="s">
        <v>211</v>
      </c>
      <c r="DM27" s="2" t="s">
        <v>211</v>
      </c>
      <c r="DN27" s="2" t="s">
        <v>211</v>
      </c>
      <c r="DO27" s="2" t="s">
        <v>211</v>
      </c>
      <c r="DQ27" s="1"/>
      <c r="DR27" s="10" t="s">
        <v>171</v>
      </c>
      <c r="DS27" s="2" t="s">
        <v>211</v>
      </c>
      <c r="DT27" s="2" t="s">
        <v>211</v>
      </c>
      <c r="DU27" s="2" t="s">
        <v>211</v>
      </c>
      <c r="DV27" s="2" t="s">
        <v>211</v>
      </c>
      <c r="DW27" s="2" t="s">
        <v>211</v>
      </c>
      <c r="DX27" s="2" t="s">
        <v>211</v>
      </c>
      <c r="DY27" s="2" t="s">
        <v>211</v>
      </c>
      <c r="DZ27" s="2" t="s">
        <v>211</v>
      </c>
      <c r="EA27" s="2" t="s">
        <v>211</v>
      </c>
      <c r="EB27" s="2" t="s">
        <v>211</v>
      </c>
      <c r="EC27" s="2" t="s">
        <v>211</v>
      </c>
      <c r="ED27" s="2" t="s">
        <v>211</v>
      </c>
      <c r="EE27" s="2" t="s">
        <v>211</v>
      </c>
      <c r="EF27" s="2" t="s">
        <v>211</v>
      </c>
      <c r="EG27" s="2" t="s">
        <v>211</v>
      </c>
      <c r="EH27" s="2" t="s">
        <v>211</v>
      </c>
      <c r="EI27" s="2" t="s">
        <v>211</v>
      </c>
      <c r="EJ27" s="2" t="s">
        <v>211</v>
      </c>
      <c r="EK27" s="2" t="s">
        <v>211</v>
      </c>
      <c r="EL27" s="2" t="s">
        <v>211</v>
      </c>
      <c r="EM27" s="2" t="s">
        <v>211</v>
      </c>
      <c r="EO27" s="1"/>
      <c r="EP27" s="10" t="s">
        <v>171</v>
      </c>
      <c r="EQ27" s="2" t="s">
        <v>211</v>
      </c>
      <c r="ER27" s="2" t="s">
        <v>211</v>
      </c>
      <c r="ES27" s="2" t="s">
        <v>211</v>
      </c>
      <c r="ET27" s="2" t="s">
        <v>211</v>
      </c>
      <c r="EU27" s="2" t="s">
        <v>211</v>
      </c>
      <c r="EV27" s="2" t="s">
        <v>211</v>
      </c>
      <c r="EW27" s="2" t="s">
        <v>211</v>
      </c>
      <c r="EX27" s="2" t="s">
        <v>211</v>
      </c>
      <c r="EY27" s="2" t="s">
        <v>211</v>
      </c>
      <c r="EZ27" s="2" t="s">
        <v>211</v>
      </c>
      <c r="FA27" s="2" t="s">
        <v>211</v>
      </c>
      <c r="FB27" s="2" t="s">
        <v>211</v>
      </c>
      <c r="FC27" s="2" t="s">
        <v>211</v>
      </c>
      <c r="FD27" s="2" t="s">
        <v>211</v>
      </c>
      <c r="FE27" s="2" t="s">
        <v>211</v>
      </c>
      <c r="FF27" s="2" t="s">
        <v>211</v>
      </c>
      <c r="FG27" s="2" t="s">
        <v>211</v>
      </c>
      <c r="FH27" s="2" t="s">
        <v>211</v>
      </c>
      <c r="FI27" s="2" t="s">
        <v>211</v>
      </c>
      <c r="FJ27" s="2" t="s">
        <v>211</v>
      </c>
      <c r="FK27" s="2" t="s">
        <v>211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 t="s">
        <v>172</v>
      </c>
      <c r="P28" s="2" t="s">
        <v>172</v>
      </c>
      <c r="Q28" s="2">
        <v>0.2</v>
      </c>
      <c r="R28" s="2">
        <v>0.2</v>
      </c>
      <c r="S28" s="2" t="s">
        <v>172</v>
      </c>
      <c r="T28" s="2">
        <v>0.2</v>
      </c>
      <c r="U28" s="2">
        <v>0.2</v>
      </c>
      <c r="V28" s="2">
        <v>0.2</v>
      </c>
      <c r="W28" s="2">
        <v>0.2</v>
      </c>
      <c r="Y28" s="1"/>
      <c r="Z28" s="10" t="s">
        <v>173</v>
      </c>
      <c r="AA28" s="2">
        <v>37.799999999999997</v>
      </c>
      <c r="AB28" s="2">
        <v>37.200000000000003</v>
      </c>
      <c r="AC28" s="2">
        <v>44.8</v>
      </c>
      <c r="AD28" s="2">
        <v>43.3</v>
      </c>
      <c r="AE28" s="2">
        <v>45.2</v>
      </c>
      <c r="AF28" s="2">
        <v>48.2</v>
      </c>
      <c r="AG28" s="2">
        <v>36.4</v>
      </c>
      <c r="AH28" s="2">
        <v>34.5</v>
      </c>
      <c r="AI28" s="2">
        <v>36.4</v>
      </c>
      <c r="AJ28" s="2">
        <v>31.7</v>
      </c>
      <c r="AK28" s="2">
        <v>34.4</v>
      </c>
      <c r="AL28" s="2">
        <v>27.3</v>
      </c>
      <c r="AM28" s="2">
        <v>30.7</v>
      </c>
      <c r="AN28" s="2">
        <v>34.1</v>
      </c>
      <c r="AO28" s="2">
        <v>37.9</v>
      </c>
      <c r="AP28" s="2">
        <v>36.6</v>
      </c>
      <c r="AQ28" s="2">
        <v>34.200000000000003</v>
      </c>
      <c r="AR28" s="2">
        <v>30.7</v>
      </c>
      <c r="AS28" s="2">
        <v>33.1</v>
      </c>
      <c r="AT28" s="2">
        <v>32.700000000000003</v>
      </c>
      <c r="AU28" s="2">
        <v>32.200000000000003</v>
      </c>
      <c r="AW28" s="1"/>
      <c r="AX28" s="10" t="s">
        <v>173</v>
      </c>
      <c r="AY28" s="2">
        <v>38.5</v>
      </c>
      <c r="AZ28" s="2">
        <v>35.299999999999997</v>
      </c>
      <c r="BA28" s="2">
        <v>40.9</v>
      </c>
      <c r="BB28" s="2">
        <v>39.799999999999997</v>
      </c>
      <c r="BC28" s="2">
        <v>36.6</v>
      </c>
      <c r="BD28" s="2">
        <v>30.9</v>
      </c>
      <c r="BE28" s="2">
        <v>29.7</v>
      </c>
      <c r="BF28" s="2">
        <v>29</v>
      </c>
      <c r="BG28" s="2">
        <v>30.3</v>
      </c>
      <c r="BH28" s="2">
        <v>24.2</v>
      </c>
      <c r="BI28" s="2">
        <v>28.3</v>
      </c>
      <c r="BJ28" s="2">
        <v>18.399999999999999</v>
      </c>
      <c r="BK28" s="2">
        <v>17.2</v>
      </c>
      <c r="BL28" s="2">
        <v>16.5</v>
      </c>
      <c r="BM28" s="2">
        <v>17.899999999999999</v>
      </c>
      <c r="BN28" s="2">
        <v>11</v>
      </c>
      <c r="BO28" s="2">
        <v>10</v>
      </c>
      <c r="BP28" s="2">
        <v>8.1</v>
      </c>
      <c r="BQ28" s="2">
        <v>9.1999999999999993</v>
      </c>
      <c r="BR28" s="2">
        <v>10.5</v>
      </c>
      <c r="BS28" s="2">
        <v>12.3</v>
      </c>
      <c r="BU28" s="1"/>
      <c r="BV28" s="10" t="s">
        <v>173</v>
      </c>
      <c r="BW28" s="2">
        <v>40.9</v>
      </c>
      <c r="BX28" s="2">
        <v>38.799999999999997</v>
      </c>
      <c r="BY28" s="2">
        <v>38.299999999999997</v>
      </c>
      <c r="BZ28" s="2">
        <v>40.9</v>
      </c>
      <c r="CA28" s="2">
        <v>40.299999999999997</v>
      </c>
      <c r="CB28" s="2">
        <v>39.4</v>
      </c>
      <c r="CC28" s="2">
        <v>45.1</v>
      </c>
      <c r="CD28" s="2">
        <v>42.8</v>
      </c>
      <c r="CE28" s="2">
        <v>40.4</v>
      </c>
      <c r="CF28" s="2">
        <v>43.5</v>
      </c>
      <c r="CG28" s="2">
        <v>50.4</v>
      </c>
      <c r="CH28" s="2">
        <v>47.6</v>
      </c>
      <c r="CI28" s="2">
        <v>33.5</v>
      </c>
      <c r="CJ28" s="2">
        <v>39.299999999999997</v>
      </c>
      <c r="CK28" s="2">
        <v>34.700000000000003</v>
      </c>
      <c r="CL28" s="2">
        <v>37.4</v>
      </c>
      <c r="CM28" s="2" t="s">
        <v>172</v>
      </c>
      <c r="CN28" s="2">
        <v>30.6</v>
      </c>
      <c r="CO28" s="2">
        <v>33.4</v>
      </c>
      <c r="CP28" s="2">
        <v>32</v>
      </c>
      <c r="CQ28" s="2">
        <v>30.6</v>
      </c>
      <c r="CS28" s="1"/>
      <c r="CT28" s="10" t="s">
        <v>173</v>
      </c>
      <c r="CU28" s="2">
        <v>13.8</v>
      </c>
      <c r="CV28" s="2">
        <v>15.1</v>
      </c>
      <c r="CW28" s="2">
        <v>14.3</v>
      </c>
      <c r="CX28" s="2">
        <v>14</v>
      </c>
      <c r="CY28" s="2">
        <v>16.399999999999999</v>
      </c>
      <c r="CZ28" s="2">
        <v>13.1</v>
      </c>
      <c r="DA28" s="2">
        <v>15.5</v>
      </c>
      <c r="DB28" s="2">
        <v>20.3</v>
      </c>
      <c r="DC28" s="2">
        <v>22.5</v>
      </c>
      <c r="DD28" s="2">
        <v>14.4</v>
      </c>
      <c r="DE28" s="2" t="s">
        <v>172</v>
      </c>
      <c r="DF28" s="2" t="s">
        <v>172</v>
      </c>
      <c r="DG28" s="2" t="s">
        <v>172</v>
      </c>
      <c r="DH28" s="2" t="s">
        <v>172</v>
      </c>
      <c r="DI28" s="2">
        <v>9.6999999999999993</v>
      </c>
      <c r="DJ28" s="2">
        <v>9</v>
      </c>
      <c r="DK28" s="2" t="s">
        <v>172</v>
      </c>
      <c r="DL28" s="2" t="s">
        <v>172</v>
      </c>
      <c r="DM28" s="2">
        <v>8.1</v>
      </c>
      <c r="DN28" s="2">
        <v>6.5</v>
      </c>
      <c r="DO28" s="2">
        <v>7</v>
      </c>
      <c r="DQ28" s="1"/>
      <c r="DR28" s="10" t="s">
        <v>173</v>
      </c>
      <c r="DS28" s="2">
        <v>17.899999999999999</v>
      </c>
      <c r="DT28" s="2">
        <v>15.3</v>
      </c>
      <c r="DU28" s="2">
        <v>18</v>
      </c>
      <c r="DV28" s="2">
        <v>17.600000000000001</v>
      </c>
      <c r="DW28" s="2">
        <v>16.600000000000001</v>
      </c>
      <c r="DX28" s="2">
        <v>16.600000000000001</v>
      </c>
      <c r="DY28" s="2">
        <v>18.600000000000001</v>
      </c>
      <c r="DZ28" s="2">
        <v>18.899999999999999</v>
      </c>
      <c r="EA28" s="2">
        <v>11.6</v>
      </c>
      <c r="EB28" s="2">
        <v>11</v>
      </c>
      <c r="EC28" s="2">
        <v>13.7</v>
      </c>
      <c r="ED28" s="2">
        <v>23.7</v>
      </c>
      <c r="EE28" s="2">
        <v>24</v>
      </c>
      <c r="EF28" s="2">
        <v>28.4</v>
      </c>
      <c r="EG28" s="2">
        <v>28.5</v>
      </c>
      <c r="EH28" s="2">
        <v>29.4</v>
      </c>
      <c r="EI28" s="2">
        <v>27.9</v>
      </c>
      <c r="EJ28" s="2">
        <v>23.8</v>
      </c>
      <c r="EK28" s="2">
        <v>29.2</v>
      </c>
      <c r="EL28" s="2">
        <v>24.3</v>
      </c>
      <c r="EM28" s="2">
        <v>29</v>
      </c>
      <c r="EO28" s="1"/>
      <c r="EP28" s="10" t="s">
        <v>173</v>
      </c>
      <c r="EQ28" s="2">
        <v>18.600000000000001</v>
      </c>
      <c r="ER28" s="2">
        <v>17.7</v>
      </c>
      <c r="ES28" s="2">
        <v>17.399999999999999</v>
      </c>
      <c r="ET28" s="2">
        <v>18.2</v>
      </c>
      <c r="EU28" s="2">
        <v>21.3</v>
      </c>
      <c r="EV28" s="2">
        <v>21.2</v>
      </c>
      <c r="EW28" s="2">
        <v>23.6</v>
      </c>
      <c r="EX28" s="2">
        <v>22.3</v>
      </c>
      <c r="EY28" s="2">
        <v>19.399999999999999</v>
      </c>
      <c r="EZ28" s="2">
        <v>13.8</v>
      </c>
      <c r="FA28" s="2">
        <v>20.5</v>
      </c>
      <c r="FB28" s="2">
        <v>20.2</v>
      </c>
      <c r="FC28" s="2">
        <v>19.899999999999999</v>
      </c>
      <c r="FD28" s="2">
        <v>14.6</v>
      </c>
      <c r="FE28" s="2">
        <v>16.100000000000001</v>
      </c>
      <c r="FF28" s="2">
        <v>13.9</v>
      </c>
      <c r="FG28" s="2">
        <v>14.3</v>
      </c>
      <c r="FH28" s="2">
        <v>15.1</v>
      </c>
      <c r="FI28" s="2">
        <v>14.6</v>
      </c>
      <c r="FJ28" s="2">
        <v>14.2</v>
      </c>
      <c r="FK28" s="2">
        <v>14.4</v>
      </c>
    </row>
    <row r="29" spans="1:167" ht="14.5">
      <c r="A29" s="1"/>
      <c r="B29" s="10" t="s">
        <v>174</v>
      </c>
      <c r="C29" s="2">
        <v>87.6</v>
      </c>
      <c r="D29" s="2">
        <v>87.3</v>
      </c>
      <c r="E29" s="2">
        <v>85.6</v>
      </c>
      <c r="F29" s="2">
        <v>87.5</v>
      </c>
      <c r="G29" s="2">
        <v>88</v>
      </c>
      <c r="H29" s="2">
        <v>93.4</v>
      </c>
      <c r="I29" s="2">
        <v>95.7</v>
      </c>
      <c r="J29" s="2">
        <v>96.5</v>
      </c>
      <c r="K29" s="2">
        <v>96.7</v>
      </c>
      <c r="L29" s="2">
        <v>96.4</v>
      </c>
      <c r="M29" s="2">
        <v>90.6</v>
      </c>
      <c r="N29" s="2">
        <v>96.5</v>
      </c>
      <c r="O29" s="2">
        <v>96.7</v>
      </c>
      <c r="P29" s="2" t="s">
        <v>172</v>
      </c>
      <c r="Q29" s="2" t="s">
        <v>172</v>
      </c>
      <c r="R29" s="2" t="s">
        <v>172</v>
      </c>
      <c r="S29" s="2" t="s">
        <v>172</v>
      </c>
      <c r="T29" s="2">
        <v>99.3</v>
      </c>
      <c r="U29" s="2">
        <v>99.8</v>
      </c>
      <c r="V29" s="2">
        <v>99.8</v>
      </c>
      <c r="W29" s="2">
        <v>99.8</v>
      </c>
      <c r="Y29" s="1"/>
      <c r="Z29" s="10" t="s">
        <v>174</v>
      </c>
      <c r="AA29" s="2">
        <v>59.5</v>
      </c>
      <c r="AB29" s="2">
        <v>59.9</v>
      </c>
      <c r="AC29" s="2">
        <v>52.5</v>
      </c>
      <c r="AD29" s="2">
        <v>52.1</v>
      </c>
      <c r="AE29" s="2">
        <v>52.1</v>
      </c>
      <c r="AF29" s="2">
        <v>44</v>
      </c>
      <c r="AG29" s="2">
        <v>57.3</v>
      </c>
      <c r="AH29" s="2">
        <v>60.2</v>
      </c>
      <c r="AI29" s="2">
        <v>57</v>
      </c>
      <c r="AJ29" s="2">
        <v>60.2</v>
      </c>
      <c r="AK29" s="2">
        <v>60</v>
      </c>
      <c r="AL29" s="2">
        <v>67.099999999999994</v>
      </c>
      <c r="AM29" s="2">
        <v>63.6</v>
      </c>
      <c r="AN29" s="2">
        <v>60.5</v>
      </c>
      <c r="AO29" s="2">
        <v>56.1</v>
      </c>
      <c r="AP29" s="2">
        <v>58.2</v>
      </c>
      <c r="AQ29" s="2">
        <v>61.4</v>
      </c>
      <c r="AR29" s="2" t="s">
        <v>172</v>
      </c>
      <c r="AS29" s="2">
        <v>63.3</v>
      </c>
      <c r="AT29" s="2">
        <v>62.9</v>
      </c>
      <c r="AU29" s="2">
        <v>63</v>
      </c>
      <c r="AW29" s="1"/>
      <c r="AX29" s="10" t="s">
        <v>174</v>
      </c>
      <c r="AY29" s="2">
        <v>57.6</v>
      </c>
      <c r="AZ29" s="2">
        <v>61</v>
      </c>
      <c r="BA29" s="2">
        <v>56.4</v>
      </c>
      <c r="BB29" s="2">
        <v>57.3</v>
      </c>
      <c r="BC29" s="2">
        <v>60.5</v>
      </c>
      <c r="BD29" s="2">
        <v>61.5</v>
      </c>
      <c r="BE29" s="2">
        <v>63.6</v>
      </c>
      <c r="BF29" s="2">
        <v>65.2</v>
      </c>
      <c r="BG29" s="2">
        <v>63.7</v>
      </c>
      <c r="BH29" s="2">
        <v>66.3</v>
      </c>
      <c r="BI29" s="2">
        <v>61.4</v>
      </c>
      <c r="BJ29" s="2">
        <v>73.7</v>
      </c>
      <c r="BK29" s="2">
        <v>74.2</v>
      </c>
      <c r="BL29" s="2">
        <v>77.3</v>
      </c>
      <c r="BM29" s="2">
        <v>75.900000000000006</v>
      </c>
      <c r="BN29" s="2">
        <v>85.1</v>
      </c>
      <c r="BO29" s="2">
        <v>84.9</v>
      </c>
      <c r="BP29" s="2" t="s">
        <v>172</v>
      </c>
      <c r="BQ29" s="2">
        <v>87.1</v>
      </c>
      <c r="BR29" s="2">
        <v>85.6</v>
      </c>
      <c r="BS29" s="2">
        <v>82.9</v>
      </c>
      <c r="BU29" s="1"/>
      <c r="BV29" s="10" t="s">
        <v>174</v>
      </c>
      <c r="BW29" s="2">
        <v>58</v>
      </c>
      <c r="BX29" s="2">
        <v>60</v>
      </c>
      <c r="BY29" s="2">
        <v>60.2</v>
      </c>
      <c r="BZ29" s="2">
        <v>57.7</v>
      </c>
      <c r="CA29" s="2">
        <v>58.6</v>
      </c>
      <c r="CB29" s="2">
        <v>59.8</v>
      </c>
      <c r="CC29" s="2">
        <v>54</v>
      </c>
      <c r="CD29" s="2">
        <v>56.2</v>
      </c>
      <c r="CE29" s="2">
        <v>58.5</v>
      </c>
      <c r="CF29" s="2">
        <v>54.9</v>
      </c>
      <c r="CG29" s="2">
        <v>48</v>
      </c>
      <c r="CH29" s="2">
        <v>51.1</v>
      </c>
      <c r="CI29" s="2">
        <v>65.5</v>
      </c>
      <c r="CJ29" s="2">
        <v>59.3</v>
      </c>
      <c r="CK29" s="2">
        <v>64.3</v>
      </c>
      <c r="CL29" s="2">
        <v>61.9</v>
      </c>
      <c r="CM29" s="2">
        <v>64</v>
      </c>
      <c r="CN29" s="2" t="s">
        <v>172</v>
      </c>
      <c r="CO29" s="2">
        <v>65.5</v>
      </c>
      <c r="CP29" s="2">
        <v>67</v>
      </c>
      <c r="CQ29" s="2">
        <v>68.7</v>
      </c>
      <c r="CS29" s="1"/>
      <c r="CT29" s="10" t="s">
        <v>174</v>
      </c>
      <c r="CU29" s="2">
        <v>78.5</v>
      </c>
      <c r="CV29" s="2">
        <v>80</v>
      </c>
      <c r="CW29" s="2">
        <v>82.6</v>
      </c>
      <c r="CX29" s="2">
        <v>84.9</v>
      </c>
      <c r="CY29" s="2">
        <v>82.5</v>
      </c>
      <c r="CZ29" s="2">
        <v>86.1</v>
      </c>
      <c r="DA29" s="2">
        <v>83.6</v>
      </c>
      <c r="DB29" s="2">
        <v>79</v>
      </c>
      <c r="DC29" s="2">
        <v>76.7</v>
      </c>
      <c r="DD29" s="2">
        <v>83.7</v>
      </c>
      <c r="DE29" s="2">
        <v>77.900000000000006</v>
      </c>
      <c r="DF29" s="2">
        <v>84</v>
      </c>
      <c r="DG29" s="2">
        <v>88.7</v>
      </c>
      <c r="DH29" s="2">
        <v>90.4</v>
      </c>
      <c r="DI29" s="2" t="s">
        <v>172</v>
      </c>
      <c r="DJ29" s="2" t="s">
        <v>172</v>
      </c>
      <c r="DK29" s="2">
        <v>92.4</v>
      </c>
      <c r="DL29" s="2" t="s">
        <v>172</v>
      </c>
      <c r="DM29" s="2">
        <v>90.8</v>
      </c>
      <c r="DN29" s="2">
        <v>92.3</v>
      </c>
      <c r="DO29" s="2">
        <v>92.2</v>
      </c>
      <c r="DQ29" s="1"/>
      <c r="DR29" s="10" t="s">
        <v>174</v>
      </c>
      <c r="DS29" s="2">
        <v>70.099999999999994</v>
      </c>
      <c r="DT29" s="2">
        <v>71</v>
      </c>
      <c r="DU29" s="2">
        <v>70.2</v>
      </c>
      <c r="DV29" s="2">
        <v>71</v>
      </c>
      <c r="DW29" s="2">
        <v>72.599999999999994</v>
      </c>
      <c r="DX29" s="2">
        <v>75.599999999999994</v>
      </c>
      <c r="DY29" s="2">
        <v>73.900000000000006</v>
      </c>
      <c r="DZ29" s="2">
        <v>72.900000000000006</v>
      </c>
      <c r="EA29" s="2">
        <v>79.2</v>
      </c>
      <c r="EB29" s="2">
        <v>77.7</v>
      </c>
      <c r="EC29" s="2">
        <v>72.099999999999994</v>
      </c>
      <c r="ED29" s="2">
        <v>62</v>
      </c>
      <c r="EE29" s="2">
        <v>59</v>
      </c>
      <c r="EF29" s="2" t="s">
        <v>172</v>
      </c>
      <c r="EG29" s="2" t="s">
        <v>172</v>
      </c>
      <c r="EH29" s="2">
        <v>59.1</v>
      </c>
      <c r="EI29" s="2" t="s">
        <v>172</v>
      </c>
      <c r="EJ29" s="2" t="s">
        <v>172</v>
      </c>
      <c r="EK29" s="2">
        <v>59.2</v>
      </c>
      <c r="EL29" s="2">
        <v>62</v>
      </c>
      <c r="EM29" s="2">
        <v>52.8</v>
      </c>
      <c r="EO29" s="1"/>
      <c r="EP29" s="10" t="s">
        <v>174</v>
      </c>
      <c r="EQ29" s="2">
        <v>79.099999999999994</v>
      </c>
      <c r="ER29" s="2">
        <v>79.5</v>
      </c>
      <c r="ES29" s="2">
        <v>81.099999999999994</v>
      </c>
      <c r="ET29" s="2">
        <v>80.7</v>
      </c>
      <c r="EU29" s="2">
        <v>77.7</v>
      </c>
      <c r="EV29" s="2">
        <v>77.400000000000006</v>
      </c>
      <c r="EW29" s="2">
        <v>75.3</v>
      </c>
      <c r="EX29" s="2">
        <v>76.3</v>
      </c>
      <c r="EY29" s="2">
        <v>78.900000000000006</v>
      </c>
      <c r="EZ29" s="2">
        <v>82.4</v>
      </c>
      <c r="FA29" s="2">
        <v>77.599999999999994</v>
      </c>
      <c r="FB29" s="2">
        <v>65.599999999999994</v>
      </c>
      <c r="FC29" s="2">
        <v>65.599999999999994</v>
      </c>
      <c r="FD29" s="2" t="s">
        <v>172</v>
      </c>
      <c r="FE29" s="2" t="s">
        <v>172</v>
      </c>
      <c r="FF29" s="2" t="s">
        <v>172</v>
      </c>
      <c r="FG29" s="2">
        <v>85.1</v>
      </c>
      <c r="FH29" s="2" t="s">
        <v>172</v>
      </c>
      <c r="FI29" s="2" t="s">
        <v>172</v>
      </c>
      <c r="FJ29" s="2">
        <v>84.9</v>
      </c>
      <c r="FK29" s="2">
        <v>85</v>
      </c>
    </row>
    <row r="30" spans="1:167" ht="14.5">
      <c r="A30" s="1"/>
      <c r="B30" s="10" t="s">
        <v>175</v>
      </c>
      <c r="C30" s="2">
        <v>11</v>
      </c>
      <c r="D30" s="2">
        <v>11.8</v>
      </c>
      <c r="E30" s="2">
        <v>13.7</v>
      </c>
      <c r="F30" s="2">
        <v>11.9</v>
      </c>
      <c r="G30" s="2">
        <v>11.4</v>
      </c>
      <c r="H30" s="2">
        <v>5.7</v>
      </c>
      <c r="I30" s="2">
        <v>3.5</v>
      </c>
      <c r="J30" s="2">
        <v>2.6</v>
      </c>
      <c r="K30" s="2">
        <v>2.2999999999999998</v>
      </c>
      <c r="L30" s="2">
        <v>2.6</v>
      </c>
      <c r="M30" s="2">
        <v>8.8000000000000007</v>
      </c>
      <c r="N30" s="2">
        <v>3</v>
      </c>
      <c r="O30" s="2">
        <v>2.7</v>
      </c>
      <c r="P30" s="2">
        <v>1.2</v>
      </c>
      <c r="Q30" s="2">
        <v>0.3</v>
      </c>
      <c r="R30" s="2">
        <v>0.3</v>
      </c>
      <c r="S30" s="2">
        <v>0.1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175</v>
      </c>
      <c r="AA30" s="2">
        <v>0.1</v>
      </c>
      <c r="AB30" s="2">
        <v>0.1</v>
      </c>
      <c r="AC30" s="2">
        <v>0.1</v>
      </c>
      <c r="AD30" s="2">
        <v>2.9</v>
      </c>
      <c r="AE30" s="2">
        <v>0.9</v>
      </c>
      <c r="AF30" s="2">
        <v>4.0999999999999996</v>
      </c>
      <c r="AG30" s="2">
        <v>4</v>
      </c>
      <c r="AH30" s="2">
        <v>2.7</v>
      </c>
      <c r="AI30" s="2">
        <v>4.4000000000000004</v>
      </c>
      <c r="AJ30" s="2">
        <v>6.6</v>
      </c>
      <c r="AK30" s="2">
        <v>3.9</v>
      </c>
      <c r="AL30" s="2">
        <v>3.9</v>
      </c>
      <c r="AM30" s="2">
        <v>3.8</v>
      </c>
      <c r="AN30" s="2">
        <v>3.3</v>
      </c>
      <c r="AO30" s="2">
        <v>3.8</v>
      </c>
      <c r="AP30" s="2" t="s">
        <v>172</v>
      </c>
      <c r="AQ30" s="2">
        <v>2.2000000000000002</v>
      </c>
      <c r="AR30" s="2" t="s">
        <v>172</v>
      </c>
      <c r="AS30" s="2">
        <v>2.1</v>
      </c>
      <c r="AT30" s="2">
        <v>2.8</v>
      </c>
      <c r="AU30" s="2">
        <v>3.5</v>
      </c>
      <c r="AW30" s="1"/>
      <c r="AX30" s="10" t="s">
        <v>175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3.5</v>
      </c>
      <c r="BE30" s="2">
        <v>1.9</v>
      </c>
      <c r="BF30" s="2">
        <v>0</v>
      </c>
      <c r="BG30" s="2">
        <v>0</v>
      </c>
      <c r="BH30" s="2">
        <v>3.1</v>
      </c>
      <c r="BI30" s="2">
        <v>3.7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0.3</v>
      </c>
      <c r="CG30" s="2">
        <v>0.8</v>
      </c>
      <c r="CH30" s="2">
        <v>0.6</v>
      </c>
      <c r="CI30" s="2">
        <v>0.5</v>
      </c>
      <c r="CJ30" s="2" t="s">
        <v>172</v>
      </c>
      <c r="CK30" s="2" t="s">
        <v>172</v>
      </c>
      <c r="CL30" s="2" t="s">
        <v>172</v>
      </c>
      <c r="CM30" s="2">
        <v>0.8</v>
      </c>
      <c r="CN30" s="2" t="s">
        <v>172</v>
      </c>
      <c r="CO30" s="2">
        <v>0.4</v>
      </c>
      <c r="CP30" s="2">
        <v>0.4</v>
      </c>
      <c r="CQ30" s="2">
        <v>0</v>
      </c>
      <c r="CS30" s="1"/>
      <c r="CT30" s="10" t="s">
        <v>175</v>
      </c>
      <c r="CU30" s="2">
        <v>0.4</v>
      </c>
      <c r="CV30" s="2">
        <v>0.7</v>
      </c>
      <c r="CW30" s="2">
        <v>1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1</v>
      </c>
      <c r="DE30" s="2">
        <v>1.1000000000000001</v>
      </c>
      <c r="DF30" s="2">
        <v>1.7</v>
      </c>
      <c r="DG30" s="2">
        <v>0.8</v>
      </c>
      <c r="DH30" s="2" t="s">
        <v>172</v>
      </c>
      <c r="DI30" s="2" t="s">
        <v>172</v>
      </c>
      <c r="DJ30" s="2" t="s">
        <v>172</v>
      </c>
      <c r="DK30" s="2">
        <v>1</v>
      </c>
      <c r="DL30" s="2">
        <v>0.6</v>
      </c>
      <c r="DM30" s="2">
        <v>0.4</v>
      </c>
      <c r="DN30" s="2">
        <v>0.4</v>
      </c>
      <c r="DO30" s="2">
        <v>0.3</v>
      </c>
      <c r="DQ30" s="1"/>
      <c r="DR30" s="10" t="s">
        <v>175</v>
      </c>
      <c r="DS30" s="2">
        <v>0.2</v>
      </c>
      <c r="DT30" s="2">
        <v>0.3</v>
      </c>
      <c r="DU30" s="2">
        <v>0.2</v>
      </c>
      <c r="DV30" s="2">
        <v>0.3</v>
      </c>
      <c r="DW30" s="2">
        <v>0.2</v>
      </c>
      <c r="DX30" s="2">
        <v>0.2</v>
      </c>
      <c r="DY30" s="2">
        <v>0.2</v>
      </c>
      <c r="DZ30" s="2">
        <v>0.2</v>
      </c>
      <c r="EA30" s="2">
        <v>0.2</v>
      </c>
      <c r="EB30" s="2">
        <v>0.3</v>
      </c>
      <c r="EC30" s="2" t="s">
        <v>172</v>
      </c>
      <c r="ED30" s="2" t="s">
        <v>172</v>
      </c>
      <c r="EE30" s="2" t="s">
        <v>172</v>
      </c>
      <c r="EF30" s="2" t="s">
        <v>172</v>
      </c>
      <c r="EG30" s="2" t="s">
        <v>172</v>
      </c>
      <c r="EH30" s="2" t="s">
        <v>172</v>
      </c>
      <c r="EI30" s="2">
        <v>0.8</v>
      </c>
      <c r="EJ30" s="2" t="s">
        <v>172</v>
      </c>
      <c r="EK30" s="2">
        <v>0.9</v>
      </c>
      <c r="EL30" s="2">
        <v>0.7</v>
      </c>
      <c r="EM30" s="2">
        <v>3.2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1.9</v>
      </c>
      <c r="FA30" s="2">
        <v>0.1</v>
      </c>
      <c r="FB30" s="2">
        <v>12.9</v>
      </c>
      <c r="FC30" s="2">
        <v>13.4</v>
      </c>
      <c r="FD30" s="2">
        <v>0.1</v>
      </c>
      <c r="FE30" s="2">
        <v>0.1</v>
      </c>
      <c r="FF30" s="2">
        <v>0.2</v>
      </c>
      <c r="FG30" s="2">
        <v>0</v>
      </c>
      <c r="FH30" s="2" t="s">
        <v>172</v>
      </c>
      <c r="FI30" s="2">
        <v>0.1</v>
      </c>
      <c r="FJ30" s="2">
        <v>0.1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1.4</v>
      </c>
      <c r="D32" s="2">
        <v>0.8</v>
      </c>
      <c r="E32" s="2">
        <v>0.7</v>
      </c>
      <c r="F32" s="2">
        <v>0.6</v>
      </c>
      <c r="G32" s="2">
        <v>0.6</v>
      </c>
      <c r="H32" s="2">
        <v>0.8</v>
      </c>
      <c r="I32" s="2">
        <v>0.8</v>
      </c>
      <c r="J32" s="2">
        <v>0.8</v>
      </c>
      <c r="K32" s="2">
        <v>1</v>
      </c>
      <c r="L32" s="2">
        <v>1</v>
      </c>
      <c r="M32" s="2" t="s">
        <v>172</v>
      </c>
      <c r="N32" s="2" t="s">
        <v>172</v>
      </c>
      <c r="O32" s="2" t="s">
        <v>172</v>
      </c>
      <c r="P32" s="2" t="s">
        <v>172</v>
      </c>
      <c r="Q32" s="2" t="s">
        <v>172</v>
      </c>
      <c r="R32" s="2" t="s">
        <v>172</v>
      </c>
      <c r="S32" s="2" t="s">
        <v>172</v>
      </c>
      <c r="T32" s="2" t="s">
        <v>172</v>
      </c>
      <c r="U32" s="2">
        <v>0</v>
      </c>
      <c r="V32" s="2">
        <v>0</v>
      </c>
      <c r="W32" s="2">
        <v>0</v>
      </c>
      <c r="Y32" s="1"/>
      <c r="Z32" s="10" t="s">
        <v>177</v>
      </c>
      <c r="AA32" s="2">
        <v>2.6</v>
      </c>
      <c r="AB32" s="2">
        <v>2.8</v>
      </c>
      <c r="AC32" s="2">
        <v>2.5</v>
      </c>
      <c r="AD32" s="2">
        <v>1.7</v>
      </c>
      <c r="AE32" s="2">
        <v>1.8</v>
      </c>
      <c r="AF32" s="2">
        <v>3.7</v>
      </c>
      <c r="AG32" s="2">
        <v>2.2999999999999998</v>
      </c>
      <c r="AH32" s="2">
        <v>2.6</v>
      </c>
      <c r="AI32" s="2">
        <v>2.2999999999999998</v>
      </c>
      <c r="AJ32" s="2">
        <v>1.5</v>
      </c>
      <c r="AK32" s="2" t="s">
        <v>172</v>
      </c>
      <c r="AL32" s="2" t="s">
        <v>172</v>
      </c>
      <c r="AM32" s="2" t="s">
        <v>172</v>
      </c>
      <c r="AN32" s="2" t="s">
        <v>172</v>
      </c>
      <c r="AO32" s="2" t="s">
        <v>172</v>
      </c>
      <c r="AP32" s="2" t="s">
        <v>172</v>
      </c>
      <c r="AQ32" s="2" t="s">
        <v>172</v>
      </c>
      <c r="AR32" s="2" t="s">
        <v>172</v>
      </c>
      <c r="AS32" s="2">
        <v>1.5</v>
      </c>
      <c r="AT32" s="2">
        <v>1.6</v>
      </c>
      <c r="AU32" s="2">
        <v>1.2</v>
      </c>
      <c r="AW32" s="1"/>
      <c r="AX32" s="10" t="s">
        <v>177</v>
      </c>
      <c r="AY32" s="2">
        <v>3.8</v>
      </c>
      <c r="AZ32" s="2">
        <v>3.7</v>
      </c>
      <c r="BA32" s="2">
        <v>2.7</v>
      </c>
      <c r="BB32" s="2">
        <v>2.9</v>
      </c>
      <c r="BC32" s="2">
        <v>2.9</v>
      </c>
      <c r="BD32" s="2">
        <v>4.0999999999999996</v>
      </c>
      <c r="BE32" s="2">
        <v>4.9000000000000004</v>
      </c>
      <c r="BF32" s="2">
        <v>5.8</v>
      </c>
      <c r="BG32" s="2">
        <v>6</v>
      </c>
      <c r="BH32" s="2">
        <v>6.4</v>
      </c>
      <c r="BI32" s="2" t="s">
        <v>172</v>
      </c>
      <c r="BJ32" s="2" t="s">
        <v>172</v>
      </c>
      <c r="BK32" s="2" t="s">
        <v>172</v>
      </c>
      <c r="BL32" s="2" t="s">
        <v>172</v>
      </c>
      <c r="BM32" s="2" t="s">
        <v>172</v>
      </c>
      <c r="BN32" s="2" t="s">
        <v>172</v>
      </c>
      <c r="BO32" s="2" t="s">
        <v>172</v>
      </c>
      <c r="BP32" s="2" t="s">
        <v>172</v>
      </c>
      <c r="BQ32" s="2">
        <v>3.7</v>
      </c>
      <c r="BR32" s="2">
        <v>3.8</v>
      </c>
      <c r="BS32" s="2">
        <v>4.8</v>
      </c>
      <c r="BU32" s="1"/>
      <c r="BV32" s="10" t="s">
        <v>177</v>
      </c>
      <c r="BW32" s="2">
        <v>1</v>
      </c>
      <c r="BX32" s="2">
        <v>1.1000000000000001</v>
      </c>
      <c r="BY32" s="2">
        <v>1.5</v>
      </c>
      <c r="BZ32" s="2">
        <v>1.3</v>
      </c>
      <c r="CA32" s="2">
        <v>1.1000000000000001</v>
      </c>
      <c r="CB32" s="2">
        <v>0.8</v>
      </c>
      <c r="CC32" s="2">
        <v>1</v>
      </c>
      <c r="CD32" s="2">
        <v>1</v>
      </c>
      <c r="CE32" s="2">
        <v>1.1000000000000001</v>
      </c>
      <c r="CF32" s="2">
        <v>1.4</v>
      </c>
      <c r="CG32" s="2" t="s">
        <v>172</v>
      </c>
      <c r="CH32" s="2" t="s">
        <v>172</v>
      </c>
      <c r="CI32" s="2" t="s">
        <v>172</v>
      </c>
      <c r="CJ32" s="2" t="s">
        <v>172</v>
      </c>
      <c r="CK32" s="2" t="s">
        <v>172</v>
      </c>
      <c r="CL32" s="2" t="s">
        <v>172</v>
      </c>
      <c r="CM32" s="2" t="s">
        <v>172</v>
      </c>
      <c r="CN32" s="2" t="s">
        <v>172</v>
      </c>
      <c r="CO32" s="2">
        <v>0.7</v>
      </c>
      <c r="CP32" s="2">
        <v>0.7</v>
      </c>
      <c r="CQ32" s="2">
        <v>0.7</v>
      </c>
      <c r="CS32" s="1"/>
      <c r="CT32" s="10" t="s">
        <v>177</v>
      </c>
      <c r="CU32" s="2">
        <v>7.3</v>
      </c>
      <c r="CV32" s="2">
        <v>4.3</v>
      </c>
      <c r="CW32" s="2">
        <v>2.1</v>
      </c>
      <c r="CX32" s="2">
        <v>1.1000000000000001</v>
      </c>
      <c r="CY32" s="2">
        <v>1.1000000000000001</v>
      </c>
      <c r="CZ32" s="2">
        <v>0.8</v>
      </c>
      <c r="DA32" s="2">
        <v>0.9</v>
      </c>
      <c r="DB32" s="2">
        <v>0.7</v>
      </c>
      <c r="DC32" s="2">
        <v>0.8</v>
      </c>
      <c r="DD32" s="2">
        <v>1</v>
      </c>
      <c r="DE32" s="2">
        <v>0.8</v>
      </c>
      <c r="DF32" s="2">
        <v>0.7</v>
      </c>
      <c r="DG32" s="2">
        <v>1</v>
      </c>
      <c r="DH32" s="2" t="s">
        <v>172</v>
      </c>
      <c r="DI32" s="2" t="s">
        <v>172</v>
      </c>
      <c r="DJ32" s="2" t="s">
        <v>172</v>
      </c>
      <c r="DK32" s="2" t="s">
        <v>172</v>
      </c>
      <c r="DL32" s="2" t="s">
        <v>172</v>
      </c>
      <c r="DM32" s="2">
        <v>0.7</v>
      </c>
      <c r="DN32" s="2">
        <v>0.9</v>
      </c>
      <c r="DO32" s="2">
        <v>0.5</v>
      </c>
      <c r="DQ32" s="1"/>
      <c r="DR32" s="10" t="s">
        <v>177</v>
      </c>
      <c r="DS32" s="2">
        <v>11.7</v>
      </c>
      <c r="DT32" s="2">
        <v>13.3</v>
      </c>
      <c r="DU32" s="2">
        <v>11.5</v>
      </c>
      <c r="DV32" s="2">
        <v>11.1</v>
      </c>
      <c r="DW32" s="2">
        <v>10.5</v>
      </c>
      <c r="DX32" s="2">
        <v>7.7</v>
      </c>
      <c r="DY32" s="2">
        <v>7.4</v>
      </c>
      <c r="DZ32" s="2">
        <v>8</v>
      </c>
      <c r="EA32" s="2">
        <v>8.9</v>
      </c>
      <c r="EB32" s="2">
        <v>11.1</v>
      </c>
      <c r="EC32" s="2" t="s">
        <v>172</v>
      </c>
      <c r="ED32" s="2" t="s">
        <v>172</v>
      </c>
      <c r="EE32" s="2" t="s">
        <v>172</v>
      </c>
      <c r="EF32" s="2" t="s">
        <v>172</v>
      </c>
      <c r="EG32" s="2" t="s">
        <v>172</v>
      </c>
      <c r="EH32" s="2" t="s">
        <v>172</v>
      </c>
      <c r="EI32" s="2" t="s">
        <v>172</v>
      </c>
      <c r="EJ32" s="2" t="s">
        <v>172</v>
      </c>
      <c r="EK32" s="2">
        <v>10.7</v>
      </c>
      <c r="EL32" s="2">
        <v>13</v>
      </c>
      <c r="EM32" s="2">
        <v>15</v>
      </c>
      <c r="EO32" s="1"/>
      <c r="EP32" s="10" t="s">
        <v>177</v>
      </c>
      <c r="EQ32" s="2" t="s">
        <v>172</v>
      </c>
      <c r="ER32" s="2" t="s">
        <v>172</v>
      </c>
      <c r="ES32" s="2" t="s">
        <v>172</v>
      </c>
      <c r="ET32" s="2" t="s">
        <v>172</v>
      </c>
      <c r="EU32" s="2" t="s">
        <v>172</v>
      </c>
      <c r="EV32" s="2">
        <v>1.4</v>
      </c>
      <c r="EW32" s="2">
        <v>1.1000000000000001</v>
      </c>
      <c r="EX32" s="2">
        <v>1.4</v>
      </c>
      <c r="EY32" s="2">
        <v>1.7</v>
      </c>
      <c r="EZ32" s="2">
        <v>1.8</v>
      </c>
      <c r="FA32" s="2">
        <v>1.8</v>
      </c>
      <c r="FB32" s="2">
        <v>1.3</v>
      </c>
      <c r="FC32" s="2">
        <v>1.1000000000000001</v>
      </c>
      <c r="FD32" s="2" t="s">
        <v>172</v>
      </c>
      <c r="FE32" s="2" t="s">
        <v>172</v>
      </c>
      <c r="FF32" s="2" t="s">
        <v>172</v>
      </c>
      <c r="FG32" s="2" t="s">
        <v>172</v>
      </c>
      <c r="FH32" s="2" t="s">
        <v>172</v>
      </c>
      <c r="FI32" s="2">
        <v>0.8</v>
      </c>
      <c r="FJ32" s="2">
        <v>0.8</v>
      </c>
      <c r="FK32" s="2">
        <v>0.6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212</v>
      </c>
      <c r="C38" s="4">
        <v>0.2</v>
      </c>
      <c r="D38" s="4">
        <v>0.3</v>
      </c>
      <c r="E38" s="4">
        <v>0.3</v>
      </c>
      <c r="F38" s="4">
        <v>0.3</v>
      </c>
      <c r="G38" s="4">
        <v>0.3</v>
      </c>
      <c r="H38" s="4">
        <v>0.3</v>
      </c>
      <c r="I38" s="4">
        <v>0.3</v>
      </c>
      <c r="J38" s="4">
        <v>0.3</v>
      </c>
      <c r="K38" s="4">
        <v>0.3</v>
      </c>
      <c r="L38" s="4">
        <v>0.3</v>
      </c>
      <c r="M38" s="4">
        <v>0.4</v>
      </c>
      <c r="N38" s="4">
        <v>0.4</v>
      </c>
      <c r="O38" s="4">
        <v>0.4</v>
      </c>
      <c r="P38" s="4">
        <v>0.3</v>
      </c>
      <c r="Q38" s="4">
        <v>0.4</v>
      </c>
      <c r="R38" s="4">
        <v>0.5</v>
      </c>
      <c r="S38" s="4">
        <v>0.6</v>
      </c>
      <c r="T38" s="4">
        <v>0.5</v>
      </c>
      <c r="U38" s="4">
        <v>0.5</v>
      </c>
      <c r="V38" s="4">
        <v>0.5</v>
      </c>
      <c r="W38" s="4">
        <v>0.4</v>
      </c>
      <c r="Y38" s="7"/>
      <c r="Z38" s="11" t="s">
        <v>212</v>
      </c>
      <c r="AA38" s="4">
        <v>0.4</v>
      </c>
      <c r="AB38" s="4">
        <v>0.4</v>
      </c>
      <c r="AC38" s="4">
        <v>0.5</v>
      </c>
      <c r="AD38" s="4">
        <v>0.6</v>
      </c>
      <c r="AE38" s="4">
        <v>0.7</v>
      </c>
      <c r="AF38" s="4">
        <v>0.5</v>
      </c>
      <c r="AG38" s="4">
        <v>0.7</v>
      </c>
      <c r="AH38" s="4">
        <v>0.7</v>
      </c>
      <c r="AI38" s="4">
        <v>0.7</v>
      </c>
      <c r="AJ38" s="4">
        <v>1</v>
      </c>
      <c r="AK38" s="4">
        <v>1.1000000000000001</v>
      </c>
      <c r="AL38" s="4">
        <v>1.1000000000000001</v>
      </c>
      <c r="AM38" s="4">
        <v>1.1000000000000001</v>
      </c>
      <c r="AN38" s="4">
        <v>1</v>
      </c>
      <c r="AO38" s="4">
        <v>1</v>
      </c>
      <c r="AP38" s="4">
        <v>1</v>
      </c>
      <c r="AQ38" s="4">
        <v>1.1000000000000001</v>
      </c>
      <c r="AR38" s="4">
        <v>1.3</v>
      </c>
      <c r="AS38" s="4">
        <v>1.3</v>
      </c>
      <c r="AT38" s="4">
        <v>1.3</v>
      </c>
      <c r="AU38" s="4">
        <v>1.3</v>
      </c>
      <c r="AW38" s="7"/>
      <c r="AX38" s="11" t="s">
        <v>212</v>
      </c>
      <c r="AY38" s="4">
        <v>1.1000000000000001</v>
      </c>
      <c r="AZ38" s="4">
        <v>1.1000000000000001</v>
      </c>
      <c r="BA38" s="4">
        <v>1.4</v>
      </c>
      <c r="BB38" s="4">
        <v>1.4</v>
      </c>
      <c r="BC38" s="4">
        <v>1.6</v>
      </c>
      <c r="BD38" s="4">
        <v>1.7</v>
      </c>
      <c r="BE38" s="4">
        <v>1.7</v>
      </c>
      <c r="BF38" s="4">
        <v>1.6</v>
      </c>
      <c r="BG38" s="4">
        <v>1.7</v>
      </c>
      <c r="BH38" s="4">
        <v>1.4</v>
      </c>
      <c r="BI38" s="4">
        <v>1.5</v>
      </c>
      <c r="BJ38" s="4">
        <v>1.5</v>
      </c>
      <c r="BK38" s="4">
        <v>1.6</v>
      </c>
      <c r="BL38" s="4">
        <v>1.6</v>
      </c>
      <c r="BM38" s="4">
        <v>1.4</v>
      </c>
      <c r="BN38" s="4">
        <v>2.2999999999999998</v>
      </c>
      <c r="BO38" s="4">
        <v>2.4</v>
      </c>
      <c r="BP38" s="4">
        <v>2.6</v>
      </c>
      <c r="BQ38" s="4">
        <v>2.6</v>
      </c>
      <c r="BR38" s="4">
        <v>2.5</v>
      </c>
      <c r="BS38" s="4">
        <v>2</v>
      </c>
      <c r="BU38" s="7"/>
      <c r="BV38" s="11" t="s">
        <v>212</v>
      </c>
      <c r="BW38" s="4">
        <v>0.2</v>
      </c>
      <c r="BX38" s="4">
        <v>0.2</v>
      </c>
      <c r="BY38" s="4">
        <v>0.2</v>
      </c>
      <c r="BZ38" s="4">
        <v>0.2</v>
      </c>
      <c r="CA38" s="4">
        <v>0.2</v>
      </c>
      <c r="CB38" s="4">
        <v>0.3</v>
      </c>
      <c r="CC38" s="4">
        <v>0.2</v>
      </c>
      <c r="CD38" s="4">
        <v>0.3</v>
      </c>
      <c r="CE38" s="4">
        <v>0.3</v>
      </c>
      <c r="CF38" s="4">
        <v>0.2</v>
      </c>
      <c r="CG38" s="4">
        <v>0.2</v>
      </c>
      <c r="CH38" s="4">
        <v>0.3</v>
      </c>
      <c r="CI38" s="4">
        <v>0.4</v>
      </c>
      <c r="CJ38" s="4">
        <v>0.4</v>
      </c>
      <c r="CK38" s="4">
        <v>0.4</v>
      </c>
      <c r="CL38" s="4">
        <v>0.3</v>
      </c>
      <c r="CM38" s="4">
        <v>0.4</v>
      </c>
      <c r="CN38" s="4">
        <v>0.4</v>
      </c>
      <c r="CO38" s="4">
        <v>0.4</v>
      </c>
      <c r="CP38" s="4">
        <v>0.4</v>
      </c>
      <c r="CQ38" s="4">
        <v>0.4</v>
      </c>
      <c r="CS38" s="7"/>
      <c r="CT38" s="11" t="s">
        <v>212</v>
      </c>
      <c r="CU38" s="4">
        <v>0.3</v>
      </c>
      <c r="CV38" s="4">
        <v>0.3</v>
      </c>
      <c r="CW38" s="4">
        <v>0.3</v>
      </c>
      <c r="CX38" s="4">
        <v>0.3</v>
      </c>
      <c r="CY38" s="4">
        <v>0.3</v>
      </c>
      <c r="CZ38" s="4">
        <v>0.4</v>
      </c>
      <c r="DA38" s="4">
        <v>0.3</v>
      </c>
      <c r="DB38" s="4">
        <v>0.4</v>
      </c>
      <c r="DC38" s="4">
        <v>0.4</v>
      </c>
      <c r="DD38" s="4">
        <v>0.4</v>
      </c>
      <c r="DE38" s="4">
        <v>0.4</v>
      </c>
      <c r="DF38" s="4">
        <v>0.4</v>
      </c>
      <c r="DG38" s="4">
        <v>0.4</v>
      </c>
      <c r="DH38" s="4">
        <v>0.5</v>
      </c>
      <c r="DI38" s="4">
        <v>0.5</v>
      </c>
      <c r="DJ38" s="4">
        <v>0.6</v>
      </c>
      <c r="DK38" s="4">
        <v>0.7</v>
      </c>
      <c r="DL38" s="4">
        <v>0.7</v>
      </c>
      <c r="DM38" s="4">
        <v>0.6</v>
      </c>
      <c r="DN38" s="4">
        <v>0.6</v>
      </c>
      <c r="DO38" s="4">
        <v>0.6</v>
      </c>
      <c r="DQ38" s="7"/>
      <c r="DR38" s="11" t="s">
        <v>212</v>
      </c>
      <c r="DS38" s="4">
        <v>0.7</v>
      </c>
      <c r="DT38" s="4">
        <v>0.7</v>
      </c>
      <c r="DU38" s="4">
        <v>0.7</v>
      </c>
      <c r="DV38" s="4">
        <v>0.7</v>
      </c>
      <c r="DW38" s="4">
        <v>0.7</v>
      </c>
      <c r="DX38" s="4">
        <v>0.9</v>
      </c>
      <c r="DY38" s="4">
        <v>0.9</v>
      </c>
      <c r="DZ38" s="4">
        <v>0.9</v>
      </c>
      <c r="EA38" s="4">
        <v>0.9</v>
      </c>
      <c r="EB38" s="4">
        <v>0.7</v>
      </c>
      <c r="EC38" s="4">
        <v>0.7</v>
      </c>
      <c r="ED38" s="4">
        <v>0.8</v>
      </c>
      <c r="EE38" s="4">
        <v>0.8</v>
      </c>
      <c r="EF38" s="4">
        <v>0.8</v>
      </c>
      <c r="EG38" s="4">
        <v>0.9</v>
      </c>
      <c r="EH38" s="4">
        <v>0.9</v>
      </c>
      <c r="EI38" s="4">
        <v>1</v>
      </c>
      <c r="EJ38" s="4">
        <v>1.3</v>
      </c>
      <c r="EK38" s="4">
        <v>1.1000000000000001</v>
      </c>
      <c r="EL38" s="4">
        <v>1.4</v>
      </c>
      <c r="EM38" s="4">
        <v>1.1000000000000001</v>
      </c>
      <c r="EO38" s="7"/>
      <c r="EP38" s="11" t="s">
        <v>212</v>
      </c>
      <c r="EQ38" s="4">
        <v>0.4</v>
      </c>
      <c r="ER38" s="4">
        <v>0.4</v>
      </c>
      <c r="ES38" s="4">
        <v>0.4</v>
      </c>
      <c r="ET38" s="4">
        <v>0.5</v>
      </c>
      <c r="EU38" s="4">
        <v>0.5</v>
      </c>
      <c r="EV38" s="4">
        <v>0.6</v>
      </c>
      <c r="EW38" s="4">
        <v>0.5</v>
      </c>
      <c r="EX38" s="4">
        <v>0.6</v>
      </c>
      <c r="EY38" s="4">
        <v>0.6</v>
      </c>
      <c r="EZ38" s="4">
        <v>0.4</v>
      </c>
      <c r="FA38" s="4">
        <v>0.5</v>
      </c>
      <c r="FB38" s="4">
        <v>0.6</v>
      </c>
      <c r="FC38" s="4">
        <v>0.6</v>
      </c>
      <c r="FD38" s="4">
        <v>0.6</v>
      </c>
      <c r="FE38" s="4">
        <v>0.5</v>
      </c>
      <c r="FF38" s="4">
        <v>0.6</v>
      </c>
      <c r="FG38" s="4">
        <v>0.9</v>
      </c>
      <c r="FH38" s="4">
        <v>0.8</v>
      </c>
      <c r="FI38" s="4">
        <v>0.9</v>
      </c>
      <c r="FJ38" s="4">
        <v>0.9</v>
      </c>
      <c r="FK38" s="4">
        <v>0.9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X40" t="str">
        <f>W15</f>
        <v>n.a.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172</v>
      </c>
      <c r="P41" s="2" t="s">
        <v>172</v>
      </c>
      <c r="Q41" s="2">
        <v>0</v>
      </c>
      <c r="R41" s="2">
        <v>0</v>
      </c>
      <c r="S41" s="2" t="s">
        <v>172</v>
      </c>
      <c r="T41" s="2">
        <v>0</v>
      </c>
      <c r="U41" s="2">
        <v>0</v>
      </c>
      <c r="V41" s="2">
        <v>0</v>
      </c>
      <c r="W41" s="18">
        <v>0</v>
      </c>
      <c r="X41" s="15">
        <f t="shared" ref="X41:X49" si="0">W16</f>
        <v>0</v>
      </c>
      <c r="Y41" s="16"/>
      <c r="Z41" s="10" t="s">
        <v>173</v>
      </c>
      <c r="AA41" s="2">
        <v>0.1</v>
      </c>
      <c r="AB41" s="2">
        <v>0.1</v>
      </c>
      <c r="AC41" s="2">
        <v>0.2</v>
      </c>
      <c r="AD41" s="2">
        <v>0.2</v>
      </c>
      <c r="AE41" s="2">
        <v>0.2</v>
      </c>
      <c r="AF41" s="2">
        <v>0.2</v>
      </c>
      <c r="AG41" s="2">
        <v>0.2</v>
      </c>
      <c r="AH41" s="2">
        <v>0.2</v>
      </c>
      <c r="AI41" s="2">
        <v>0.2</v>
      </c>
      <c r="AJ41" s="2">
        <v>0.2</v>
      </c>
      <c r="AK41" s="2">
        <v>0.3</v>
      </c>
      <c r="AL41" s="2">
        <v>0.2</v>
      </c>
      <c r="AM41" s="2">
        <v>0.3</v>
      </c>
      <c r="AN41" s="2">
        <v>0.3</v>
      </c>
      <c r="AO41" s="2">
        <v>0.3</v>
      </c>
      <c r="AP41" s="2">
        <v>0.3</v>
      </c>
      <c r="AQ41" s="2">
        <v>0.3</v>
      </c>
      <c r="AR41" s="2">
        <v>0.3</v>
      </c>
      <c r="AS41" s="2">
        <v>0.3</v>
      </c>
      <c r="AT41" s="2">
        <v>0.3</v>
      </c>
      <c r="AU41" s="2">
        <v>0.3</v>
      </c>
      <c r="AV41" s="15">
        <f t="shared" ref="AV41:AV49" si="1">AU16</f>
        <v>6.5</v>
      </c>
      <c r="AW41" s="16">
        <f>AU41*1000/AV41</f>
        <v>46.153846153846203</v>
      </c>
      <c r="AX41" s="10" t="s">
        <v>173</v>
      </c>
      <c r="AY41" s="2">
        <v>0.3</v>
      </c>
      <c r="AZ41" s="2">
        <v>0.3</v>
      </c>
      <c r="BA41" s="2">
        <v>0.5</v>
      </c>
      <c r="BB41" s="2">
        <v>0.5</v>
      </c>
      <c r="BC41" s="2">
        <v>0.5</v>
      </c>
      <c r="BD41" s="2">
        <v>0.4</v>
      </c>
      <c r="BE41" s="2">
        <v>0.4</v>
      </c>
      <c r="BF41" s="2">
        <v>0.4</v>
      </c>
      <c r="BG41" s="2">
        <v>0.4</v>
      </c>
      <c r="BH41" s="2">
        <v>0.3</v>
      </c>
      <c r="BI41" s="2">
        <v>0.3</v>
      </c>
      <c r="BJ41" s="2">
        <v>0.2</v>
      </c>
      <c r="BK41" s="2">
        <v>0.2</v>
      </c>
      <c r="BL41" s="2">
        <v>0.2</v>
      </c>
      <c r="BM41" s="2">
        <v>0.2</v>
      </c>
      <c r="BN41" s="2">
        <v>0.2</v>
      </c>
      <c r="BO41" s="2">
        <v>0.2</v>
      </c>
      <c r="BP41" s="2">
        <v>0.2</v>
      </c>
      <c r="BQ41" s="2">
        <v>0.2</v>
      </c>
      <c r="BR41" s="2">
        <v>0.2</v>
      </c>
      <c r="BS41" s="2">
        <v>0.2</v>
      </c>
      <c r="BT41" s="15">
        <f t="shared" ref="BT41:BT49" si="2">BS16</f>
        <v>3.7</v>
      </c>
      <c r="BU41" s="16">
        <f>BS41*1000/BT41</f>
        <v>54.054054054053999</v>
      </c>
      <c r="BV41" s="10" t="s">
        <v>173</v>
      </c>
      <c r="BW41" s="2">
        <v>0.1</v>
      </c>
      <c r="BX41" s="2">
        <v>0.1</v>
      </c>
      <c r="BY41" s="2">
        <v>0.1</v>
      </c>
      <c r="BZ41" s="2">
        <v>0.1</v>
      </c>
      <c r="CA41" s="2">
        <v>0.1</v>
      </c>
      <c r="CB41" s="2">
        <v>0.1</v>
      </c>
      <c r="CC41" s="2">
        <v>0.1</v>
      </c>
      <c r="CD41" s="2">
        <v>0.1</v>
      </c>
      <c r="CE41" s="2">
        <v>0.1</v>
      </c>
      <c r="CF41" s="2">
        <v>0.1</v>
      </c>
      <c r="CG41" s="2">
        <v>0.1</v>
      </c>
      <c r="CH41" s="2">
        <v>0.1</v>
      </c>
      <c r="CI41" s="2">
        <v>0.1</v>
      </c>
      <c r="CJ41" s="2">
        <v>0.1</v>
      </c>
      <c r="CK41" s="2">
        <v>0.1</v>
      </c>
      <c r="CL41" s="2">
        <v>0.1</v>
      </c>
      <c r="CM41" s="2" t="s">
        <v>172</v>
      </c>
      <c r="CN41" s="2">
        <v>0.1</v>
      </c>
      <c r="CO41" s="2">
        <v>0.1</v>
      </c>
      <c r="CP41" s="2">
        <v>0.1</v>
      </c>
      <c r="CQ41" s="2">
        <v>0.1</v>
      </c>
      <c r="CR41" s="15">
        <f t="shared" ref="CR41:CR49" si="3">CQ16</f>
        <v>2.2000000000000002</v>
      </c>
      <c r="CS41" s="16">
        <f>CQ41*1000/CR41</f>
        <v>45.454545454545503</v>
      </c>
      <c r="CT41" s="10" t="s">
        <v>173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0.1</v>
      </c>
      <c r="DC41" s="2">
        <v>0.1</v>
      </c>
      <c r="DD41" s="2">
        <v>0</v>
      </c>
      <c r="DE41" s="2" t="s">
        <v>172</v>
      </c>
      <c r="DF41" s="2" t="s">
        <v>172</v>
      </c>
      <c r="DG41" s="2" t="s">
        <v>172</v>
      </c>
      <c r="DH41" s="2" t="s">
        <v>172</v>
      </c>
      <c r="DI41" s="2">
        <v>0</v>
      </c>
      <c r="DJ41" s="2">
        <v>0</v>
      </c>
      <c r="DK41" s="2" t="s">
        <v>172</v>
      </c>
      <c r="DL41" s="2" t="s">
        <v>172</v>
      </c>
      <c r="DM41" s="2">
        <v>0</v>
      </c>
      <c r="DN41" s="2">
        <v>0</v>
      </c>
      <c r="DO41" s="2">
        <v>0</v>
      </c>
      <c r="DP41" s="15">
        <f t="shared" ref="DP41:DP49" si="4">DO16</f>
        <v>0.6</v>
      </c>
      <c r="DQ41" s="16"/>
      <c r="DR41" s="10" t="s">
        <v>173</v>
      </c>
      <c r="DS41" s="2">
        <v>0.1</v>
      </c>
      <c r="DT41" s="2">
        <v>0.1</v>
      </c>
      <c r="DU41" s="2">
        <v>0.1</v>
      </c>
      <c r="DV41" s="2">
        <v>0.1</v>
      </c>
      <c r="DW41" s="2">
        <v>0.1</v>
      </c>
      <c r="DX41" s="2">
        <v>0.1</v>
      </c>
      <c r="DY41" s="2">
        <v>0.1</v>
      </c>
      <c r="DZ41" s="2">
        <v>0.1</v>
      </c>
      <c r="EA41" s="2">
        <v>0.1</v>
      </c>
      <c r="EB41" s="2">
        <v>0.1</v>
      </c>
      <c r="EC41" s="2">
        <v>0.1</v>
      </c>
      <c r="ED41" s="2">
        <v>0.2</v>
      </c>
      <c r="EE41" s="2">
        <v>0.2</v>
      </c>
      <c r="EF41" s="2">
        <v>0.2</v>
      </c>
      <c r="EG41" s="2">
        <v>0.2</v>
      </c>
      <c r="EH41" s="2">
        <v>0.2</v>
      </c>
      <c r="EI41" s="2">
        <v>0.2</v>
      </c>
      <c r="EJ41" s="2">
        <v>0.3</v>
      </c>
      <c r="EK41" s="2">
        <v>0.3</v>
      </c>
      <c r="EL41" s="2">
        <v>0.3</v>
      </c>
      <c r="EM41" s="2">
        <v>0.3</v>
      </c>
      <c r="EN41" s="15">
        <f t="shared" ref="EN41:EN49" si="5">EM16</f>
        <v>5</v>
      </c>
      <c r="EO41" s="16">
        <f>EM41*1000/EN41</f>
        <v>60</v>
      </c>
      <c r="EP41" s="10" t="s">
        <v>173</v>
      </c>
      <c r="EQ41" s="2">
        <v>0.1</v>
      </c>
      <c r="ER41" s="2">
        <v>0.1</v>
      </c>
      <c r="ES41" s="2">
        <v>0.1</v>
      </c>
      <c r="ET41" s="2">
        <v>0.1</v>
      </c>
      <c r="EU41" s="2">
        <v>0.1</v>
      </c>
      <c r="EV41" s="2">
        <v>0.1</v>
      </c>
      <c r="EW41" s="2">
        <v>0.1</v>
      </c>
      <c r="EX41" s="2">
        <v>0.1</v>
      </c>
      <c r="EY41" s="2">
        <v>0.1</v>
      </c>
      <c r="EZ41" s="2">
        <v>0</v>
      </c>
      <c r="FA41" s="2">
        <v>0.1</v>
      </c>
      <c r="FB41" s="2">
        <v>0.1</v>
      </c>
      <c r="FC41" s="2">
        <v>0.1</v>
      </c>
      <c r="FD41" s="2">
        <v>0.1</v>
      </c>
      <c r="FE41" s="2">
        <v>0.1</v>
      </c>
      <c r="FF41" s="2">
        <v>0.1</v>
      </c>
      <c r="FG41" s="2">
        <v>0.1</v>
      </c>
      <c r="FH41" s="2">
        <v>0.1</v>
      </c>
      <c r="FI41" s="2">
        <v>0.1</v>
      </c>
      <c r="FJ41" s="2">
        <v>0.1</v>
      </c>
      <c r="FK41" s="2">
        <v>0.1</v>
      </c>
      <c r="FL41" s="15">
        <f t="shared" ref="FL41:FL49" si="6">FK16</f>
        <v>1.9</v>
      </c>
      <c r="FM41" s="16">
        <f>FK41*1000/FL41</f>
        <v>52.631578947368403</v>
      </c>
      <c r="FN41">
        <f>AVERAGE(Y41,AW41,BU41,CS41,DQ41,EO41,FM41)</f>
        <v>51.658804921962798</v>
      </c>
    </row>
    <row r="42" spans="1:170" ht="14.5">
      <c r="A42" s="1"/>
      <c r="B42" s="10" t="s">
        <v>174</v>
      </c>
      <c r="C42" s="2">
        <v>0.2</v>
      </c>
      <c r="D42" s="2">
        <v>0.2</v>
      </c>
      <c r="E42" s="2">
        <v>0.2</v>
      </c>
      <c r="F42" s="2">
        <v>0.2</v>
      </c>
      <c r="G42" s="2">
        <v>0.3</v>
      </c>
      <c r="H42" s="2">
        <v>0.3</v>
      </c>
      <c r="I42" s="2">
        <v>0.3</v>
      </c>
      <c r="J42" s="2">
        <v>0.3</v>
      </c>
      <c r="K42" s="2">
        <v>0.3</v>
      </c>
      <c r="L42" s="2">
        <v>0.3</v>
      </c>
      <c r="M42" s="2">
        <v>0.4</v>
      </c>
      <c r="N42" s="2">
        <v>0.4</v>
      </c>
      <c r="O42" s="2">
        <v>0.4</v>
      </c>
      <c r="P42" s="2" t="s">
        <v>172</v>
      </c>
      <c r="Q42" s="2" t="s">
        <v>172</v>
      </c>
      <c r="R42" s="2" t="s">
        <v>172</v>
      </c>
      <c r="S42" s="2" t="s">
        <v>172</v>
      </c>
      <c r="T42" s="2">
        <v>0.5</v>
      </c>
      <c r="U42" s="2">
        <v>0.5</v>
      </c>
      <c r="V42" s="2">
        <v>0.5</v>
      </c>
      <c r="W42" s="18">
        <v>0.4</v>
      </c>
      <c r="X42" s="15">
        <f t="shared" si="0"/>
        <v>6</v>
      </c>
      <c r="Y42" s="16">
        <f>W42*1000/X42</f>
        <v>66.6666666666667</v>
      </c>
      <c r="Z42" s="10" t="s">
        <v>174</v>
      </c>
      <c r="AA42" s="2">
        <v>0.3</v>
      </c>
      <c r="AB42" s="2">
        <v>0.3</v>
      </c>
      <c r="AC42" s="2">
        <v>0.3</v>
      </c>
      <c r="AD42" s="2">
        <v>0.4</v>
      </c>
      <c r="AE42" s="2">
        <v>0.4</v>
      </c>
      <c r="AF42" s="2">
        <v>0.3</v>
      </c>
      <c r="AG42" s="2">
        <v>0.4</v>
      </c>
      <c r="AH42" s="2">
        <v>0.5</v>
      </c>
      <c r="AI42" s="2">
        <v>0.4</v>
      </c>
      <c r="AJ42" s="2">
        <v>0.7</v>
      </c>
      <c r="AK42" s="2">
        <v>0.7</v>
      </c>
      <c r="AL42" s="2">
        <v>0.8</v>
      </c>
      <c r="AM42" s="2">
        <v>0.8</v>
      </c>
      <c r="AN42" s="2">
        <v>0.7</v>
      </c>
      <c r="AO42" s="2">
        <v>0.6</v>
      </c>
      <c r="AP42" s="2">
        <v>0.6</v>
      </c>
      <c r="AQ42" s="2">
        <v>0.7</v>
      </c>
      <c r="AR42" s="2" t="s">
        <v>172</v>
      </c>
      <c r="AS42" s="2">
        <v>0.9</v>
      </c>
      <c r="AT42" s="2">
        <v>0.9</v>
      </c>
      <c r="AU42" s="2">
        <v>0.9</v>
      </c>
      <c r="AV42" s="15">
        <f t="shared" si="1"/>
        <v>12.7</v>
      </c>
      <c r="AW42" s="16">
        <f>AU42*1000/AV42</f>
        <v>70.866141732283495</v>
      </c>
      <c r="AX42" s="10" t="s">
        <v>174</v>
      </c>
      <c r="AY42" s="2">
        <v>0.7</v>
      </c>
      <c r="AZ42" s="2">
        <v>0.8</v>
      </c>
      <c r="BA42" s="2">
        <v>0.9</v>
      </c>
      <c r="BB42" s="2">
        <v>0.9</v>
      </c>
      <c r="BC42" s="2">
        <v>1.1000000000000001</v>
      </c>
      <c r="BD42" s="2">
        <v>1.2</v>
      </c>
      <c r="BE42" s="2">
        <v>1.2</v>
      </c>
      <c r="BF42" s="2">
        <v>1.1000000000000001</v>
      </c>
      <c r="BG42" s="2">
        <v>1.2</v>
      </c>
      <c r="BH42" s="2">
        <v>1</v>
      </c>
      <c r="BI42" s="2">
        <v>1</v>
      </c>
      <c r="BJ42" s="2">
        <v>1.2</v>
      </c>
      <c r="BK42" s="2">
        <v>1.3</v>
      </c>
      <c r="BL42" s="2">
        <v>1.3</v>
      </c>
      <c r="BM42" s="2">
        <v>1.2</v>
      </c>
      <c r="BN42" s="2">
        <v>2</v>
      </c>
      <c r="BO42" s="2">
        <v>2.2000000000000002</v>
      </c>
      <c r="BP42" s="2" t="s">
        <v>172</v>
      </c>
      <c r="BQ42" s="2">
        <v>2.4</v>
      </c>
      <c r="BR42" s="2">
        <v>2.2000000000000002</v>
      </c>
      <c r="BS42" s="2">
        <v>1.8</v>
      </c>
      <c r="BT42" s="15">
        <f t="shared" si="2"/>
        <v>25</v>
      </c>
      <c r="BU42" s="16">
        <f>BS42*1000/BT42</f>
        <v>72</v>
      </c>
      <c r="BV42" s="10" t="s">
        <v>174</v>
      </c>
      <c r="BW42" s="2">
        <v>0.1</v>
      </c>
      <c r="BX42" s="2">
        <v>0.1</v>
      </c>
      <c r="BY42" s="2">
        <v>0.1</v>
      </c>
      <c r="BZ42" s="2">
        <v>0.1</v>
      </c>
      <c r="CA42" s="2">
        <v>0.2</v>
      </c>
      <c r="CB42" s="2">
        <v>0.2</v>
      </c>
      <c r="CC42" s="2">
        <v>0.2</v>
      </c>
      <c r="CD42" s="2">
        <v>0.2</v>
      </c>
      <c r="CE42" s="2">
        <v>0.2</v>
      </c>
      <c r="CF42" s="2">
        <v>0.1</v>
      </c>
      <c r="CG42" s="2">
        <v>0.1</v>
      </c>
      <c r="CH42" s="2">
        <v>0.2</v>
      </c>
      <c r="CI42" s="2">
        <v>0.3</v>
      </c>
      <c r="CJ42" s="2">
        <v>0.3</v>
      </c>
      <c r="CK42" s="2">
        <v>0.3</v>
      </c>
      <c r="CL42" s="2">
        <v>0.2</v>
      </c>
      <c r="CM42" s="2">
        <v>0.3</v>
      </c>
      <c r="CN42" s="2" t="s">
        <v>172</v>
      </c>
      <c r="CO42" s="2">
        <v>0.3</v>
      </c>
      <c r="CP42" s="2">
        <v>0.3</v>
      </c>
      <c r="CQ42" s="2">
        <v>0.3</v>
      </c>
      <c r="CR42" s="15">
        <f t="shared" si="3"/>
        <v>4.8</v>
      </c>
      <c r="CS42" s="16">
        <f>CQ42*1000/CR42</f>
        <v>62.5</v>
      </c>
      <c r="CT42" s="10" t="s">
        <v>174</v>
      </c>
      <c r="CU42" s="2">
        <v>0.2</v>
      </c>
      <c r="CV42" s="2">
        <v>0.2</v>
      </c>
      <c r="CW42" s="2">
        <v>0.3</v>
      </c>
      <c r="CX42" s="2">
        <v>0.3</v>
      </c>
      <c r="CY42" s="2">
        <v>0.3</v>
      </c>
      <c r="CZ42" s="2">
        <v>0.3</v>
      </c>
      <c r="DA42" s="2">
        <v>0.3</v>
      </c>
      <c r="DB42" s="2">
        <v>0.3</v>
      </c>
      <c r="DC42" s="2">
        <v>0.3</v>
      </c>
      <c r="DD42" s="2">
        <v>0.3</v>
      </c>
      <c r="DE42" s="2">
        <v>0.3</v>
      </c>
      <c r="DF42" s="2">
        <v>0.4</v>
      </c>
      <c r="DG42" s="2">
        <v>0.4</v>
      </c>
      <c r="DH42" s="2">
        <v>0.5</v>
      </c>
      <c r="DI42" s="2" t="s">
        <v>172</v>
      </c>
      <c r="DJ42" s="2" t="s">
        <v>172</v>
      </c>
      <c r="DK42" s="2">
        <v>0.6</v>
      </c>
      <c r="DL42" s="2" t="s">
        <v>172</v>
      </c>
      <c r="DM42" s="2">
        <v>0.6</v>
      </c>
      <c r="DN42" s="2">
        <v>0.6</v>
      </c>
      <c r="DO42" s="2">
        <v>0.6</v>
      </c>
      <c r="DP42" s="15">
        <f t="shared" si="4"/>
        <v>7.9</v>
      </c>
      <c r="DQ42" s="16">
        <f>DO42*1000/DP42</f>
        <v>75.949367088607602</v>
      </c>
      <c r="DR42" s="10" t="s">
        <v>174</v>
      </c>
      <c r="DS42" s="2">
        <v>0.5</v>
      </c>
      <c r="DT42" s="2">
        <v>0.5</v>
      </c>
      <c r="DU42" s="2">
        <v>0.5</v>
      </c>
      <c r="DV42" s="2">
        <v>0.5</v>
      </c>
      <c r="DW42" s="2">
        <v>0.6</v>
      </c>
      <c r="DX42" s="2">
        <v>0.7</v>
      </c>
      <c r="DY42" s="2">
        <v>0.7</v>
      </c>
      <c r="DZ42" s="2">
        <v>0.7</v>
      </c>
      <c r="EA42" s="2">
        <v>0.7</v>
      </c>
      <c r="EB42" s="2">
        <v>0.5</v>
      </c>
      <c r="EC42" s="2">
        <v>0.5</v>
      </c>
      <c r="ED42" s="2">
        <v>0.5</v>
      </c>
      <c r="EE42" s="2">
        <v>0.5</v>
      </c>
      <c r="EF42" s="2" t="s">
        <v>172</v>
      </c>
      <c r="EG42" s="2" t="s">
        <v>172</v>
      </c>
      <c r="EH42" s="2">
        <v>0.6</v>
      </c>
      <c r="EI42" s="2" t="s">
        <v>172</v>
      </c>
      <c r="EJ42" s="2" t="s">
        <v>172</v>
      </c>
      <c r="EK42" s="2">
        <v>0.7</v>
      </c>
      <c r="EL42" s="2">
        <v>0.9</v>
      </c>
      <c r="EM42" s="2">
        <v>0.6</v>
      </c>
      <c r="EN42" s="15">
        <f t="shared" si="5"/>
        <v>9.1</v>
      </c>
      <c r="EO42" s="16">
        <f>EM42*1000/EN42</f>
        <v>65.934065934065899</v>
      </c>
      <c r="EP42" s="10" t="s">
        <v>174</v>
      </c>
      <c r="EQ42" s="2">
        <v>0.3</v>
      </c>
      <c r="ER42" s="2">
        <v>0.3</v>
      </c>
      <c r="ES42" s="2">
        <v>0.4</v>
      </c>
      <c r="ET42" s="2">
        <v>0.4</v>
      </c>
      <c r="EU42" s="2">
        <v>0.5</v>
      </c>
      <c r="EV42" s="2">
        <v>0.5</v>
      </c>
      <c r="EW42" s="2">
        <v>0.4</v>
      </c>
      <c r="EX42" s="2">
        <v>0.5</v>
      </c>
      <c r="EY42" s="2">
        <v>0.5</v>
      </c>
      <c r="EZ42" s="2">
        <v>0.4</v>
      </c>
      <c r="FA42" s="2">
        <v>0.4</v>
      </c>
      <c r="FB42" s="2">
        <v>0.4</v>
      </c>
      <c r="FC42" s="2">
        <v>0.4</v>
      </c>
      <c r="FD42" s="2" t="s">
        <v>172</v>
      </c>
      <c r="FE42" s="2" t="s">
        <v>172</v>
      </c>
      <c r="FF42" s="2" t="s">
        <v>172</v>
      </c>
      <c r="FG42" s="2">
        <v>0.8</v>
      </c>
      <c r="FH42" s="2" t="s">
        <v>172</v>
      </c>
      <c r="FI42" s="2" t="s">
        <v>172</v>
      </c>
      <c r="FJ42" s="2">
        <v>0.8</v>
      </c>
      <c r="FK42" s="2">
        <v>0.8</v>
      </c>
      <c r="FL42" s="15">
        <f t="shared" si="6"/>
        <v>11.1</v>
      </c>
      <c r="FM42" s="16">
        <f>FK42*1000/FL42</f>
        <v>72.072072072072103</v>
      </c>
      <c r="FN42">
        <f>AVERAGE(Y42,AW42,BU42,CS42,DQ42,EO42,FM42)</f>
        <v>69.426901927670798</v>
      </c>
    </row>
    <row r="43" spans="1:170" ht="14.5">
      <c r="A43" s="1"/>
      <c r="B43" s="10" t="s">
        <v>175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18">
        <v>0</v>
      </c>
      <c r="X43" s="15">
        <f t="shared" si="0"/>
        <v>0</v>
      </c>
      <c r="Y43" s="16"/>
      <c r="Z43" s="10" t="s">
        <v>175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0.1</v>
      </c>
      <c r="AK43" s="2">
        <v>0.1</v>
      </c>
      <c r="AL43" s="2">
        <v>0.1</v>
      </c>
      <c r="AM43" s="2">
        <v>0.1</v>
      </c>
      <c r="AN43" s="2">
        <v>0</v>
      </c>
      <c r="AO43" s="2">
        <v>0</v>
      </c>
      <c r="AP43" s="2" t="s">
        <v>172</v>
      </c>
      <c r="AQ43" s="2">
        <v>0</v>
      </c>
      <c r="AR43" s="2" t="s">
        <v>172</v>
      </c>
      <c r="AS43" s="2">
        <v>0</v>
      </c>
      <c r="AT43" s="2">
        <v>0</v>
      </c>
      <c r="AU43" s="2">
        <v>0.1</v>
      </c>
      <c r="AV43" s="15">
        <f t="shared" si="1"/>
        <v>0.7</v>
      </c>
      <c r="AW43" s="16">
        <f>AU43*1000/AV43</f>
        <v>142.857142857143</v>
      </c>
      <c r="AX43" s="10" t="s">
        <v>175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0.1</v>
      </c>
      <c r="BE43" s="2">
        <v>0</v>
      </c>
      <c r="BF43" s="2">
        <v>0</v>
      </c>
      <c r="BG43" s="2">
        <v>0</v>
      </c>
      <c r="BH43" s="2">
        <v>0.1</v>
      </c>
      <c r="BI43" s="2">
        <v>0.1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 t="s">
        <v>172</v>
      </c>
      <c r="CK43" s="2" t="s">
        <v>172</v>
      </c>
      <c r="CL43" s="2" t="s">
        <v>172</v>
      </c>
      <c r="CM43" s="2">
        <v>0</v>
      </c>
      <c r="CN43" s="2" t="s">
        <v>172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 t="s">
        <v>172</v>
      </c>
      <c r="DI43" s="2" t="s">
        <v>172</v>
      </c>
      <c r="DJ43" s="2" t="s">
        <v>172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 t="s">
        <v>172</v>
      </c>
      <c r="ED43" s="2" t="s">
        <v>172</v>
      </c>
      <c r="EE43" s="2" t="s">
        <v>172</v>
      </c>
      <c r="EF43" s="2" t="s">
        <v>172</v>
      </c>
      <c r="EG43" s="2" t="s">
        <v>172</v>
      </c>
      <c r="EH43" s="2" t="s">
        <v>172</v>
      </c>
      <c r="EI43" s="2">
        <v>0</v>
      </c>
      <c r="EJ43" s="2" t="s">
        <v>172</v>
      </c>
      <c r="EK43" s="2">
        <v>0</v>
      </c>
      <c r="EL43" s="2">
        <v>0</v>
      </c>
      <c r="EM43" s="2">
        <v>0</v>
      </c>
      <c r="EN43" s="15">
        <f t="shared" si="5"/>
        <v>0.5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0.1</v>
      </c>
      <c r="FC43" s="2">
        <v>0.1</v>
      </c>
      <c r="FD43" s="2">
        <v>0</v>
      </c>
      <c r="FE43" s="2">
        <v>0</v>
      </c>
      <c r="FF43" s="2">
        <v>0</v>
      </c>
      <c r="FG43" s="2">
        <v>0</v>
      </c>
      <c r="FH43" s="2" t="s">
        <v>172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  <c r="FN43">
        <f>AVERAGE(Y43,AW43,BU43,CS43,DQ43,EO43,FM43)</f>
        <v>142.857142857143</v>
      </c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18">
        <v>0</v>
      </c>
      <c r="X44" s="15">
        <f t="shared" si="0"/>
        <v>0</v>
      </c>
      <c r="Y44" s="16"/>
      <c r="Z44" s="10" t="s">
        <v>176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  <c r="FN44">
        <v>0</v>
      </c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 t="s">
        <v>172</v>
      </c>
      <c r="N45" s="2" t="s">
        <v>172</v>
      </c>
      <c r="O45" s="2" t="s">
        <v>172</v>
      </c>
      <c r="P45" s="2" t="s">
        <v>172</v>
      </c>
      <c r="Q45" s="2" t="s">
        <v>172</v>
      </c>
      <c r="R45" s="2" t="s">
        <v>172</v>
      </c>
      <c r="S45" s="2" t="s">
        <v>172</v>
      </c>
      <c r="T45" s="2" t="s">
        <v>172</v>
      </c>
      <c r="U45" s="2">
        <v>0</v>
      </c>
      <c r="V45" s="2">
        <v>0</v>
      </c>
      <c r="W45" s="18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 t="s">
        <v>172</v>
      </c>
      <c r="AL45" s="2" t="s">
        <v>172</v>
      </c>
      <c r="AM45" s="2" t="s">
        <v>172</v>
      </c>
      <c r="AN45" s="2" t="s">
        <v>172</v>
      </c>
      <c r="AO45" s="2" t="s">
        <v>172</v>
      </c>
      <c r="AP45" s="2" t="s">
        <v>172</v>
      </c>
      <c r="AQ45" s="2" t="s">
        <v>172</v>
      </c>
      <c r="AR45" s="2" t="s">
        <v>172</v>
      </c>
      <c r="AS45" s="2">
        <v>0</v>
      </c>
      <c r="AT45" s="2">
        <v>0</v>
      </c>
      <c r="AU45" s="2">
        <v>0</v>
      </c>
      <c r="AV45" s="15">
        <f t="shared" si="1"/>
        <v>0.2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0.1</v>
      </c>
      <c r="BE45" s="2">
        <v>0.1</v>
      </c>
      <c r="BF45" s="2">
        <v>0.1</v>
      </c>
      <c r="BG45" s="2">
        <v>0.1</v>
      </c>
      <c r="BH45" s="2">
        <v>0.1</v>
      </c>
      <c r="BI45" s="2" t="s">
        <v>172</v>
      </c>
      <c r="BJ45" s="2" t="s">
        <v>172</v>
      </c>
      <c r="BK45" s="2" t="s">
        <v>172</v>
      </c>
      <c r="BL45" s="2" t="s">
        <v>172</v>
      </c>
      <c r="BM45" s="2" t="s">
        <v>172</v>
      </c>
      <c r="BN45" s="2" t="s">
        <v>172</v>
      </c>
      <c r="BO45" s="2" t="s">
        <v>172</v>
      </c>
      <c r="BP45" s="2" t="s">
        <v>172</v>
      </c>
      <c r="BQ45" s="2">
        <v>0.1</v>
      </c>
      <c r="BR45" s="2">
        <v>0.1</v>
      </c>
      <c r="BS45" s="2">
        <v>0.1</v>
      </c>
      <c r="BT45" s="15">
        <f t="shared" si="2"/>
        <v>1.5</v>
      </c>
      <c r="BU45" s="16">
        <f>BS45*1000/BT45</f>
        <v>66.6666666666667</v>
      </c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 t="s">
        <v>172</v>
      </c>
      <c r="CH45" s="2" t="s">
        <v>172</v>
      </c>
      <c r="CI45" s="2" t="s">
        <v>172</v>
      </c>
      <c r="CJ45" s="2" t="s">
        <v>172</v>
      </c>
      <c r="CK45" s="2" t="s">
        <v>172</v>
      </c>
      <c r="CL45" s="2" t="s">
        <v>172</v>
      </c>
      <c r="CM45" s="2" t="s">
        <v>172</v>
      </c>
      <c r="CN45" s="2" t="s">
        <v>172</v>
      </c>
      <c r="CO45" s="2">
        <v>0</v>
      </c>
      <c r="CP45" s="2">
        <v>0</v>
      </c>
      <c r="CQ45" s="2">
        <v>0</v>
      </c>
      <c r="CR45" s="15">
        <f t="shared" si="3"/>
        <v>0.1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 t="s">
        <v>172</v>
      </c>
      <c r="DI45" s="2" t="s">
        <v>172</v>
      </c>
      <c r="DJ45" s="2" t="s">
        <v>172</v>
      </c>
      <c r="DK45" s="2" t="s">
        <v>172</v>
      </c>
      <c r="DL45" s="2" t="s">
        <v>172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0.1</v>
      </c>
      <c r="DT45" s="2">
        <v>0.1</v>
      </c>
      <c r="DU45" s="2">
        <v>0.1</v>
      </c>
      <c r="DV45" s="2">
        <v>0.1</v>
      </c>
      <c r="DW45" s="2">
        <v>0.1</v>
      </c>
      <c r="DX45" s="2">
        <v>0.1</v>
      </c>
      <c r="DY45" s="2">
        <v>0.1</v>
      </c>
      <c r="DZ45" s="2">
        <v>0.1</v>
      </c>
      <c r="EA45" s="2">
        <v>0.1</v>
      </c>
      <c r="EB45" s="2">
        <v>0.1</v>
      </c>
      <c r="EC45" s="2" t="s">
        <v>172</v>
      </c>
      <c r="ED45" s="2" t="s">
        <v>172</v>
      </c>
      <c r="EE45" s="2" t="s">
        <v>172</v>
      </c>
      <c r="EF45" s="2" t="s">
        <v>172</v>
      </c>
      <c r="EG45" s="2" t="s">
        <v>172</v>
      </c>
      <c r="EH45" s="2" t="s">
        <v>172</v>
      </c>
      <c r="EI45" s="2" t="s">
        <v>172</v>
      </c>
      <c r="EJ45" s="2" t="s">
        <v>172</v>
      </c>
      <c r="EK45" s="2">
        <v>0.1</v>
      </c>
      <c r="EL45" s="2">
        <v>0.2</v>
      </c>
      <c r="EM45" s="2">
        <v>0.2</v>
      </c>
      <c r="EN45" s="15">
        <f t="shared" si="5"/>
        <v>2.6</v>
      </c>
      <c r="EO45" s="16">
        <f>EM45*1000/EN45</f>
        <v>76.923076923076906</v>
      </c>
      <c r="EP45" s="10" t="s">
        <v>177</v>
      </c>
      <c r="EQ45" s="2" t="s">
        <v>172</v>
      </c>
      <c r="ER45" s="2" t="s">
        <v>172</v>
      </c>
      <c r="ES45" s="2" t="s">
        <v>172</v>
      </c>
      <c r="ET45" s="2" t="s">
        <v>172</v>
      </c>
      <c r="EU45" s="2" t="s">
        <v>172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 t="s">
        <v>172</v>
      </c>
      <c r="FE45" s="2" t="s">
        <v>172</v>
      </c>
      <c r="FF45" s="2" t="s">
        <v>172</v>
      </c>
      <c r="FG45" s="2" t="s">
        <v>172</v>
      </c>
      <c r="FH45" s="2" t="s">
        <v>172</v>
      </c>
      <c r="FI45" s="2">
        <v>0</v>
      </c>
      <c r="FJ45" s="2">
        <v>0</v>
      </c>
      <c r="FK45" s="2">
        <v>0</v>
      </c>
      <c r="FL45" s="15">
        <f t="shared" si="6"/>
        <v>0.1</v>
      </c>
      <c r="FM45" s="16"/>
      <c r="FN45">
        <f>AVERAGE(Y45,AW45,BU45,CS45,DQ45,EO45,FM45)</f>
        <v>71.794871794871796</v>
      </c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18">
        <v>0</v>
      </c>
      <c r="X46" s="15">
        <f t="shared" si="0"/>
        <v>0</v>
      </c>
      <c r="Y46" s="16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18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18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18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70.599999999999994</v>
      </c>
      <c r="D51" s="4">
        <v>70.7</v>
      </c>
      <c r="E51" s="4">
        <v>70.8</v>
      </c>
      <c r="F51" s="4">
        <v>70.8</v>
      </c>
      <c r="G51" s="4">
        <v>70.7</v>
      </c>
      <c r="H51" s="4">
        <v>70.5</v>
      </c>
      <c r="I51" s="4">
        <v>70.3</v>
      </c>
      <c r="J51" s="4">
        <v>70.3</v>
      </c>
      <c r="K51" s="4">
        <v>70.3</v>
      </c>
      <c r="L51" s="4">
        <v>70.3</v>
      </c>
      <c r="M51" s="4">
        <v>70.599999999999994</v>
      </c>
      <c r="N51" s="4">
        <v>70.3</v>
      </c>
      <c r="O51" s="4">
        <v>70.3</v>
      </c>
      <c r="P51" s="4">
        <v>70.2</v>
      </c>
      <c r="Q51" s="4">
        <v>70.2</v>
      </c>
      <c r="R51" s="4">
        <v>70.2</v>
      </c>
      <c r="S51" s="4">
        <v>70.2</v>
      </c>
      <c r="T51" s="4">
        <v>70.099999999999994</v>
      </c>
      <c r="U51" s="4">
        <v>70.2</v>
      </c>
      <c r="V51" s="4">
        <v>70.2</v>
      </c>
      <c r="W51" s="4">
        <v>70.2</v>
      </c>
      <c r="Y51" s="7"/>
      <c r="Z51" s="8" t="s">
        <v>186</v>
      </c>
      <c r="AA51" s="4">
        <v>62.3</v>
      </c>
      <c r="AB51" s="4">
        <v>62.3</v>
      </c>
      <c r="AC51" s="4">
        <v>60.7</v>
      </c>
      <c r="AD51" s="4">
        <v>61.2</v>
      </c>
      <c r="AE51" s="4">
        <v>60.6</v>
      </c>
      <c r="AF51" s="4">
        <v>59.9</v>
      </c>
      <c r="AG51" s="4">
        <v>62.4</v>
      </c>
      <c r="AH51" s="4">
        <v>62.7</v>
      </c>
      <c r="AI51" s="4">
        <v>62.5</v>
      </c>
      <c r="AJ51" s="4">
        <v>63.6</v>
      </c>
      <c r="AK51" s="4">
        <v>62.9</v>
      </c>
      <c r="AL51" s="4">
        <v>64.400000000000006</v>
      </c>
      <c r="AM51" s="4">
        <v>63.7</v>
      </c>
      <c r="AN51" s="4">
        <v>62.9</v>
      </c>
      <c r="AO51" s="4">
        <v>62</v>
      </c>
      <c r="AP51" s="4">
        <v>62.4</v>
      </c>
      <c r="AQ51" s="4">
        <v>62.9</v>
      </c>
      <c r="AR51" s="4">
        <v>63.8</v>
      </c>
      <c r="AS51" s="4">
        <v>63.3</v>
      </c>
      <c r="AT51" s="4">
        <v>63.4</v>
      </c>
      <c r="AU51" s="4">
        <v>63.5</v>
      </c>
      <c r="AW51" s="7"/>
      <c r="AX51" s="8" t="s">
        <v>186</v>
      </c>
      <c r="AY51" s="4">
        <v>62</v>
      </c>
      <c r="AZ51" s="4">
        <v>62.7</v>
      </c>
      <c r="BA51" s="4">
        <v>61.6</v>
      </c>
      <c r="BB51" s="4">
        <v>61.7</v>
      </c>
      <c r="BC51" s="4">
        <v>62.3</v>
      </c>
      <c r="BD51" s="4">
        <v>63.5</v>
      </c>
      <c r="BE51" s="4">
        <v>63.5</v>
      </c>
      <c r="BF51" s="4">
        <v>63.5</v>
      </c>
      <c r="BG51" s="4">
        <v>63.2</v>
      </c>
      <c r="BH51" s="4">
        <v>64.599999999999994</v>
      </c>
      <c r="BI51" s="4">
        <v>63.8</v>
      </c>
      <c r="BJ51" s="4">
        <v>65.599999999999994</v>
      </c>
      <c r="BK51" s="4">
        <v>65.8</v>
      </c>
      <c r="BL51" s="4">
        <v>66.2</v>
      </c>
      <c r="BM51" s="4">
        <v>65.900000000000006</v>
      </c>
      <c r="BN51" s="4">
        <v>67.5</v>
      </c>
      <c r="BO51" s="4">
        <v>67.7</v>
      </c>
      <c r="BP51" s="4">
        <v>68.099999999999994</v>
      </c>
      <c r="BQ51" s="4">
        <v>68</v>
      </c>
      <c r="BR51" s="4">
        <v>67.7</v>
      </c>
      <c r="BS51" s="4">
        <v>67.2</v>
      </c>
      <c r="BU51" s="7"/>
      <c r="BV51" s="8" t="s">
        <v>186</v>
      </c>
      <c r="BW51" s="4">
        <v>61.8</v>
      </c>
      <c r="BX51" s="4">
        <v>62.1</v>
      </c>
      <c r="BY51" s="4">
        <v>62.2</v>
      </c>
      <c r="BZ51" s="4">
        <v>61.6</v>
      </c>
      <c r="CA51" s="4">
        <v>61.7</v>
      </c>
      <c r="CB51" s="4">
        <v>61.8</v>
      </c>
      <c r="CC51" s="4">
        <v>60.5</v>
      </c>
      <c r="CD51" s="4">
        <v>61</v>
      </c>
      <c r="CE51" s="4">
        <v>61.5</v>
      </c>
      <c r="CF51" s="4">
        <v>60.8</v>
      </c>
      <c r="CG51" s="4">
        <v>59.3</v>
      </c>
      <c r="CH51" s="4">
        <v>59.9</v>
      </c>
      <c r="CI51" s="4">
        <v>63</v>
      </c>
      <c r="CJ51" s="4">
        <v>61.7</v>
      </c>
      <c r="CK51" s="4">
        <v>62.6</v>
      </c>
      <c r="CL51" s="4">
        <v>62.2</v>
      </c>
      <c r="CM51" s="4">
        <v>62.8</v>
      </c>
      <c r="CN51" s="4">
        <v>63.7</v>
      </c>
      <c r="CO51" s="4">
        <v>63.1</v>
      </c>
      <c r="CP51" s="4">
        <v>63.4</v>
      </c>
      <c r="CQ51" s="4">
        <v>63.7</v>
      </c>
      <c r="CS51" s="7"/>
      <c r="CT51" s="8" t="s">
        <v>186</v>
      </c>
      <c r="CU51" s="4">
        <v>66.599999999999994</v>
      </c>
      <c r="CV51" s="4">
        <v>66.7</v>
      </c>
      <c r="CW51" s="4">
        <v>67.099999999999994</v>
      </c>
      <c r="CX51" s="4">
        <v>67.2</v>
      </c>
      <c r="CY51" s="4">
        <v>66.7</v>
      </c>
      <c r="CZ51" s="4">
        <v>67.400000000000006</v>
      </c>
      <c r="DA51" s="4">
        <v>66.900000000000006</v>
      </c>
      <c r="DB51" s="4">
        <v>65.8</v>
      </c>
      <c r="DC51" s="4">
        <v>65.400000000000006</v>
      </c>
      <c r="DD51" s="4">
        <v>67.099999999999994</v>
      </c>
      <c r="DE51" s="4">
        <v>65.900000000000006</v>
      </c>
      <c r="DF51" s="4">
        <v>67.3</v>
      </c>
      <c r="DG51" s="4">
        <v>68.099999999999994</v>
      </c>
      <c r="DH51" s="4">
        <v>68.400000000000006</v>
      </c>
      <c r="DI51" s="4">
        <v>68.099999999999994</v>
      </c>
      <c r="DJ51" s="4">
        <v>68.400000000000006</v>
      </c>
      <c r="DK51" s="4">
        <v>68.900000000000006</v>
      </c>
      <c r="DL51" s="4">
        <v>68.5</v>
      </c>
      <c r="DM51" s="4">
        <v>68.5</v>
      </c>
      <c r="DN51" s="4">
        <v>68.8</v>
      </c>
      <c r="DO51" s="4">
        <v>68.7</v>
      </c>
      <c r="DQ51" s="7"/>
      <c r="DR51" s="8" t="s">
        <v>186</v>
      </c>
      <c r="DS51" s="4">
        <v>65.7</v>
      </c>
      <c r="DT51" s="4">
        <v>66.099999999999994</v>
      </c>
      <c r="DU51" s="4">
        <v>65.7</v>
      </c>
      <c r="DV51" s="4">
        <v>65.8</v>
      </c>
      <c r="DW51" s="4">
        <v>66</v>
      </c>
      <c r="DX51" s="4">
        <v>66.3</v>
      </c>
      <c r="DY51" s="4">
        <v>65.900000000000006</v>
      </c>
      <c r="DZ51" s="4">
        <v>65.7</v>
      </c>
      <c r="EA51" s="4">
        <v>67.099999999999994</v>
      </c>
      <c r="EB51" s="4">
        <v>67.099999999999994</v>
      </c>
      <c r="EC51" s="4">
        <v>66.400000000000006</v>
      </c>
      <c r="ED51" s="4">
        <v>64.400000000000006</v>
      </c>
      <c r="EE51" s="4">
        <v>64.099999999999994</v>
      </c>
      <c r="EF51" s="4">
        <v>63.4</v>
      </c>
      <c r="EG51" s="4">
        <v>63.5</v>
      </c>
      <c r="EH51" s="4">
        <v>63.3</v>
      </c>
      <c r="EI51" s="4">
        <v>64</v>
      </c>
      <c r="EJ51" s="4">
        <v>64.8</v>
      </c>
      <c r="EK51" s="4">
        <v>63.5</v>
      </c>
      <c r="EL51" s="4">
        <v>64.2</v>
      </c>
      <c r="EM51" s="4">
        <v>63.2</v>
      </c>
      <c r="EO51" s="7"/>
      <c r="EP51" s="8" t="s">
        <v>186</v>
      </c>
      <c r="EQ51" s="4">
        <v>66.400000000000006</v>
      </c>
      <c r="ER51" s="4">
        <v>66.5</v>
      </c>
      <c r="ES51" s="4">
        <v>66.7</v>
      </c>
      <c r="ET51" s="4">
        <v>66.5</v>
      </c>
      <c r="EU51" s="4">
        <v>65.900000000000006</v>
      </c>
      <c r="EV51" s="4">
        <v>65.8</v>
      </c>
      <c r="EW51" s="4">
        <v>65.400000000000006</v>
      </c>
      <c r="EX51" s="4">
        <v>65.599999999999994</v>
      </c>
      <c r="EY51" s="4">
        <v>66.2</v>
      </c>
      <c r="EZ51" s="4">
        <v>67.3</v>
      </c>
      <c r="FA51" s="4">
        <v>65.900000000000006</v>
      </c>
      <c r="FB51" s="4">
        <v>66.5</v>
      </c>
      <c r="FC51" s="4">
        <v>66.599999999999994</v>
      </c>
      <c r="FD51" s="4">
        <v>67.099999999999994</v>
      </c>
      <c r="FE51" s="4">
        <v>66.8</v>
      </c>
      <c r="FF51" s="4">
        <v>67.3</v>
      </c>
      <c r="FG51" s="4">
        <v>67.3</v>
      </c>
      <c r="FH51" s="4">
        <v>67.2</v>
      </c>
      <c r="FI51" s="4">
        <v>67.3</v>
      </c>
      <c r="FJ51" s="4">
        <v>67.3</v>
      </c>
      <c r="FK51" s="4">
        <v>67.3</v>
      </c>
    </row>
    <row r="52" spans="1:169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69" ht="14.5">
      <c r="A53" s="156" t="s">
        <v>187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187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187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187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187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187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69" ht="14.5">
      <c r="A54" s="157" t="s">
        <v>188</v>
      </c>
      <c r="B54" s="15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Y54" s="157" t="s">
        <v>188</v>
      </c>
      <c r="Z54" s="15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W54" s="157" t="s">
        <v>188</v>
      </c>
      <c r="AX54" s="157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U54" s="157" t="s">
        <v>188</v>
      </c>
      <c r="BV54" s="157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S54" s="157" t="s">
        <v>188</v>
      </c>
      <c r="CT54" s="157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Q54" s="157" t="s">
        <v>188</v>
      </c>
      <c r="DR54" s="157"/>
      <c r="DS54" s="2"/>
      <c r="DT54" s="2"/>
      <c r="DU54" s="2"/>
      <c r="DV54" s="2"/>
      <c r="DW54" s="2"/>
      <c r="DX54" s="2"/>
      <c r="DY54" s="2"/>
      <c r="DZ54" s="2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</row>
    <row r="55" spans="1:169" ht="14.5">
      <c r="A55" s="153"/>
      <c r="B55" s="15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Y55" s="153"/>
      <c r="Z55" s="15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W55" s="153"/>
      <c r="AX55" s="153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U55" s="153"/>
      <c r="BV55" s="153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S55" s="153"/>
      <c r="CT55" s="153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Q55" s="153"/>
      <c r="DR55" s="153"/>
      <c r="DS55" s="2"/>
      <c r="DT55" s="2"/>
      <c r="DU55" s="2"/>
      <c r="DV55" s="2"/>
      <c r="DW55" s="2"/>
      <c r="DX55" s="2"/>
      <c r="DY55" s="2"/>
      <c r="DZ55" s="2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</row>
    <row r="56" spans="1:169" ht="14.5">
      <c r="A56" s="153"/>
      <c r="B56" s="15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Y56" s="153"/>
      <c r="Z56" s="15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W56" s="153"/>
      <c r="AX56" s="153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153"/>
      <c r="BV56" s="153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S56" s="153"/>
      <c r="CT56" s="153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Q56" s="153"/>
      <c r="DR56" s="153"/>
      <c r="DS56" s="2"/>
      <c r="DT56" s="2"/>
      <c r="DU56" s="2"/>
      <c r="DV56" s="2"/>
      <c r="DW56" s="2"/>
      <c r="DX56" s="2"/>
      <c r="DY56" s="2"/>
      <c r="DZ56" s="2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</row>
    <row r="57" spans="1:169" ht="14.5">
      <c r="A57" s="153"/>
      <c r="B57" s="15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Y57" s="153"/>
      <c r="Z57" s="15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W57" s="153"/>
      <c r="AX57" s="153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153"/>
      <c r="BV57" s="153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S57" s="153"/>
      <c r="CT57" s="153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Q57" s="153"/>
      <c r="DR57" s="153"/>
      <c r="DS57" s="2"/>
      <c r="DT57" s="2"/>
      <c r="DU57" s="2"/>
      <c r="DV57" s="2"/>
      <c r="DW57" s="2"/>
      <c r="DX57" s="2"/>
      <c r="DY57" s="2"/>
      <c r="DZ57" s="2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</row>
    <row r="58" spans="1:169" ht="14.5">
      <c r="A58" s="153"/>
      <c r="B58" s="15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Y58" s="153"/>
      <c r="Z58" s="15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W58" s="153"/>
      <c r="AX58" s="153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153"/>
      <c r="BV58" s="153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S58" s="153"/>
      <c r="CT58" s="153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Q58" s="153"/>
      <c r="DR58" s="153"/>
      <c r="DS58" s="2"/>
      <c r="DT58" s="2"/>
      <c r="DU58" s="2"/>
      <c r="DV58" s="2"/>
      <c r="DW58" s="2"/>
      <c r="DX58" s="2"/>
      <c r="DY58" s="2"/>
      <c r="DZ58" s="2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</row>
    <row r="59" spans="1:169" ht="14.5">
      <c r="A59" s="153"/>
      <c r="B59" s="15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Y59" s="153"/>
      <c r="Z59" s="15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W59" s="153"/>
      <c r="AX59" s="153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153"/>
      <c r="BV59" s="153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S59" s="153"/>
      <c r="CT59" s="153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Q59" s="153"/>
      <c r="DR59" s="153"/>
      <c r="DS59" s="2"/>
      <c r="DT59" s="2"/>
      <c r="DU59" s="2"/>
      <c r="DV59" s="2"/>
      <c r="DW59" s="2"/>
      <c r="DX59" s="2"/>
      <c r="DY59" s="2"/>
      <c r="DZ59" s="2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</row>
    <row r="60" spans="1:169" ht="14.5">
      <c r="A60" s="153"/>
      <c r="B60" s="15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Y60" s="153"/>
      <c r="Z60" s="153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W60" s="153"/>
      <c r="AX60" s="153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153"/>
      <c r="BV60" s="153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S60" s="153"/>
      <c r="CT60" s="153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Q60" s="153"/>
      <c r="DR60" s="153"/>
      <c r="DS60" s="2"/>
      <c r="DT60" s="2"/>
      <c r="DU60" s="2"/>
      <c r="DV60" s="2"/>
      <c r="DW60" s="2"/>
      <c r="DX60" s="2"/>
      <c r="DY60" s="2"/>
      <c r="DZ60" s="2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</row>
    <row r="61" spans="1:169" ht="14.5">
      <c r="A61" s="153"/>
      <c r="B61" s="15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Y61" s="153"/>
      <c r="Z61" s="15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W61" s="153"/>
      <c r="AX61" s="153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153"/>
      <c r="BV61" s="153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S61" s="153"/>
      <c r="CT61" s="153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Q61" s="153"/>
      <c r="DR61" s="153"/>
      <c r="DS61" s="2"/>
      <c r="DT61" s="2"/>
      <c r="DU61" s="2"/>
      <c r="DV61" s="2"/>
      <c r="DW61" s="2"/>
      <c r="DX61" s="2"/>
      <c r="DY61" s="2"/>
      <c r="DZ61" s="2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</row>
    <row r="62" spans="1:169" ht="14.5">
      <c r="A62" s="153"/>
      <c r="B62" s="15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Y62" s="153"/>
      <c r="Z62" s="15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W62" s="153"/>
      <c r="AX62" s="153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153"/>
      <c r="BV62" s="153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S62" s="153"/>
      <c r="CT62" s="153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Q62" s="153"/>
      <c r="DR62" s="153"/>
      <c r="DS62" s="2"/>
      <c r="DT62" s="2"/>
      <c r="DU62" s="2"/>
      <c r="DV62" s="2"/>
      <c r="DW62" s="2"/>
      <c r="DX62" s="2"/>
      <c r="DY62" s="2"/>
      <c r="DZ62" s="2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</row>
    <row r="63" spans="1:169" ht="14.5">
      <c r="A63" s="153"/>
      <c r="B63" s="15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Y63" s="153"/>
      <c r="Z63" s="15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W63" s="153"/>
      <c r="AX63" s="153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153"/>
      <c r="BV63" s="153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S63" s="153"/>
      <c r="CT63" s="153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Q63" s="153"/>
      <c r="DR63" s="153"/>
      <c r="DS63" s="2"/>
      <c r="DT63" s="2"/>
      <c r="DU63" s="2"/>
      <c r="DV63" s="2"/>
      <c r="DW63" s="2"/>
      <c r="DX63" s="2"/>
      <c r="DY63" s="2"/>
      <c r="DZ63" s="2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</row>
    <row r="64" spans="1:169" ht="14.5">
      <c r="A64" s="153"/>
      <c r="B64" s="15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Y64" s="153"/>
      <c r="Z64" s="153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W64" s="153"/>
      <c r="AX64" s="153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U64" s="153"/>
      <c r="BV64" s="153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S64" s="153"/>
      <c r="CT64" s="153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Q64" s="153"/>
      <c r="DR64" s="153"/>
      <c r="DS64" s="2"/>
      <c r="DT64" s="2"/>
      <c r="DU64" s="2"/>
      <c r="DV64" s="2"/>
      <c r="DW64" s="2"/>
      <c r="DX64" s="2"/>
      <c r="DY64" s="2"/>
      <c r="DZ64" s="2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</row>
    <row r="65" spans="1:167" ht="14.5">
      <c r="A65" s="153"/>
      <c r="B65" s="15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Y65" s="153"/>
      <c r="Z65" s="153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W65" s="153"/>
      <c r="AX65" s="153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U65" s="153"/>
      <c r="BV65" s="153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S65" s="153"/>
      <c r="CT65" s="153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Q65" s="153"/>
      <c r="DR65" s="153"/>
      <c r="DS65" s="2"/>
      <c r="DT65" s="2"/>
      <c r="DU65" s="2"/>
      <c r="DV65" s="2"/>
      <c r="DW65" s="2"/>
      <c r="DX65" s="2"/>
      <c r="DY65" s="2"/>
      <c r="DZ65" s="2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</row>
    <row r="66" spans="1:167" ht="14.5">
      <c r="A66" s="153"/>
      <c r="B66" s="15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Y66" s="153"/>
      <c r="Z66" s="153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W66" s="153"/>
      <c r="AX66" s="153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U66" s="153"/>
      <c r="BV66" s="153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S66" s="153"/>
      <c r="CT66" s="153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Q66" s="153"/>
      <c r="DR66" s="153"/>
      <c r="DS66" s="2"/>
      <c r="DT66" s="2"/>
      <c r="DU66" s="2"/>
      <c r="DV66" s="2"/>
      <c r="DW66" s="2"/>
      <c r="DX66" s="2"/>
      <c r="DY66" s="2"/>
      <c r="DZ66" s="2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</row>
    <row r="67" spans="1:167" ht="14.5">
      <c r="A67" s="153"/>
      <c r="B67" s="15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Y67" s="153"/>
      <c r="Z67" s="153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W67" s="153"/>
      <c r="AX67" s="153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U67" s="153"/>
      <c r="BV67" s="153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S67" s="153"/>
      <c r="CT67" s="153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Q67" s="153"/>
      <c r="DR67" s="153"/>
      <c r="DS67" s="2"/>
      <c r="DT67" s="2"/>
      <c r="DU67" s="2"/>
      <c r="DV67" s="2"/>
      <c r="DW67" s="2"/>
      <c r="DX67" s="2"/>
      <c r="DY67" s="2"/>
      <c r="DZ67" s="2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</row>
    <row r="68" spans="1:167" ht="14.5">
      <c r="A68" s="153"/>
      <c r="B68" s="15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Y68" s="153"/>
      <c r="Z68" s="153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W68" s="153"/>
      <c r="AX68" s="153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U68" s="153"/>
      <c r="BV68" s="153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S68" s="153"/>
      <c r="CT68" s="153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Q68" s="153"/>
      <c r="DR68" s="153"/>
      <c r="DS68" s="2"/>
      <c r="DT68" s="2"/>
      <c r="DU68" s="2"/>
      <c r="DV68" s="2"/>
      <c r="DW68" s="2"/>
      <c r="DX68" s="2"/>
      <c r="DY68" s="2"/>
      <c r="DZ68" s="2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</row>
    <row r="69" spans="1:167" ht="14.5">
      <c r="A69" s="153"/>
      <c r="B69" s="15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Y69" s="153"/>
      <c r="Z69" s="153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W69" s="153"/>
      <c r="AX69" s="153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U69" s="153"/>
      <c r="BV69" s="153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S69" s="153"/>
      <c r="CT69" s="153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Q69" s="153"/>
      <c r="DR69" s="153"/>
      <c r="DS69" s="2"/>
      <c r="DT69" s="2"/>
      <c r="DU69" s="2"/>
      <c r="DV69" s="2"/>
      <c r="DW69" s="2"/>
      <c r="DX69" s="2"/>
      <c r="DY69" s="2"/>
      <c r="DZ69" s="2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</row>
    <row r="70" spans="1:167" ht="14.5">
      <c r="A70" s="153"/>
      <c r="B70" s="15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Y70" s="153"/>
      <c r="Z70" s="153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W70" s="153"/>
      <c r="AX70" s="153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U70" s="153"/>
      <c r="BV70" s="153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S70" s="153"/>
      <c r="CT70" s="153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Q70" s="153"/>
      <c r="DR70" s="153"/>
      <c r="DS70" s="2"/>
      <c r="DT70" s="2"/>
      <c r="DU70" s="2"/>
      <c r="DV70" s="2"/>
      <c r="DW70" s="2"/>
      <c r="DX70" s="2"/>
      <c r="DY70" s="2"/>
      <c r="DZ70" s="2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</row>
    <row r="71" spans="1:167" ht="14.5">
      <c r="A71" s="153"/>
      <c r="B71" s="15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Y71" s="153"/>
      <c r="Z71" s="153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W71" s="153"/>
      <c r="AX71" s="153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U71" s="153"/>
      <c r="BV71" s="153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S71" s="153"/>
      <c r="CT71" s="153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Q71" s="153"/>
      <c r="DR71" s="153"/>
      <c r="DS71" s="2"/>
      <c r="DT71" s="2"/>
      <c r="DU71" s="2"/>
      <c r="DV71" s="2"/>
      <c r="DW71" s="2"/>
      <c r="DX71" s="2"/>
      <c r="DY71" s="2"/>
      <c r="DZ71" s="2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53"/>
      <c r="EP71" s="153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</row>
    <row r="72" spans="1:167" ht="14.5">
      <c r="A72" s="153"/>
      <c r="B72" s="15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Y72" s="153"/>
      <c r="Z72" s="153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W72" s="153"/>
      <c r="AX72" s="153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U72" s="153"/>
      <c r="BV72" s="153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S72" s="153"/>
      <c r="CT72" s="153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Q72" s="153"/>
      <c r="DR72" s="153"/>
      <c r="DS72" s="2"/>
      <c r="DT72" s="2"/>
      <c r="DU72" s="2"/>
      <c r="DV72" s="2"/>
      <c r="DW72" s="2"/>
      <c r="DX72" s="2"/>
      <c r="DY72" s="2"/>
      <c r="DZ72" s="2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53"/>
      <c r="EP72" s="153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</row>
    <row r="73" spans="1:167" ht="14.5">
      <c r="A73" s="153"/>
      <c r="B73" s="15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Y73" s="153"/>
      <c r="Z73" s="153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W73" s="153"/>
      <c r="AX73" s="153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U73" s="153"/>
      <c r="BV73" s="153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S73" s="153"/>
      <c r="CT73" s="153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Q73" s="153"/>
      <c r="DR73" s="153"/>
      <c r="DS73" s="2"/>
      <c r="DT73" s="2"/>
      <c r="DU73" s="2"/>
      <c r="DV73" s="2"/>
      <c r="DW73" s="2"/>
      <c r="DX73" s="2"/>
      <c r="DY73" s="2"/>
      <c r="DZ73" s="2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53"/>
      <c r="EP73" s="153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</row>
    <row r="74" spans="1:167" ht="14.5">
      <c r="A74" s="153"/>
      <c r="B74" s="15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Y74" s="153"/>
      <c r="Z74" s="153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W74" s="153"/>
      <c r="AX74" s="153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U74" s="153"/>
      <c r="BV74" s="153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S74" s="153"/>
      <c r="CT74" s="153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Q74" s="153"/>
      <c r="DR74" s="153"/>
      <c r="DS74" s="2"/>
      <c r="DT74" s="2"/>
      <c r="DU74" s="2"/>
      <c r="DV74" s="2"/>
      <c r="DW74" s="2"/>
      <c r="DX74" s="2"/>
      <c r="DY74" s="2"/>
      <c r="DZ74" s="2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53"/>
      <c r="EP74" s="153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</row>
    <row r="75" spans="1:167" ht="14.5">
      <c r="A75" s="153"/>
      <c r="B75" s="15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Y75" s="153"/>
      <c r="Z75" s="153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W75" s="153"/>
      <c r="AX75" s="153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U75" s="153"/>
      <c r="BV75" s="153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S75" s="153"/>
      <c r="CT75" s="153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Q75" s="153"/>
      <c r="DR75" s="153"/>
      <c r="DS75" s="2"/>
      <c r="DT75" s="2"/>
      <c r="DU75" s="2"/>
      <c r="DV75" s="2"/>
      <c r="DW75" s="2"/>
      <c r="DX75" s="2"/>
      <c r="DY75" s="2"/>
      <c r="DZ75" s="2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53"/>
      <c r="EP75" s="153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</row>
    <row r="76" spans="1:167" ht="14.5">
      <c r="A76" s="153"/>
      <c r="B76" s="15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Y76" s="153"/>
      <c r="Z76" s="153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W76" s="153"/>
      <c r="AX76" s="153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U76" s="153"/>
      <c r="BV76" s="153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S76" s="153"/>
      <c r="CT76" s="153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Q76" s="153"/>
      <c r="DR76" s="153"/>
      <c r="DS76" s="2"/>
      <c r="DT76" s="2"/>
      <c r="DU76" s="2"/>
      <c r="DV76" s="2"/>
      <c r="DW76" s="2"/>
      <c r="DX76" s="2"/>
      <c r="DY76" s="2"/>
      <c r="DZ76" s="2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53"/>
      <c r="EP76" s="153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</row>
    <row r="77" spans="1:167" ht="14.5">
      <c r="A77" s="153"/>
      <c r="B77" s="15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Y77" s="153"/>
      <c r="Z77" s="153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W77" s="153"/>
      <c r="AX77" s="153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U77" s="153"/>
      <c r="BV77" s="153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S77" s="153"/>
      <c r="CT77" s="153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Q77" s="153"/>
      <c r="DR77" s="153"/>
      <c r="DS77" s="2"/>
      <c r="DT77" s="2"/>
      <c r="DU77" s="2"/>
      <c r="DV77" s="2"/>
      <c r="DW77" s="2"/>
      <c r="DX77" s="2"/>
      <c r="DY77" s="2"/>
      <c r="DZ77" s="2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53"/>
      <c r="EP77" s="153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</row>
    <row r="78" spans="1:167" ht="14.5">
      <c r="A78" s="153"/>
      <c r="B78" s="15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Y78" s="153"/>
      <c r="Z78" s="153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W78" s="153"/>
      <c r="AX78" s="153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U78" s="153"/>
      <c r="BV78" s="153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S78" s="153"/>
      <c r="CT78" s="153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Q78" s="153"/>
      <c r="DR78" s="153"/>
      <c r="DS78" s="2"/>
      <c r="DT78" s="2"/>
      <c r="DU78" s="2"/>
      <c r="DV78" s="2"/>
      <c r="DW78" s="2"/>
      <c r="DX78" s="2"/>
      <c r="DY78" s="2"/>
      <c r="DZ78" s="2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53"/>
      <c r="EP78" s="153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</row>
    <row r="79" spans="1:167" ht="14.5">
      <c r="A79" s="153"/>
      <c r="B79" s="15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Y79" s="153"/>
      <c r="Z79" s="153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W79" s="153"/>
      <c r="AX79" s="153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U79" s="153"/>
      <c r="BV79" s="153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S79" s="153"/>
      <c r="CT79" s="153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Q79" s="153"/>
      <c r="DR79" s="153"/>
      <c r="DS79" s="2"/>
      <c r="DT79" s="2"/>
      <c r="DU79" s="2"/>
      <c r="DV79" s="2"/>
      <c r="DW79" s="2"/>
      <c r="DX79" s="2"/>
      <c r="DY79" s="2"/>
      <c r="DZ79" s="2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53"/>
      <c r="EP79" s="153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</row>
    <row r="80" spans="1:167" ht="14.5">
      <c r="A80" s="153"/>
      <c r="B80" s="15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Y80" s="153"/>
      <c r="Z80" s="153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W80" s="153"/>
      <c r="AX80" s="153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U80" s="153"/>
      <c r="BV80" s="153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S80" s="153"/>
      <c r="CT80" s="153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Q80" s="153"/>
      <c r="DR80" s="153"/>
      <c r="DS80" s="2"/>
      <c r="DT80" s="2"/>
      <c r="DU80" s="2"/>
      <c r="DV80" s="2"/>
      <c r="DW80" s="2"/>
      <c r="DX80" s="2"/>
      <c r="DY80" s="2"/>
      <c r="DZ80" s="2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53"/>
      <c r="EP80" s="153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</row>
    <row r="81" spans="1:167" ht="14.5">
      <c r="A81" s="153"/>
      <c r="B81" s="15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Y81" s="153"/>
      <c r="Z81" s="153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W81" s="153"/>
      <c r="AX81" s="153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U81" s="153"/>
      <c r="BV81" s="153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S81" s="153"/>
      <c r="CT81" s="153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Q81" s="153"/>
      <c r="DR81" s="153"/>
      <c r="DS81" s="2"/>
      <c r="DT81" s="2"/>
      <c r="DU81" s="2"/>
      <c r="DV81" s="2"/>
      <c r="DW81" s="2"/>
      <c r="DX81" s="2"/>
      <c r="DY81" s="2"/>
      <c r="DZ81" s="2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53"/>
      <c r="EP81" s="153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</row>
    <row r="82" spans="1:167" ht="14.5">
      <c r="A82" s="153"/>
      <c r="B82" s="15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Y82" s="153"/>
      <c r="Z82" s="153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W82" s="153"/>
      <c r="AX82" s="153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U82" s="153"/>
      <c r="BV82" s="153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S82" s="153"/>
      <c r="CT82" s="153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Q82" s="153"/>
      <c r="DR82" s="153"/>
      <c r="DS82" s="2"/>
      <c r="DT82" s="2"/>
      <c r="DU82" s="2"/>
      <c r="DV82" s="2"/>
      <c r="DW82" s="2"/>
      <c r="DX82" s="2"/>
      <c r="DY82" s="2"/>
      <c r="DZ82" s="2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53"/>
      <c r="EP82" s="153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</row>
    <row r="83" spans="1:167" ht="14.5">
      <c r="A83" s="153"/>
      <c r="B83" s="15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Y83" s="153"/>
      <c r="Z83" s="153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W83" s="153"/>
      <c r="AX83" s="153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U83" s="153"/>
      <c r="BV83" s="153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S83" s="153"/>
      <c r="CT83" s="153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Q83" s="153"/>
      <c r="DR83" s="153"/>
      <c r="DS83" s="2"/>
      <c r="DT83" s="2"/>
      <c r="DU83" s="2"/>
      <c r="DV83" s="2"/>
      <c r="DW83" s="2"/>
      <c r="DX83" s="2"/>
      <c r="DY83" s="2"/>
      <c r="DZ83" s="2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53"/>
      <c r="EP83" s="153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</row>
    <row r="84" spans="1:167" ht="14.5">
      <c r="A84" s="153"/>
      <c r="B84" s="15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Y84" s="153"/>
      <c r="Z84" s="153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W84" s="153"/>
      <c r="AX84" s="153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U84" s="153"/>
      <c r="BV84" s="153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S84" s="153"/>
      <c r="CT84" s="153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Q84" s="153"/>
      <c r="DR84" s="153"/>
      <c r="DS84" s="2"/>
      <c r="DT84" s="2"/>
      <c r="DU84" s="2"/>
      <c r="DV84" s="2"/>
      <c r="DW84" s="2"/>
      <c r="DX84" s="2"/>
      <c r="DY84" s="2"/>
      <c r="DZ84" s="2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53"/>
      <c r="EP84" s="153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</row>
    <row r="85" spans="1:167" ht="14.5">
      <c r="A85" s="153"/>
      <c r="B85" s="15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Y85" s="153"/>
      <c r="Z85" s="153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W85" s="153"/>
      <c r="AX85" s="153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U85" s="153"/>
      <c r="BV85" s="153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S85" s="153"/>
      <c r="CT85" s="153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Q85" s="153"/>
      <c r="DR85" s="153"/>
      <c r="DS85" s="2"/>
      <c r="DT85" s="2"/>
      <c r="DU85" s="2"/>
      <c r="DV85" s="2"/>
      <c r="DW85" s="2"/>
      <c r="DX85" s="2"/>
      <c r="DY85" s="2"/>
      <c r="DZ85" s="2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53"/>
      <c r="EP85" s="153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</row>
    <row r="86" spans="1:167" ht="14.5">
      <c r="A86" s="153"/>
      <c r="B86" s="153"/>
      <c r="C86" s="2"/>
      <c r="D86" s="2"/>
      <c r="E86" s="2"/>
      <c r="F86" s="2"/>
      <c r="G86" s="2"/>
      <c r="H86" s="2"/>
      <c r="I86" s="2"/>
      <c r="J86" s="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53"/>
      <c r="Z86" s="153"/>
      <c r="AA86" s="2"/>
      <c r="AB86" s="2"/>
      <c r="AC86" s="2"/>
      <c r="AD86" s="2"/>
      <c r="AE86" s="2"/>
      <c r="AF86" s="2"/>
      <c r="AG86" s="2"/>
      <c r="AH86" s="2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53"/>
      <c r="AX86" s="153"/>
      <c r="AY86" s="2"/>
      <c r="AZ86" s="2"/>
      <c r="BA86" s="2"/>
      <c r="BB86" s="2"/>
      <c r="BC86" s="2"/>
      <c r="BD86" s="2"/>
      <c r="BE86" s="2"/>
      <c r="BF86" s="2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53"/>
      <c r="BV86" s="153"/>
      <c r="BW86" s="2"/>
      <c r="BX86" s="2"/>
      <c r="BY86" s="2"/>
      <c r="BZ86" s="2"/>
      <c r="CA86" s="2"/>
      <c r="CB86" s="2"/>
      <c r="CC86" s="2"/>
      <c r="CD86" s="2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53"/>
      <c r="CT86" s="153"/>
      <c r="CU86" s="2"/>
      <c r="CV86" s="2"/>
      <c r="CW86" s="2"/>
      <c r="CX86" s="2"/>
      <c r="CY86" s="2"/>
      <c r="CZ86" s="2"/>
      <c r="DA86" s="2"/>
      <c r="DB86" s="2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53"/>
      <c r="DR86" s="153"/>
      <c r="DS86" s="2"/>
      <c r="DT86" s="2"/>
      <c r="DU86" s="2"/>
      <c r="DV86" s="2"/>
      <c r="DW86" s="2"/>
      <c r="DX86" s="2"/>
      <c r="DY86" s="2"/>
      <c r="DZ86" s="2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53"/>
      <c r="EP86" s="153"/>
      <c r="EQ86" s="2"/>
      <c r="ER86" s="2"/>
      <c r="ES86" s="2"/>
      <c r="ET86" s="2"/>
      <c r="EU86" s="2"/>
      <c r="EV86" s="2"/>
      <c r="EW86" s="2"/>
      <c r="EX86" s="2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spans="1:167" ht="14.5">
      <c r="A87" s="153"/>
      <c r="B87" s="153"/>
      <c r="C87" s="2"/>
      <c r="D87" s="2"/>
      <c r="E87" s="2"/>
      <c r="F87" s="2"/>
      <c r="G87" s="2"/>
      <c r="H87" s="2"/>
      <c r="I87" s="2"/>
      <c r="J87" s="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53"/>
      <c r="Z87" s="153"/>
      <c r="AA87" s="2"/>
      <c r="AB87" s="2"/>
      <c r="AC87" s="2"/>
      <c r="AD87" s="2"/>
      <c r="AE87" s="2"/>
      <c r="AF87" s="2"/>
      <c r="AG87" s="2"/>
      <c r="AH87" s="2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53"/>
      <c r="AX87" s="153"/>
      <c r="AY87" s="2"/>
      <c r="AZ87" s="2"/>
      <c r="BA87" s="2"/>
      <c r="BB87" s="2"/>
      <c r="BC87" s="2"/>
      <c r="BD87" s="2"/>
      <c r="BE87" s="2"/>
      <c r="BF87" s="2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53"/>
      <c r="BV87" s="153"/>
      <c r="BW87" s="2"/>
      <c r="BX87" s="2"/>
      <c r="BY87" s="2"/>
      <c r="BZ87" s="2"/>
      <c r="CA87" s="2"/>
      <c r="CB87" s="2"/>
      <c r="CC87" s="2"/>
      <c r="CD87" s="2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53"/>
      <c r="CT87" s="153"/>
      <c r="CU87" s="2"/>
      <c r="CV87" s="2"/>
      <c r="CW87" s="2"/>
      <c r="CX87" s="2"/>
      <c r="CY87" s="2"/>
      <c r="CZ87" s="2"/>
      <c r="DA87" s="2"/>
      <c r="DB87" s="2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53"/>
      <c r="DR87" s="153"/>
      <c r="DS87" s="2"/>
      <c r="DT87" s="2"/>
      <c r="DU87" s="2"/>
      <c r="DV87" s="2"/>
      <c r="DW87" s="2"/>
      <c r="DX87" s="2"/>
      <c r="DY87" s="2"/>
      <c r="DZ87" s="2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53"/>
      <c r="EP87" s="153"/>
      <c r="EQ87" s="2"/>
      <c r="ER87" s="2"/>
      <c r="ES87" s="2"/>
      <c r="ET87" s="2"/>
      <c r="EU87" s="2"/>
      <c r="EV87" s="2"/>
      <c r="EW87" s="2"/>
      <c r="EX87" s="2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spans="1:167" ht="14.5">
      <c r="A88" s="153"/>
      <c r="B88" s="153"/>
      <c r="C88" s="2"/>
      <c r="D88" s="2"/>
      <c r="E88" s="2"/>
      <c r="F88" s="2"/>
      <c r="G88" s="2"/>
      <c r="H88" s="2"/>
      <c r="I88" s="2"/>
      <c r="J88" s="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53"/>
      <c r="Z88" s="153"/>
      <c r="AA88" s="2"/>
      <c r="AB88" s="2"/>
      <c r="AC88" s="2"/>
      <c r="AD88" s="2"/>
      <c r="AE88" s="2"/>
      <c r="AF88" s="2"/>
      <c r="AG88" s="2"/>
      <c r="AH88" s="2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53"/>
      <c r="AX88" s="153"/>
      <c r="AY88" s="2"/>
      <c r="AZ88" s="2"/>
      <c r="BA88" s="2"/>
      <c r="BB88" s="2"/>
      <c r="BC88" s="2"/>
      <c r="BD88" s="2"/>
      <c r="BE88" s="2"/>
      <c r="BF88" s="2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53"/>
      <c r="BV88" s="153"/>
      <c r="BW88" s="2"/>
      <c r="BX88" s="2"/>
      <c r="BY88" s="2"/>
      <c r="BZ88" s="2"/>
      <c r="CA88" s="2"/>
      <c r="CB88" s="2"/>
      <c r="CC88" s="2"/>
      <c r="CD88" s="2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53"/>
      <c r="CT88" s="153"/>
      <c r="CU88" s="2"/>
      <c r="CV88" s="2"/>
      <c r="CW88" s="2"/>
      <c r="CX88" s="2"/>
      <c r="CY88" s="2"/>
      <c r="CZ88" s="2"/>
      <c r="DA88" s="2"/>
      <c r="DB88" s="2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53"/>
      <c r="DR88" s="153"/>
      <c r="DS88" s="2"/>
      <c r="DT88" s="2"/>
      <c r="DU88" s="2"/>
      <c r="DV88" s="2"/>
      <c r="DW88" s="2"/>
      <c r="DX88" s="2"/>
      <c r="DY88" s="2"/>
      <c r="DZ88" s="2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53"/>
      <c r="EP88" s="153"/>
      <c r="EQ88" s="2"/>
      <c r="ER88" s="2"/>
      <c r="ES88" s="2"/>
      <c r="ET88" s="2"/>
      <c r="EU88" s="2"/>
      <c r="EV88" s="2"/>
      <c r="EW88" s="2"/>
      <c r="EX88" s="2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spans="1:167" ht="14.5">
      <c r="A89" s="153"/>
      <c r="B89" s="153"/>
      <c r="C89" s="2"/>
      <c r="D89" s="2"/>
      <c r="E89" s="2"/>
      <c r="F89" s="2"/>
      <c r="G89" s="2"/>
      <c r="H89" s="2"/>
      <c r="I89" s="2"/>
      <c r="J89" s="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53"/>
      <c r="Z89" s="153"/>
      <c r="AA89" s="2"/>
      <c r="AB89" s="2"/>
      <c r="AC89" s="2"/>
      <c r="AD89" s="2"/>
      <c r="AE89" s="2"/>
      <c r="AF89" s="2"/>
      <c r="AG89" s="2"/>
      <c r="AH89" s="2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53"/>
      <c r="AX89" s="153"/>
      <c r="AY89" s="2"/>
      <c r="AZ89" s="2"/>
      <c r="BA89" s="2"/>
      <c r="BB89" s="2"/>
      <c r="BC89" s="2"/>
      <c r="BD89" s="2"/>
      <c r="BE89" s="2"/>
      <c r="BF89" s="2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53"/>
      <c r="BV89" s="153"/>
      <c r="BW89" s="2"/>
      <c r="BX89" s="2"/>
      <c r="BY89" s="2"/>
      <c r="BZ89" s="2"/>
      <c r="CA89" s="2"/>
      <c r="CB89" s="2"/>
      <c r="CC89" s="2"/>
      <c r="CD89" s="2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53"/>
      <c r="CT89" s="153"/>
      <c r="CU89" s="2"/>
      <c r="CV89" s="2"/>
      <c r="CW89" s="2"/>
      <c r="CX89" s="2"/>
      <c r="CY89" s="2"/>
      <c r="CZ89" s="2"/>
      <c r="DA89" s="2"/>
      <c r="DB89" s="2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53"/>
      <c r="DR89" s="153"/>
      <c r="DS89" s="2"/>
      <c r="DT89" s="2"/>
      <c r="DU89" s="2"/>
      <c r="DV89" s="2"/>
      <c r="DW89" s="2"/>
      <c r="DX89" s="2"/>
      <c r="DY89" s="2"/>
      <c r="DZ89" s="2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53"/>
      <c r="EP89" s="153"/>
      <c r="EQ89" s="2"/>
      <c r="ER89" s="2"/>
      <c r="ES89" s="2"/>
      <c r="ET89" s="2"/>
      <c r="EU89" s="2"/>
      <c r="EV89" s="2"/>
      <c r="EW89" s="2"/>
      <c r="EX89" s="2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spans="1:167" ht="14.5">
      <c r="A90" s="153"/>
      <c r="B90" s="153"/>
      <c r="C90" s="2"/>
      <c r="D90" s="2"/>
      <c r="E90" s="2"/>
      <c r="F90" s="2"/>
      <c r="G90" s="2"/>
      <c r="H90" s="2"/>
      <c r="I90" s="2"/>
      <c r="J90" s="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53"/>
      <c r="Z90" s="153"/>
      <c r="AA90" s="2"/>
      <c r="AB90" s="2"/>
      <c r="AC90" s="2"/>
      <c r="AD90" s="2"/>
      <c r="AE90" s="2"/>
      <c r="AF90" s="2"/>
      <c r="AG90" s="2"/>
      <c r="AH90" s="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53"/>
      <c r="AX90" s="153"/>
      <c r="AY90" s="2"/>
      <c r="AZ90" s="2"/>
      <c r="BA90" s="2"/>
      <c r="BB90" s="2"/>
      <c r="BC90" s="2"/>
      <c r="BD90" s="2"/>
      <c r="BE90" s="2"/>
      <c r="BF90" s="2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53"/>
      <c r="BV90" s="153"/>
      <c r="BW90" s="2"/>
      <c r="BX90" s="2"/>
      <c r="BY90" s="2"/>
      <c r="BZ90" s="2"/>
      <c r="CA90" s="2"/>
      <c r="CB90" s="2"/>
      <c r="CC90" s="2"/>
      <c r="CD90" s="2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53"/>
      <c r="CT90" s="153"/>
      <c r="CU90" s="2"/>
      <c r="CV90" s="2"/>
      <c r="CW90" s="2"/>
      <c r="CX90" s="2"/>
      <c r="CY90" s="2"/>
      <c r="CZ90" s="2"/>
      <c r="DA90" s="2"/>
      <c r="DB90" s="2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53"/>
      <c r="DR90" s="153"/>
      <c r="DS90" s="2"/>
      <c r="DT90" s="2"/>
      <c r="DU90" s="2"/>
      <c r="DV90" s="2"/>
      <c r="DW90" s="2"/>
      <c r="DX90" s="2"/>
      <c r="DY90" s="2"/>
      <c r="DZ90" s="2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53"/>
      <c r="EP90" s="153"/>
      <c r="EQ90" s="2"/>
      <c r="ER90" s="2"/>
      <c r="ES90" s="2"/>
      <c r="ET90" s="2"/>
      <c r="EU90" s="2"/>
      <c r="EV90" s="2"/>
      <c r="EW90" s="2"/>
      <c r="EX90" s="2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spans="1:167" ht="14.5">
      <c r="A91" s="153"/>
      <c r="B91" s="153"/>
      <c r="C91" s="2"/>
      <c r="D91" s="2"/>
      <c r="E91" s="2"/>
      <c r="F91" s="2"/>
      <c r="G91" s="2"/>
      <c r="H91" s="2"/>
      <c r="I91" s="2"/>
      <c r="J91" s="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53"/>
      <c r="Z91" s="153"/>
      <c r="AA91" s="2"/>
      <c r="AB91" s="2"/>
      <c r="AC91" s="2"/>
      <c r="AD91" s="2"/>
      <c r="AE91" s="2"/>
      <c r="AF91" s="2"/>
      <c r="AG91" s="2"/>
      <c r="AH91" s="2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53"/>
      <c r="AX91" s="153"/>
      <c r="AY91" s="2"/>
      <c r="AZ91" s="2"/>
      <c r="BA91" s="2"/>
      <c r="BB91" s="2"/>
      <c r="BC91" s="2"/>
      <c r="BD91" s="2"/>
      <c r="BE91" s="2"/>
      <c r="BF91" s="2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53"/>
      <c r="BV91" s="153"/>
      <c r="BW91" s="2"/>
      <c r="BX91" s="2"/>
      <c r="BY91" s="2"/>
      <c r="BZ91" s="2"/>
      <c r="CA91" s="2"/>
      <c r="CB91" s="2"/>
      <c r="CC91" s="2"/>
      <c r="CD91" s="2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53"/>
      <c r="CT91" s="153"/>
      <c r="CU91" s="2"/>
      <c r="CV91" s="2"/>
      <c r="CW91" s="2"/>
      <c r="CX91" s="2"/>
      <c r="CY91" s="2"/>
      <c r="CZ91" s="2"/>
      <c r="DA91" s="2"/>
      <c r="DB91" s="2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53"/>
      <c r="DR91" s="153"/>
      <c r="DS91" s="2"/>
      <c r="DT91" s="2"/>
      <c r="DU91" s="2"/>
      <c r="DV91" s="2"/>
      <c r="DW91" s="2"/>
      <c r="DX91" s="2"/>
      <c r="DY91" s="2"/>
      <c r="DZ91" s="2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53"/>
      <c r="EP91" s="153"/>
      <c r="EQ91" s="2"/>
      <c r="ER91" s="2"/>
      <c r="ES91" s="2"/>
      <c r="ET91" s="2"/>
      <c r="EU91" s="2"/>
      <c r="EV91" s="2"/>
      <c r="EW91" s="2"/>
      <c r="EX91" s="2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spans="1:167" ht="14.5">
      <c r="A92" s="153"/>
      <c r="B92" s="153"/>
      <c r="C92" s="2"/>
      <c r="D92" s="2"/>
      <c r="E92" s="2"/>
      <c r="F92" s="2"/>
      <c r="G92" s="2"/>
      <c r="H92" s="2"/>
      <c r="I92" s="2"/>
      <c r="J92" s="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53"/>
      <c r="Z92" s="153"/>
      <c r="AA92" s="2"/>
      <c r="AB92" s="2"/>
      <c r="AC92" s="2"/>
      <c r="AD92" s="2"/>
      <c r="AE92" s="2"/>
      <c r="AF92" s="2"/>
      <c r="AG92" s="2"/>
      <c r="AH92" s="2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53"/>
      <c r="AX92" s="153"/>
      <c r="AY92" s="2"/>
      <c r="AZ92" s="2"/>
      <c r="BA92" s="2"/>
      <c r="BB92" s="2"/>
      <c r="BC92" s="2"/>
      <c r="BD92" s="2"/>
      <c r="BE92" s="2"/>
      <c r="BF92" s="2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53"/>
      <c r="BV92" s="153"/>
      <c r="BW92" s="2"/>
      <c r="BX92" s="2"/>
      <c r="BY92" s="2"/>
      <c r="BZ92" s="2"/>
      <c r="CA92" s="2"/>
      <c r="CB92" s="2"/>
      <c r="CC92" s="2"/>
      <c r="CD92" s="2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53"/>
      <c r="CT92" s="153"/>
      <c r="CU92" s="2"/>
      <c r="CV92" s="2"/>
      <c r="CW92" s="2"/>
      <c r="CX92" s="2"/>
      <c r="CY92" s="2"/>
      <c r="CZ92" s="2"/>
      <c r="DA92" s="2"/>
      <c r="DB92" s="2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53"/>
      <c r="DR92" s="153"/>
      <c r="DS92" s="2"/>
      <c r="DT92" s="2"/>
      <c r="DU92" s="2"/>
      <c r="DV92" s="2"/>
      <c r="DW92" s="2"/>
      <c r="DX92" s="2"/>
      <c r="DY92" s="2"/>
      <c r="DZ92" s="2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53"/>
      <c r="EP92" s="153"/>
      <c r="EQ92" s="2"/>
      <c r="ER92" s="2"/>
      <c r="ES92" s="2"/>
      <c r="ET92" s="2"/>
      <c r="EU92" s="2"/>
      <c r="EV92" s="2"/>
      <c r="EW92" s="2"/>
      <c r="EX92" s="2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spans="1:167" ht="14.5">
      <c r="A93" s="153"/>
      <c r="B93" s="153"/>
      <c r="C93" s="2"/>
      <c r="D93" s="2"/>
      <c r="E93" s="2"/>
      <c r="F93" s="2"/>
      <c r="G93" s="2"/>
      <c r="H93" s="2"/>
      <c r="I93" s="2"/>
      <c r="J93" s="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53"/>
      <c r="Z93" s="153"/>
      <c r="AA93" s="2"/>
      <c r="AB93" s="2"/>
      <c r="AC93" s="2"/>
      <c r="AD93" s="2"/>
      <c r="AE93" s="2"/>
      <c r="AF93" s="2"/>
      <c r="AG93" s="2"/>
      <c r="AH93" s="2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53"/>
      <c r="AX93" s="153"/>
      <c r="AY93" s="2"/>
      <c r="AZ93" s="2"/>
      <c r="BA93" s="2"/>
      <c r="BB93" s="2"/>
      <c r="BC93" s="2"/>
      <c r="BD93" s="2"/>
      <c r="BE93" s="2"/>
      <c r="BF93" s="2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53"/>
      <c r="BV93" s="153"/>
      <c r="BW93" s="2"/>
      <c r="BX93" s="2"/>
      <c r="BY93" s="2"/>
      <c r="BZ93" s="2"/>
      <c r="CA93" s="2"/>
      <c r="CB93" s="2"/>
      <c r="CC93" s="2"/>
      <c r="CD93" s="2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53"/>
      <c r="CT93" s="153"/>
      <c r="CU93" s="2"/>
      <c r="CV93" s="2"/>
      <c r="CW93" s="2"/>
      <c r="CX93" s="2"/>
      <c r="CY93" s="2"/>
      <c r="CZ93" s="2"/>
      <c r="DA93" s="2"/>
      <c r="DB93" s="2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53"/>
      <c r="DR93" s="153"/>
      <c r="DS93" s="2"/>
      <c r="DT93" s="2"/>
      <c r="DU93" s="2"/>
      <c r="DV93" s="2"/>
      <c r="DW93" s="2"/>
      <c r="DX93" s="2"/>
      <c r="DY93" s="2"/>
      <c r="DZ93" s="2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53"/>
      <c r="EP93" s="153"/>
      <c r="EQ93" s="2"/>
      <c r="ER93" s="2"/>
      <c r="ES93" s="2"/>
      <c r="ET93" s="2"/>
      <c r="EU93" s="2"/>
      <c r="EV93" s="2"/>
      <c r="EW93" s="2"/>
      <c r="EX93" s="2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spans="1:167" ht="14.5">
      <c r="A94" s="153"/>
      <c r="B94" s="153"/>
      <c r="C94" s="2"/>
      <c r="D94" s="2"/>
      <c r="E94" s="2"/>
      <c r="F94" s="2"/>
      <c r="G94" s="2"/>
      <c r="H94" s="2"/>
      <c r="I94" s="2"/>
      <c r="J94" s="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53"/>
      <c r="Z94" s="153"/>
      <c r="AA94" s="2"/>
      <c r="AB94" s="2"/>
      <c r="AC94" s="2"/>
      <c r="AD94" s="2"/>
      <c r="AE94" s="2"/>
      <c r="AF94" s="2"/>
      <c r="AG94" s="2"/>
      <c r="AH94" s="2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53"/>
      <c r="AX94" s="153"/>
      <c r="AY94" s="2"/>
      <c r="AZ94" s="2"/>
      <c r="BA94" s="2"/>
      <c r="BB94" s="2"/>
      <c r="BC94" s="2"/>
      <c r="BD94" s="2"/>
      <c r="BE94" s="2"/>
      <c r="BF94" s="2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53"/>
      <c r="BV94" s="153"/>
      <c r="BW94" s="2"/>
      <c r="BX94" s="2"/>
      <c r="BY94" s="2"/>
      <c r="BZ94" s="2"/>
      <c r="CA94" s="2"/>
      <c r="CB94" s="2"/>
      <c r="CC94" s="2"/>
      <c r="CD94" s="2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53"/>
      <c r="CT94" s="153"/>
      <c r="CU94" s="2"/>
      <c r="CV94" s="2"/>
      <c r="CW94" s="2"/>
      <c r="CX94" s="2"/>
      <c r="CY94" s="2"/>
      <c r="CZ94" s="2"/>
      <c r="DA94" s="2"/>
      <c r="DB94" s="2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53"/>
      <c r="DR94" s="153"/>
      <c r="DS94" s="2"/>
      <c r="DT94" s="2"/>
      <c r="DU94" s="2"/>
      <c r="DV94" s="2"/>
      <c r="DW94" s="2"/>
      <c r="DX94" s="2"/>
      <c r="DY94" s="2"/>
      <c r="DZ94" s="2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53"/>
      <c r="EP94" s="153"/>
      <c r="EQ94" s="2"/>
      <c r="ER94" s="2"/>
      <c r="ES94" s="2"/>
      <c r="ET94" s="2"/>
      <c r="EU94" s="2"/>
      <c r="EV94" s="2"/>
      <c r="EW94" s="2"/>
      <c r="EX94" s="2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spans="1:167" ht="14.5">
      <c r="A95" s="153"/>
      <c r="B95" s="153"/>
      <c r="C95" s="2"/>
      <c r="D95" s="2"/>
      <c r="E95" s="2"/>
      <c r="F95" s="2"/>
      <c r="G95" s="2"/>
      <c r="H95" s="2"/>
      <c r="I95" s="2"/>
      <c r="J95" s="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53"/>
      <c r="Z95" s="153"/>
      <c r="AA95" s="2"/>
      <c r="AB95" s="2"/>
      <c r="AC95" s="2"/>
      <c r="AD95" s="2"/>
      <c r="AE95" s="2"/>
      <c r="AF95" s="2"/>
      <c r="AG95" s="2"/>
      <c r="AH95" s="2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53"/>
      <c r="AX95" s="153"/>
      <c r="AY95" s="2"/>
      <c r="AZ95" s="2"/>
      <c r="BA95" s="2"/>
      <c r="BB95" s="2"/>
      <c r="BC95" s="2"/>
      <c r="BD95" s="2"/>
      <c r="BE95" s="2"/>
      <c r="BF95" s="2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53"/>
      <c r="BV95" s="153"/>
      <c r="BW95" s="2"/>
      <c r="BX95" s="2"/>
      <c r="BY95" s="2"/>
      <c r="BZ95" s="2"/>
      <c r="CA95" s="2"/>
      <c r="CB95" s="2"/>
      <c r="CC95" s="2"/>
      <c r="CD95" s="2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53"/>
      <c r="CT95" s="153"/>
      <c r="CU95" s="2"/>
      <c r="CV95" s="2"/>
      <c r="CW95" s="2"/>
      <c r="CX95" s="2"/>
      <c r="CY95" s="2"/>
      <c r="CZ95" s="2"/>
      <c r="DA95" s="2"/>
      <c r="DB95" s="2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53"/>
      <c r="DR95" s="153"/>
      <c r="DS95" s="2"/>
      <c r="DT95" s="2"/>
      <c r="DU95" s="2"/>
      <c r="DV95" s="2"/>
      <c r="DW95" s="2"/>
      <c r="DX95" s="2"/>
      <c r="DY95" s="2"/>
      <c r="DZ95" s="2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53"/>
      <c r="EP95" s="153"/>
      <c r="EQ95" s="2"/>
      <c r="ER95" s="2"/>
      <c r="ES95" s="2"/>
      <c r="ET95" s="2"/>
      <c r="EU95" s="2"/>
      <c r="EV95" s="2"/>
      <c r="EW95" s="2"/>
      <c r="EX95" s="2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spans="1:167" ht="14.5">
      <c r="A96" s="153"/>
      <c r="B96" s="153"/>
      <c r="C96" s="2"/>
      <c r="D96" s="2"/>
      <c r="E96" s="2"/>
      <c r="F96" s="2"/>
      <c r="G96" s="2"/>
      <c r="H96" s="2"/>
      <c r="I96" s="2"/>
      <c r="J96" s="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53"/>
      <c r="Z96" s="153"/>
      <c r="AA96" s="2"/>
      <c r="AB96" s="2"/>
      <c r="AC96" s="2"/>
      <c r="AD96" s="2"/>
      <c r="AE96" s="2"/>
      <c r="AF96" s="2"/>
      <c r="AG96" s="2"/>
      <c r="AH96" s="2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53"/>
      <c r="AX96" s="153"/>
      <c r="AY96" s="2"/>
      <c r="AZ96" s="2"/>
      <c r="BA96" s="2"/>
      <c r="BB96" s="2"/>
      <c r="BC96" s="2"/>
      <c r="BD96" s="2"/>
      <c r="BE96" s="2"/>
      <c r="BF96" s="2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53"/>
      <c r="BV96" s="153"/>
      <c r="BW96" s="2"/>
      <c r="BX96" s="2"/>
      <c r="BY96" s="2"/>
      <c r="BZ96" s="2"/>
      <c r="CA96" s="2"/>
      <c r="CB96" s="2"/>
      <c r="CC96" s="2"/>
      <c r="CD96" s="2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53"/>
      <c r="CT96" s="153"/>
      <c r="CU96" s="2"/>
      <c r="CV96" s="2"/>
      <c r="CW96" s="2"/>
      <c r="CX96" s="2"/>
      <c r="CY96" s="2"/>
      <c r="CZ96" s="2"/>
      <c r="DA96" s="2"/>
      <c r="DB96" s="2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53"/>
      <c r="DR96" s="153"/>
      <c r="DS96" s="2"/>
      <c r="DT96" s="2"/>
      <c r="DU96" s="2"/>
      <c r="DV96" s="2"/>
      <c r="DW96" s="2"/>
      <c r="DX96" s="2"/>
      <c r="DY96" s="2"/>
      <c r="DZ96" s="2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53"/>
      <c r="EP96" s="153"/>
      <c r="EQ96" s="2"/>
      <c r="ER96" s="2"/>
      <c r="ES96" s="2"/>
      <c r="ET96" s="2"/>
      <c r="EU96" s="2"/>
      <c r="EV96" s="2"/>
      <c r="EW96" s="2"/>
      <c r="EX96" s="2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spans="1:167" ht="14.5">
      <c r="A97" s="153"/>
      <c r="B97" s="153"/>
      <c r="C97" s="2"/>
      <c r="D97" s="2"/>
      <c r="E97" s="2"/>
      <c r="F97" s="2"/>
      <c r="G97" s="2"/>
      <c r="H97" s="2"/>
      <c r="I97" s="2"/>
      <c r="J97" s="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53"/>
      <c r="Z97" s="153"/>
      <c r="AA97" s="2"/>
      <c r="AB97" s="2"/>
      <c r="AC97" s="2"/>
      <c r="AD97" s="2"/>
      <c r="AE97" s="2"/>
      <c r="AF97" s="2"/>
      <c r="AG97" s="2"/>
      <c r="AH97" s="2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53"/>
      <c r="AX97" s="153"/>
      <c r="AY97" s="2"/>
      <c r="AZ97" s="2"/>
      <c r="BA97" s="2"/>
      <c r="BB97" s="2"/>
      <c r="BC97" s="2"/>
      <c r="BD97" s="2"/>
      <c r="BE97" s="2"/>
      <c r="BF97" s="2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53"/>
      <c r="BV97" s="153"/>
      <c r="BW97" s="2"/>
      <c r="BX97" s="2"/>
      <c r="BY97" s="2"/>
      <c r="BZ97" s="2"/>
      <c r="CA97" s="2"/>
      <c r="CB97" s="2"/>
      <c r="CC97" s="2"/>
      <c r="CD97" s="2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53"/>
      <c r="CT97" s="153"/>
      <c r="CU97" s="2"/>
      <c r="CV97" s="2"/>
      <c r="CW97" s="2"/>
      <c r="CX97" s="2"/>
      <c r="CY97" s="2"/>
      <c r="CZ97" s="2"/>
      <c r="DA97" s="2"/>
      <c r="DB97" s="2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53"/>
      <c r="DR97" s="153"/>
      <c r="DS97" s="2"/>
      <c r="DT97" s="2"/>
      <c r="DU97" s="2"/>
      <c r="DV97" s="2"/>
      <c r="DW97" s="2"/>
      <c r="DX97" s="2"/>
      <c r="DY97" s="2"/>
      <c r="DZ97" s="2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53"/>
      <c r="EP97" s="153"/>
      <c r="EQ97" s="2"/>
      <c r="ER97" s="2"/>
      <c r="ES97" s="2"/>
      <c r="ET97" s="2"/>
      <c r="EU97" s="2"/>
      <c r="EV97" s="2"/>
      <c r="EW97" s="2"/>
      <c r="EX97" s="2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spans="1:167" ht="14.5">
      <c r="A98" s="153"/>
      <c r="B98" s="153"/>
      <c r="C98" s="2"/>
      <c r="D98" s="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53"/>
      <c r="Z98" s="153"/>
      <c r="AA98" s="2"/>
      <c r="AB98" s="2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53"/>
      <c r="AX98" s="153"/>
      <c r="AY98" s="2"/>
      <c r="AZ98" s="2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53"/>
      <c r="BV98" s="153"/>
      <c r="BW98" s="2"/>
      <c r="BX98" s="2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53"/>
      <c r="CT98" s="153"/>
      <c r="CU98" s="2"/>
      <c r="CV98" s="2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53"/>
      <c r="DR98" s="153"/>
      <c r="DS98" s="2"/>
      <c r="DT98" s="2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53"/>
      <c r="EP98" s="153"/>
      <c r="EQ98" s="2"/>
      <c r="ER98" s="2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spans="1:167" ht="14.5">
      <c r="A99" s="153"/>
      <c r="B99" s="153"/>
      <c r="C99" s="2"/>
      <c r="D99" s="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53"/>
      <c r="Z99" s="153"/>
      <c r="AA99" s="2"/>
      <c r="AB99" s="2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53"/>
      <c r="AX99" s="153"/>
      <c r="AY99" s="2"/>
      <c r="AZ99" s="2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53"/>
      <c r="BV99" s="153"/>
      <c r="BW99" s="2"/>
      <c r="BX99" s="2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53"/>
      <c r="CT99" s="153"/>
      <c r="CU99" s="2"/>
      <c r="CV99" s="2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53"/>
      <c r="DR99" s="153"/>
      <c r="DS99" s="2"/>
      <c r="DT99" s="2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53"/>
      <c r="EP99" s="153"/>
      <c r="EQ99" s="2"/>
      <c r="ER99" s="2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spans="1:167" ht="14.5">
      <c r="A100" s="153"/>
      <c r="B100" s="153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53"/>
      <c r="Z100" s="153"/>
      <c r="AA100" s="2"/>
      <c r="AB100" s="2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53"/>
      <c r="AX100" s="153"/>
      <c r="AY100" s="2"/>
      <c r="AZ100" s="2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53"/>
      <c r="BV100" s="153"/>
      <c r="BW100" s="2"/>
      <c r="BX100" s="2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53"/>
      <c r="CT100" s="153"/>
      <c r="CU100" s="2"/>
      <c r="CV100" s="2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53"/>
      <c r="DR100" s="153"/>
      <c r="DS100" s="2"/>
      <c r="DT100" s="2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53"/>
      <c r="EP100" s="153"/>
      <c r="EQ100" s="2"/>
      <c r="ER100" s="2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spans="1:167" ht="14.5">
      <c r="A101" s="153"/>
      <c r="B101" s="153"/>
      <c r="C101" s="2"/>
      <c r="D101" s="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53"/>
      <c r="Z101" s="153"/>
      <c r="AA101" s="2"/>
      <c r="AB101" s="2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53"/>
      <c r="AX101" s="153"/>
      <c r="AY101" s="2"/>
      <c r="AZ101" s="2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53"/>
      <c r="BV101" s="153"/>
      <c r="BW101" s="2"/>
      <c r="BX101" s="2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53"/>
      <c r="CT101" s="153"/>
      <c r="CU101" s="2"/>
      <c r="CV101" s="2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53"/>
      <c r="DR101" s="153"/>
      <c r="DS101" s="2"/>
      <c r="DT101" s="2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53"/>
      <c r="EP101" s="153"/>
      <c r="EQ101" s="2"/>
      <c r="ER101" s="2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spans="1:167" ht="14.5">
      <c r="A102" s="153"/>
      <c r="B102" s="153"/>
      <c r="C102" s="2"/>
      <c r="D102" s="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53"/>
      <c r="Z102" s="153"/>
      <c r="AA102" s="2"/>
      <c r="AB102" s="2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53"/>
      <c r="AX102" s="153"/>
      <c r="AY102" s="2"/>
      <c r="AZ102" s="2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53"/>
      <c r="BV102" s="153"/>
      <c r="BW102" s="2"/>
      <c r="BX102" s="2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53"/>
      <c r="CT102" s="153"/>
      <c r="CU102" s="2"/>
      <c r="CV102" s="2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53"/>
      <c r="DR102" s="153"/>
      <c r="DS102" s="2"/>
      <c r="DT102" s="2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53"/>
      <c r="EP102" s="153"/>
      <c r="EQ102" s="2"/>
      <c r="ER102" s="2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spans="1:167" ht="14.5">
      <c r="A103" s="153"/>
      <c r="B103" s="153"/>
      <c r="C103" s="2"/>
      <c r="D103" s="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53"/>
      <c r="Z103" s="153"/>
      <c r="AA103" s="2"/>
      <c r="AB103" s="2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53"/>
      <c r="AX103" s="153"/>
      <c r="AY103" s="2"/>
      <c r="AZ103" s="2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53"/>
      <c r="BV103" s="153"/>
      <c r="BW103" s="2"/>
      <c r="BX103" s="2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53"/>
      <c r="CT103" s="153"/>
      <c r="CU103" s="2"/>
      <c r="CV103" s="2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53"/>
      <c r="DR103" s="153"/>
      <c r="DS103" s="2"/>
      <c r="DT103" s="2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53"/>
      <c r="EP103" s="153"/>
      <c r="EQ103" s="2"/>
      <c r="ER103" s="2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spans="1:167" ht="14.5">
      <c r="A104" s="153"/>
      <c r="B104" s="153"/>
      <c r="C104" s="2"/>
      <c r="D104" s="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53"/>
      <c r="Z104" s="153"/>
      <c r="AA104" s="2"/>
      <c r="AB104" s="2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53"/>
      <c r="AX104" s="153"/>
      <c r="AY104" s="2"/>
      <c r="AZ104" s="2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53"/>
      <c r="BV104" s="153"/>
      <c r="BW104" s="2"/>
      <c r="BX104" s="2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53"/>
      <c r="CT104" s="153"/>
      <c r="CU104" s="2"/>
      <c r="CV104" s="2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53"/>
      <c r="DR104" s="153"/>
      <c r="DS104" s="2"/>
      <c r="DT104" s="2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53"/>
      <c r="EP104" s="153"/>
      <c r="EQ104" s="2"/>
      <c r="ER104" s="2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spans="1:167" ht="14.5">
      <c r="A105" s="153"/>
      <c r="B105" s="153"/>
      <c r="C105" s="2"/>
      <c r="D105" s="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53"/>
      <c r="Z105" s="153"/>
      <c r="AA105" s="2"/>
      <c r="AB105" s="2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53"/>
      <c r="AX105" s="153"/>
      <c r="AY105" s="2"/>
      <c r="AZ105" s="2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53"/>
      <c r="BV105" s="153"/>
      <c r="BW105" s="2"/>
      <c r="BX105" s="2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53"/>
      <c r="CT105" s="153"/>
      <c r="CU105" s="2"/>
      <c r="CV105" s="2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53"/>
      <c r="DR105" s="153"/>
      <c r="DS105" s="2"/>
      <c r="DT105" s="2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53"/>
      <c r="EP105" s="153"/>
      <c r="EQ105" s="2"/>
      <c r="ER105" s="2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spans="1:167" ht="14.5">
      <c r="A106" s="153"/>
      <c r="B106" s="153"/>
      <c r="C106" s="2"/>
      <c r="D106" s="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53"/>
      <c r="Z106" s="153"/>
      <c r="AA106" s="2"/>
      <c r="AB106" s="2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53"/>
      <c r="AX106" s="153"/>
      <c r="AY106" s="2"/>
      <c r="AZ106" s="2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53"/>
      <c r="BV106" s="153"/>
      <c r="BW106" s="2"/>
      <c r="BX106" s="2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53"/>
      <c r="CT106" s="153"/>
      <c r="CU106" s="2"/>
      <c r="CV106" s="2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53"/>
      <c r="DR106" s="153"/>
      <c r="DS106" s="2"/>
      <c r="DT106" s="2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53"/>
      <c r="EP106" s="153"/>
      <c r="EQ106" s="2"/>
      <c r="ER106" s="2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spans="1:167" ht="14.5">
      <c r="A107" s="153"/>
      <c r="B107" s="153"/>
      <c r="C107" s="2"/>
      <c r="D107" s="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53"/>
      <c r="Z107" s="153"/>
      <c r="AA107" s="2"/>
      <c r="AB107" s="2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53"/>
      <c r="AX107" s="153"/>
      <c r="AY107" s="2"/>
      <c r="AZ107" s="2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53"/>
      <c r="BV107" s="153"/>
      <c r="BW107" s="2"/>
      <c r="BX107" s="2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53"/>
      <c r="CT107" s="153"/>
      <c r="CU107" s="2"/>
      <c r="CV107" s="2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53"/>
      <c r="DR107" s="153"/>
      <c r="DS107" s="2"/>
      <c r="DT107" s="2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53"/>
      <c r="EP107" s="153"/>
      <c r="EQ107" s="2"/>
      <c r="ER107" s="2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spans="1:167" ht="14.5">
      <c r="A108" s="153"/>
      <c r="B108" s="153"/>
      <c r="C108" s="2"/>
      <c r="D108" s="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53"/>
      <c r="Z108" s="153"/>
      <c r="AA108" s="2"/>
      <c r="AB108" s="2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53"/>
      <c r="AX108" s="153"/>
      <c r="AY108" s="2"/>
      <c r="AZ108" s="2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53"/>
      <c r="BV108" s="153"/>
      <c r="BW108" s="2"/>
      <c r="BX108" s="2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53"/>
      <c r="CT108" s="153"/>
      <c r="CU108" s="2"/>
      <c r="CV108" s="2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53"/>
      <c r="DR108" s="153"/>
      <c r="DS108" s="2"/>
      <c r="DT108" s="2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53"/>
      <c r="EP108" s="153"/>
      <c r="EQ108" s="2"/>
      <c r="ER108" s="2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spans="1:167" ht="14.5">
      <c r="A109" s="153"/>
      <c r="B109" s="153"/>
      <c r="C109" s="2"/>
      <c r="D109" s="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53"/>
      <c r="Z109" s="153"/>
      <c r="AA109" s="2"/>
      <c r="AB109" s="2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53"/>
      <c r="AX109" s="153"/>
      <c r="AY109" s="2"/>
      <c r="AZ109" s="2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53"/>
      <c r="BV109" s="153"/>
      <c r="BW109" s="2"/>
      <c r="BX109" s="2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53"/>
      <c r="CT109" s="153"/>
      <c r="CU109" s="2"/>
      <c r="CV109" s="2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53"/>
      <c r="DR109" s="153"/>
      <c r="DS109" s="2"/>
      <c r="DT109" s="2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53"/>
      <c r="EP109" s="153"/>
      <c r="EQ109" s="2"/>
      <c r="ER109" s="2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spans="1:167" ht="14.5">
      <c r="A110" s="153"/>
      <c r="B110" s="153"/>
      <c r="C110" s="2"/>
      <c r="D110" s="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53"/>
      <c r="Z110" s="153"/>
      <c r="AA110" s="2"/>
      <c r="AB110" s="2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53"/>
      <c r="AX110" s="153"/>
      <c r="AY110" s="2"/>
      <c r="AZ110" s="2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53"/>
      <c r="BV110" s="153"/>
      <c r="BW110" s="2"/>
      <c r="BX110" s="2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53"/>
      <c r="CT110" s="153"/>
      <c r="CU110" s="2"/>
      <c r="CV110" s="2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53"/>
      <c r="DR110" s="153"/>
      <c r="DS110" s="2"/>
      <c r="DT110" s="2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53"/>
      <c r="EP110" s="153"/>
      <c r="EQ110" s="2"/>
      <c r="ER110" s="2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spans="1:167" ht="14.5">
      <c r="A111" s="153"/>
      <c r="B111" s="153"/>
      <c r="C111" s="2"/>
      <c r="D111" s="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53"/>
      <c r="Z111" s="153"/>
      <c r="AA111" s="2"/>
      <c r="AB111" s="2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53"/>
      <c r="AX111" s="153"/>
      <c r="AY111" s="2"/>
      <c r="AZ111" s="2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53"/>
      <c r="BV111" s="153"/>
      <c r="BW111" s="2"/>
      <c r="BX111" s="2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53"/>
      <c r="CT111" s="153"/>
      <c r="CU111" s="2"/>
      <c r="CV111" s="2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53"/>
      <c r="DR111" s="153"/>
      <c r="DS111" s="2"/>
      <c r="DT111" s="2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53"/>
      <c r="EP111" s="153"/>
      <c r="EQ111" s="2"/>
      <c r="ER111" s="2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spans="1:167" ht="14.5">
      <c r="A112" s="153"/>
      <c r="B112" s="153"/>
      <c r="C112" s="2"/>
      <c r="D112" s="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53"/>
      <c r="Z112" s="153"/>
      <c r="AA112" s="2"/>
      <c r="AB112" s="2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53"/>
      <c r="AX112" s="153"/>
      <c r="AY112" s="2"/>
      <c r="AZ112" s="2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53"/>
      <c r="BV112" s="153"/>
      <c r="BW112" s="2"/>
      <c r="BX112" s="2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53"/>
      <c r="CT112" s="153"/>
      <c r="CU112" s="2"/>
      <c r="CV112" s="2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53"/>
      <c r="DR112" s="153"/>
      <c r="DS112" s="2"/>
      <c r="DT112" s="2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53"/>
      <c r="EP112" s="153"/>
      <c r="EQ112" s="2"/>
      <c r="ER112" s="2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spans="1:167" ht="14.5">
      <c r="A113" s="153"/>
      <c r="B113" s="153"/>
      <c r="C113" s="2"/>
      <c r="D113" s="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53"/>
      <c r="Z113" s="153"/>
      <c r="AA113" s="2"/>
      <c r="AB113" s="2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53"/>
      <c r="AX113" s="153"/>
      <c r="AY113" s="2"/>
      <c r="AZ113" s="2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53"/>
      <c r="BV113" s="153"/>
      <c r="BW113" s="2"/>
      <c r="BX113" s="2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53"/>
      <c r="CT113" s="153"/>
      <c r="CU113" s="2"/>
      <c r="CV113" s="2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53"/>
      <c r="DR113" s="153"/>
      <c r="DS113" s="2"/>
      <c r="DT113" s="2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53"/>
      <c r="EP113" s="153"/>
      <c r="EQ113" s="2"/>
      <c r="ER113" s="2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spans="1:167" ht="14.5">
      <c r="A114" s="153"/>
      <c r="B114" s="153"/>
      <c r="C114" s="2"/>
      <c r="D114" s="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53"/>
      <c r="Z114" s="153"/>
      <c r="AA114" s="2"/>
      <c r="AB114" s="2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53"/>
      <c r="AX114" s="153"/>
      <c r="AY114" s="2"/>
      <c r="AZ114" s="2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53"/>
      <c r="BV114" s="153"/>
      <c r="BW114" s="2"/>
      <c r="BX114" s="2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53"/>
      <c r="CT114" s="153"/>
      <c r="CU114" s="2"/>
      <c r="CV114" s="2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53"/>
      <c r="DR114" s="153"/>
      <c r="DS114" s="2"/>
      <c r="DT114" s="2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53"/>
      <c r="EP114" s="153"/>
      <c r="EQ114" s="2"/>
      <c r="ER114" s="2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spans="1:167" ht="14.5">
      <c r="A115" s="153"/>
      <c r="B115" s="153"/>
      <c r="C115" s="2"/>
      <c r="D115" s="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53"/>
      <c r="Z115" s="153"/>
      <c r="AA115" s="2"/>
      <c r="AB115" s="2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53"/>
      <c r="AX115" s="153"/>
      <c r="AY115" s="2"/>
      <c r="AZ115" s="2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53"/>
      <c r="BV115" s="153"/>
      <c r="BW115" s="2"/>
      <c r="BX115" s="2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53"/>
      <c r="CT115" s="153"/>
      <c r="CU115" s="2"/>
      <c r="CV115" s="2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53"/>
      <c r="DR115" s="153"/>
      <c r="DS115" s="2"/>
      <c r="DT115" s="2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53"/>
      <c r="EP115" s="153"/>
      <c r="EQ115" s="2"/>
      <c r="ER115" s="2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spans="1:167" ht="14.5">
      <c r="A116" s="153"/>
      <c r="B116" s="153"/>
      <c r="C116" s="2"/>
      <c r="D116" s="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53"/>
      <c r="Z116" s="153"/>
      <c r="AA116" s="2"/>
      <c r="AB116" s="2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53"/>
      <c r="AX116" s="153"/>
      <c r="AY116" s="2"/>
      <c r="AZ116" s="2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53"/>
      <c r="BV116" s="153"/>
      <c r="BW116" s="2"/>
      <c r="BX116" s="2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53"/>
      <c r="CT116" s="153"/>
      <c r="CU116" s="2"/>
      <c r="CV116" s="2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53"/>
      <c r="DR116" s="153"/>
      <c r="DS116" s="2"/>
      <c r="DT116" s="2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53"/>
      <c r="EP116" s="153"/>
      <c r="EQ116" s="2"/>
      <c r="ER116" s="2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spans="1:167" ht="14.5">
      <c r="A117" s="153"/>
      <c r="B117" s="153"/>
      <c r="C117" s="2"/>
      <c r="D117" s="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53"/>
      <c r="Z117" s="153"/>
      <c r="AA117" s="2"/>
      <c r="AB117" s="2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53"/>
      <c r="AX117" s="153"/>
      <c r="AY117" s="2"/>
      <c r="AZ117" s="2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53"/>
      <c r="BV117" s="153"/>
      <c r="BW117" s="2"/>
      <c r="BX117" s="2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53"/>
      <c r="CT117" s="153"/>
      <c r="CU117" s="2"/>
      <c r="CV117" s="2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53"/>
      <c r="DR117" s="153"/>
      <c r="DS117" s="2"/>
      <c r="DT117" s="2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53"/>
      <c r="EP117" s="153"/>
      <c r="EQ117" s="2"/>
      <c r="ER117" s="2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spans="1:167" ht="14.5">
      <c r="A118" s="153"/>
      <c r="B118" s="153"/>
      <c r="C118" s="2"/>
      <c r="D118" s="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53"/>
      <c r="Z118" s="153"/>
      <c r="AA118" s="2"/>
      <c r="AB118" s="2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53"/>
      <c r="AX118" s="153"/>
      <c r="AY118" s="2"/>
      <c r="AZ118" s="2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53"/>
      <c r="BV118" s="153"/>
      <c r="BW118" s="2"/>
      <c r="BX118" s="2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53"/>
      <c r="CT118" s="153"/>
      <c r="CU118" s="2"/>
      <c r="CV118" s="2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53"/>
      <c r="DR118" s="153"/>
      <c r="DS118" s="2"/>
      <c r="DT118" s="2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53"/>
      <c r="EP118" s="153"/>
      <c r="EQ118" s="2"/>
      <c r="ER118" s="2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spans="1:167" ht="14.5">
      <c r="A119" s="153"/>
      <c r="B119" s="153"/>
      <c r="C119" s="2"/>
      <c r="D119" s="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53"/>
      <c r="Z119" s="153"/>
      <c r="AA119" s="2"/>
      <c r="AB119" s="2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53"/>
      <c r="AX119" s="153"/>
      <c r="AY119" s="2"/>
      <c r="AZ119" s="2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53"/>
      <c r="BV119" s="153"/>
      <c r="BW119" s="2"/>
      <c r="BX119" s="2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53"/>
      <c r="CT119" s="153"/>
      <c r="CU119" s="2"/>
      <c r="CV119" s="2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53"/>
      <c r="DR119" s="153"/>
      <c r="DS119" s="2"/>
      <c r="DT119" s="2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53"/>
      <c r="EP119" s="153"/>
      <c r="EQ119" s="2"/>
      <c r="ER119" s="2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spans="1:167" ht="14.5">
      <c r="A120" s="153"/>
      <c r="B120" s="153"/>
      <c r="C120" s="2"/>
      <c r="D120" s="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53"/>
      <c r="Z120" s="153"/>
      <c r="AA120" s="2"/>
      <c r="AB120" s="2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53"/>
      <c r="AX120" s="153"/>
      <c r="AY120" s="2"/>
      <c r="AZ120" s="2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53"/>
      <c r="BV120" s="153"/>
      <c r="BW120" s="2"/>
      <c r="BX120" s="2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53"/>
      <c r="CT120" s="153"/>
      <c r="CU120" s="2"/>
      <c r="CV120" s="2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53"/>
      <c r="DR120" s="153"/>
      <c r="DS120" s="2"/>
      <c r="DT120" s="2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53"/>
      <c r="EP120" s="153"/>
      <c r="EQ120" s="2"/>
      <c r="ER120" s="2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spans="1:167" ht="14.5">
      <c r="A121" s="153"/>
      <c r="B121" s="153"/>
      <c r="C121" s="2"/>
      <c r="D121" s="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53"/>
      <c r="Z121" s="153"/>
      <c r="AA121" s="2"/>
      <c r="AB121" s="2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53"/>
      <c r="AX121" s="153"/>
      <c r="AY121" s="2"/>
      <c r="AZ121" s="2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53"/>
      <c r="BV121" s="153"/>
      <c r="BW121" s="2"/>
      <c r="BX121" s="2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53"/>
      <c r="CT121" s="153"/>
      <c r="CU121" s="2"/>
      <c r="CV121" s="2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53"/>
      <c r="DR121" s="153"/>
      <c r="DS121" s="2"/>
      <c r="DT121" s="2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53"/>
      <c r="EP121" s="153"/>
      <c r="EQ121" s="2"/>
      <c r="ER121" s="2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spans="1:167" ht="14.5">
      <c r="A122" s="153"/>
      <c r="B122" s="153"/>
      <c r="C122" s="2"/>
      <c r="D122" s="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53"/>
      <c r="Z122" s="153"/>
      <c r="AA122" s="2"/>
      <c r="AB122" s="2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53"/>
      <c r="AX122" s="153"/>
      <c r="AY122" s="2"/>
      <c r="AZ122" s="2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53"/>
      <c r="BV122" s="153"/>
      <c r="BW122" s="2"/>
      <c r="BX122" s="2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53"/>
      <c r="CT122" s="153"/>
      <c r="CU122" s="2"/>
      <c r="CV122" s="2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53"/>
      <c r="DR122" s="153"/>
      <c r="DS122" s="2"/>
      <c r="DT122" s="2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53"/>
      <c r="EP122" s="153"/>
      <c r="EQ122" s="2"/>
      <c r="ER122" s="2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spans="1:167" ht="14.5">
      <c r="A123" s="153"/>
      <c r="B123" s="153"/>
      <c r="C123" s="2"/>
      <c r="D123" s="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53"/>
      <c r="Z123" s="153"/>
      <c r="AA123" s="2"/>
      <c r="AB123" s="2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53"/>
      <c r="AX123" s="153"/>
      <c r="AY123" s="2"/>
      <c r="AZ123" s="2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53"/>
      <c r="BV123" s="153"/>
      <c r="BW123" s="2"/>
      <c r="BX123" s="2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53"/>
      <c r="CT123" s="153"/>
      <c r="CU123" s="2"/>
      <c r="CV123" s="2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53"/>
      <c r="DR123" s="153"/>
      <c r="DS123" s="2"/>
      <c r="DT123" s="2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53"/>
      <c r="EP123" s="153"/>
      <c r="EQ123" s="2"/>
      <c r="ER123" s="2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spans="1:167" ht="14.5">
      <c r="A124" s="153"/>
      <c r="B124" s="153"/>
      <c r="C124" s="2"/>
      <c r="D124" s="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53"/>
      <c r="Z124" s="153"/>
      <c r="AA124" s="2"/>
      <c r="AB124" s="2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53"/>
      <c r="AX124" s="153"/>
      <c r="AY124" s="2"/>
      <c r="AZ124" s="2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53"/>
      <c r="BV124" s="153"/>
      <c r="BW124" s="2"/>
      <c r="BX124" s="2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53"/>
      <c r="CT124" s="153"/>
      <c r="CU124" s="2"/>
      <c r="CV124" s="2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53"/>
      <c r="DR124" s="153"/>
      <c r="DS124" s="2"/>
      <c r="DT124" s="2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53"/>
      <c r="EP124" s="153"/>
      <c r="EQ124" s="2"/>
      <c r="ER124" s="2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spans="1:167" ht="14.5">
      <c r="A125" s="153"/>
      <c r="B125" s="153"/>
      <c r="C125" s="2"/>
      <c r="D125" s="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53"/>
      <c r="Z125" s="153"/>
      <c r="AA125" s="2"/>
      <c r="AB125" s="2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53"/>
      <c r="AX125" s="153"/>
      <c r="AY125" s="2"/>
      <c r="AZ125" s="2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53"/>
      <c r="BV125" s="153"/>
      <c r="BW125" s="2"/>
      <c r="BX125" s="2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53"/>
      <c r="CT125" s="153"/>
      <c r="CU125" s="2"/>
      <c r="CV125" s="2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53"/>
      <c r="DR125" s="153"/>
      <c r="DS125" s="2"/>
      <c r="DT125" s="2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53"/>
      <c r="EP125" s="153"/>
      <c r="EQ125" s="2"/>
      <c r="ER125" s="2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spans="1:167" ht="14.5">
      <c r="A126" s="153"/>
      <c r="B126" s="153"/>
      <c r="C126" s="2"/>
      <c r="D126" s="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53"/>
      <c r="Z126" s="153"/>
      <c r="AA126" s="2"/>
      <c r="AB126" s="2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53"/>
      <c r="AX126" s="153"/>
      <c r="AY126" s="2"/>
      <c r="AZ126" s="2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53"/>
      <c r="BV126" s="153"/>
      <c r="BW126" s="2"/>
      <c r="BX126" s="2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53"/>
      <c r="CT126" s="153"/>
      <c r="CU126" s="2"/>
      <c r="CV126" s="2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53"/>
      <c r="DR126" s="153"/>
      <c r="DS126" s="2"/>
      <c r="DT126" s="2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53"/>
      <c r="EP126" s="153"/>
      <c r="EQ126" s="2"/>
      <c r="ER126" s="2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spans="1:167" ht="14.5">
      <c r="A127" s="153"/>
      <c r="B127" s="153"/>
      <c r="C127" s="2"/>
      <c r="D127" s="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53"/>
      <c r="Z127" s="153"/>
      <c r="AA127" s="2"/>
      <c r="AB127" s="2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53"/>
      <c r="AX127" s="153"/>
      <c r="AY127" s="2"/>
      <c r="AZ127" s="2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53"/>
      <c r="BV127" s="153"/>
      <c r="BW127" s="2"/>
      <c r="BX127" s="2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53"/>
      <c r="CT127" s="153"/>
      <c r="CU127" s="2"/>
      <c r="CV127" s="2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53"/>
      <c r="DR127" s="153"/>
      <c r="DS127" s="2"/>
      <c r="DT127" s="2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53"/>
      <c r="EP127" s="153"/>
      <c r="EQ127" s="2"/>
      <c r="ER127" s="2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spans="1:167" ht="14.5">
      <c r="A128" s="153"/>
      <c r="B128" s="153"/>
      <c r="C128" s="2"/>
      <c r="D128" s="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53"/>
      <c r="Z128" s="153"/>
      <c r="AA128" s="2"/>
      <c r="AB128" s="2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53"/>
      <c r="AX128" s="153"/>
      <c r="AY128" s="2"/>
      <c r="AZ128" s="2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53"/>
      <c r="BV128" s="153"/>
      <c r="BW128" s="2"/>
      <c r="BX128" s="2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53"/>
      <c r="CT128" s="153"/>
      <c r="CU128" s="2"/>
      <c r="CV128" s="2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53"/>
      <c r="DR128" s="153"/>
      <c r="DS128" s="2"/>
      <c r="DT128" s="2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53"/>
      <c r="EP128" s="153"/>
      <c r="EQ128" s="2"/>
      <c r="ER128" s="2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spans="1:167" ht="14.5">
      <c r="A129" s="153"/>
      <c r="B129" s="153"/>
      <c r="C129" s="2"/>
      <c r="D129" s="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53"/>
      <c r="Z129" s="153"/>
      <c r="AA129" s="2"/>
      <c r="AB129" s="2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53"/>
      <c r="AX129" s="153"/>
      <c r="AY129" s="2"/>
      <c r="AZ129" s="2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53"/>
      <c r="BV129" s="153"/>
      <c r="BW129" s="2"/>
      <c r="BX129" s="2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53"/>
      <c r="CT129" s="153"/>
      <c r="CU129" s="2"/>
      <c r="CV129" s="2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53"/>
      <c r="DR129" s="153"/>
      <c r="DS129" s="2"/>
      <c r="DT129" s="2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53"/>
      <c r="EP129" s="153"/>
      <c r="EQ129" s="2"/>
      <c r="ER129" s="2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spans="1:167" ht="14.5">
      <c r="A130" s="153"/>
      <c r="B130" s="153"/>
      <c r="C130" s="2"/>
      <c r="D130" s="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53"/>
      <c r="Z130" s="153"/>
      <c r="AA130" s="2"/>
      <c r="AB130" s="2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53"/>
      <c r="AX130" s="153"/>
      <c r="AY130" s="2"/>
      <c r="AZ130" s="2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53"/>
      <c r="BV130" s="153"/>
      <c r="BW130" s="2"/>
      <c r="BX130" s="2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53"/>
      <c r="CT130" s="153"/>
      <c r="CU130" s="2"/>
      <c r="CV130" s="2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53"/>
      <c r="DR130" s="153"/>
      <c r="DS130" s="2"/>
      <c r="DT130" s="2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53"/>
      <c r="EP130" s="153"/>
      <c r="EQ130" s="2"/>
      <c r="ER130" s="2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spans="1:167" ht="14.5">
      <c r="A131" s="153"/>
      <c r="B131" s="153"/>
      <c r="C131" s="2"/>
      <c r="D131" s="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53"/>
      <c r="Z131" s="153"/>
      <c r="AA131" s="2"/>
      <c r="AB131" s="2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53"/>
      <c r="AX131" s="153"/>
      <c r="AY131" s="2"/>
      <c r="AZ131" s="2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53"/>
      <c r="BV131" s="153"/>
      <c r="BW131" s="2"/>
      <c r="BX131" s="2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53"/>
      <c r="CT131" s="153"/>
      <c r="CU131" s="2"/>
      <c r="CV131" s="2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53"/>
      <c r="DR131" s="153"/>
      <c r="DS131" s="2"/>
      <c r="DT131" s="2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53"/>
      <c r="EP131" s="153"/>
      <c r="EQ131" s="2"/>
      <c r="ER131" s="2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spans="1:167" ht="14.5">
      <c r="A132" s="153"/>
      <c r="B132" s="153"/>
      <c r="C132" s="2"/>
      <c r="D132" s="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53"/>
      <c r="Z132" s="153"/>
      <c r="AA132" s="2"/>
      <c r="AB132" s="2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53"/>
      <c r="AX132" s="153"/>
      <c r="AY132" s="2"/>
      <c r="AZ132" s="2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53"/>
      <c r="BV132" s="153"/>
      <c r="BW132" s="2"/>
      <c r="BX132" s="2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53"/>
      <c r="CT132" s="153"/>
      <c r="CU132" s="2"/>
      <c r="CV132" s="2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53"/>
      <c r="DR132" s="153"/>
      <c r="DS132" s="2"/>
      <c r="DT132" s="2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53"/>
      <c r="EP132" s="153"/>
      <c r="EQ132" s="2"/>
      <c r="ER132" s="2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spans="1:167" ht="14.5">
      <c r="A133" s="153"/>
      <c r="B133" s="153"/>
      <c r="C133" s="2"/>
      <c r="D133" s="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53"/>
      <c r="Z133" s="153"/>
      <c r="AA133" s="2"/>
      <c r="AB133" s="2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53"/>
      <c r="AX133" s="153"/>
      <c r="AY133" s="2"/>
      <c r="AZ133" s="2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53"/>
      <c r="BV133" s="153"/>
      <c r="BW133" s="2"/>
      <c r="BX133" s="2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53"/>
      <c r="CT133" s="153"/>
      <c r="CU133" s="2"/>
      <c r="CV133" s="2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53"/>
      <c r="DR133" s="153"/>
      <c r="DS133" s="2"/>
      <c r="DT133" s="2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53"/>
      <c r="EP133" s="153"/>
      <c r="EQ133" s="2"/>
      <c r="ER133" s="2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spans="1:167" ht="14.5">
      <c r="A134" s="153"/>
      <c r="B134" s="153"/>
      <c r="C134" s="2"/>
      <c r="D134" s="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53"/>
      <c r="Z134" s="153"/>
      <c r="AA134" s="2"/>
      <c r="AB134" s="2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53"/>
      <c r="AX134" s="153"/>
      <c r="AY134" s="2"/>
      <c r="AZ134" s="2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53"/>
      <c r="BV134" s="153"/>
      <c r="BW134" s="2"/>
      <c r="BX134" s="2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53"/>
      <c r="CT134" s="153"/>
      <c r="CU134" s="2"/>
      <c r="CV134" s="2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53"/>
      <c r="DR134" s="153"/>
      <c r="DS134" s="2"/>
      <c r="DT134" s="2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53"/>
      <c r="EP134" s="153"/>
      <c r="EQ134" s="2"/>
      <c r="ER134" s="2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spans="1:167" ht="14.5">
      <c r="A135" s="153"/>
      <c r="B135" s="153"/>
      <c r="C135" s="2"/>
      <c r="D135" s="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53"/>
      <c r="Z135" s="153"/>
      <c r="AA135" s="2"/>
      <c r="AB135" s="2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53"/>
      <c r="AX135" s="153"/>
      <c r="AY135" s="2"/>
      <c r="AZ135" s="2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53"/>
      <c r="BV135" s="153"/>
      <c r="BW135" s="2"/>
      <c r="BX135" s="2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53"/>
      <c r="CT135" s="153"/>
      <c r="CU135" s="2"/>
      <c r="CV135" s="2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53"/>
      <c r="DR135" s="153"/>
      <c r="DS135" s="2"/>
      <c r="DT135" s="2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53"/>
      <c r="EP135" s="153"/>
      <c r="EQ135" s="2"/>
      <c r="ER135" s="2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spans="1:167" ht="14.5">
      <c r="A136" s="153"/>
      <c r="B136" s="153"/>
      <c r="C136" s="2"/>
      <c r="D136" s="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53"/>
      <c r="Z136" s="153"/>
      <c r="AA136" s="2"/>
      <c r="AB136" s="2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53"/>
      <c r="AX136" s="153"/>
      <c r="AY136" s="2"/>
      <c r="AZ136" s="2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53"/>
      <c r="BV136" s="153"/>
      <c r="BW136" s="2"/>
      <c r="BX136" s="2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53"/>
      <c r="CT136" s="153"/>
      <c r="CU136" s="2"/>
      <c r="CV136" s="2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53"/>
      <c r="DR136" s="153"/>
      <c r="DS136" s="2"/>
      <c r="DT136" s="2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53"/>
      <c r="EP136" s="153"/>
      <c r="EQ136" s="2"/>
      <c r="ER136" s="2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spans="1:167" ht="14.5">
      <c r="A137" s="153"/>
      <c r="B137" s="153"/>
      <c r="C137" s="2"/>
      <c r="D137" s="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53"/>
      <c r="Z137" s="153"/>
      <c r="AA137" s="2"/>
      <c r="AB137" s="2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53"/>
      <c r="AX137" s="153"/>
      <c r="AY137" s="2"/>
      <c r="AZ137" s="2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53"/>
      <c r="BV137" s="153"/>
      <c r="BW137" s="2"/>
      <c r="BX137" s="2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53"/>
      <c r="CT137" s="153"/>
      <c r="CU137" s="2"/>
      <c r="CV137" s="2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53"/>
      <c r="DR137" s="153"/>
      <c r="DS137" s="2"/>
      <c r="DT137" s="2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53"/>
      <c r="EP137" s="153"/>
      <c r="EQ137" s="2"/>
      <c r="ER137" s="2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spans="1:167" ht="14.5">
      <c r="A138" s="153"/>
      <c r="B138" s="153"/>
      <c r="C138" s="2"/>
      <c r="D138" s="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53"/>
      <c r="Z138" s="153"/>
      <c r="AA138" s="2"/>
      <c r="AB138" s="2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53"/>
      <c r="AX138" s="153"/>
      <c r="AY138" s="2"/>
      <c r="AZ138" s="2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53"/>
      <c r="BV138" s="153"/>
      <c r="BW138" s="2"/>
      <c r="BX138" s="2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53"/>
      <c r="CT138" s="153"/>
      <c r="CU138" s="2"/>
      <c r="CV138" s="2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53"/>
      <c r="DR138" s="153"/>
      <c r="DS138" s="2"/>
      <c r="DT138" s="2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53"/>
      <c r="EP138" s="153"/>
      <c r="EQ138" s="2"/>
      <c r="ER138" s="2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spans="1:167" ht="14.5">
      <c r="A139" s="153"/>
      <c r="B139" s="153"/>
      <c r="C139" s="2"/>
      <c r="D139" s="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53"/>
      <c r="Z139" s="153"/>
      <c r="AA139" s="2"/>
      <c r="AB139" s="2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53"/>
      <c r="AX139" s="153"/>
      <c r="AY139" s="2"/>
      <c r="AZ139" s="2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53"/>
      <c r="BV139" s="153"/>
      <c r="BW139" s="2"/>
      <c r="BX139" s="2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53"/>
      <c r="CT139" s="153"/>
      <c r="CU139" s="2"/>
      <c r="CV139" s="2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53"/>
      <c r="DR139" s="153"/>
      <c r="DS139" s="2"/>
      <c r="DT139" s="2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53"/>
      <c r="EP139" s="153"/>
      <c r="EQ139" s="2"/>
      <c r="ER139" s="2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spans="1:167" ht="14.5">
      <c r="A140" s="153"/>
      <c r="B140" s="153"/>
      <c r="C140" s="2"/>
      <c r="D140" s="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53"/>
      <c r="Z140" s="153"/>
      <c r="AA140" s="2"/>
      <c r="AB140" s="2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53"/>
      <c r="AX140" s="153"/>
      <c r="AY140" s="2"/>
      <c r="AZ140" s="2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53"/>
      <c r="BV140" s="153"/>
      <c r="BW140" s="2"/>
      <c r="BX140" s="2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53"/>
      <c r="CT140" s="153"/>
      <c r="CU140" s="2"/>
      <c r="CV140" s="2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53"/>
      <c r="DR140" s="153"/>
      <c r="DS140" s="2"/>
      <c r="DT140" s="2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53"/>
      <c r="EP140" s="153"/>
      <c r="EQ140" s="2"/>
      <c r="ER140" s="2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spans="1:167" ht="14.5">
      <c r="A141" s="153"/>
      <c r="B141" s="153"/>
      <c r="C141" s="2"/>
      <c r="D141" s="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53"/>
      <c r="Z141" s="153"/>
      <c r="AA141" s="2"/>
      <c r="AB141" s="2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53"/>
      <c r="AX141" s="153"/>
      <c r="AY141" s="2"/>
      <c r="AZ141" s="2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53"/>
      <c r="BV141" s="153"/>
      <c r="BW141" s="2"/>
      <c r="BX141" s="2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53"/>
      <c r="CT141" s="153"/>
      <c r="CU141" s="2"/>
      <c r="CV141" s="2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53"/>
      <c r="DR141" s="153"/>
      <c r="DS141" s="2"/>
      <c r="DT141" s="2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53"/>
      <c r="EP141" s="153"/>
      <c r="EQ141" s="2"/>
      <c r="ER141" s="2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spans="1:167" ht="14.5">
      <c r="A142" s="153"/>
      <c r="B142" s="153"/>
      <c r="C142" s="2"/>
      <c r="D142" s="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53"/>
      <c r="Z142" s="153"/>
      <c r="AA142" s="2"/>
      <c r="AB142" s="2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53"/>
      <c r="AX142" s="153"/>
      <c r="AY142" s="2"/>
      <c r="AZ142" s="2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53"/>
      <c r="BV142" s="153"/>
      <c r="BW142" s="2"/>
      <c r="BX142" s="2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53"/>
      <c r="CT142" s="153"/>
      <c r="CU142" s="2"/>
      <c r="CV142" s="2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53"/>
      <c r="DR142" s="153"/>
      <c r="DS142" s="2"/>
      <c r="DT142" s="2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53"/>
      <c r="EP142" s="153"/>
      <c r="EQ142" s="2"/>
      <c r="ER142" s="2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spans="1:167" ht="14.5">
      <c r="A143" s="153"/>
      <c r="B143" s="153"/>
      <c r="C143" s="2"/>
      <c r="D143" s="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53"/>
      <c r="Z143" s="153"/>
      <c r="AA143" s="2"/>
      <c r="AB143" s="2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53"/>
      <c r="AX143" s="153"/>
      <c r="AY143" s="2"/>
      <c r="AZ143" s="2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53"/>
      <c r="BV143" s="153"/>
      <c r="BW143" s="2"/>
      <c r="BX143" s="2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53"/>
      <c r="CT143" s="153"/>
      <c r="CU143" s="2"/>
      <c r="CV143" s="2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53"/>
      <c r="DR143" s="153"/>
      <c r="DS143" s="2"/>
      <c r="DT143" s="2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53"/>
      <c r="EP143" s="153"/>
      <c r="EQ143" s="2"/>
      <c r="ER143" s="2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spans="1:167" ht="14.5">
      <c r="A144" s="153"/>
      <c r="B144" s="153"/>
      <c r="C144" s="2"/>
      <c r="D144" s="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53"/>
      <c r="Z144" s="153"/>
      <c r="AA144" s="2"/>
      <c r="AB144" s="2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53"/>
      <c r="AX144" s="153"/>
      <c r="AY144" s="2"/>
      <c r="AZ144" s="2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53"/>
      <c r="BV144" s="153"/>
      <c r="BW144" s="2"/>
      <c r="BX144" s="2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53"/>
      <c r="CT144" s="153"/>
      <c r="CU144" s="2"/>
      <c r="CV144" s="2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53"/>
      <c r="DR144" s="153"/>
      <c r="DS144" s="2"/>
      <c r="DT144" s="2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53"/>
      <c r="EP144" s="153"/>
      <c r="EQ144" s="2"/>
      <c r="ER144" s="2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spans="1:167" ht="14.5">
      <c r="A145" s="153"/>
      <c r="B145" s="153"/>
      <c r="C145" s="2"/>
      <c r="D145" s="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53"/>
      <c r="Z145" s="153"/>
      <c r="AA145" s="2"/>
      <c r="AB145" s="2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53"/>
      <c r="AX145" s="153"/>
      <c r="AY145" s="2"/>
      <c r="AZ145" s="2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53"/>
      <c r="BV145" s="153"/>
      <c r="BW145" s="2"/>
      <c r="BX145" s="2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53"/>
      <c r="CT145" s="153"/>
      <c r="CU145" s="2"/>
      <c r="CV145" s="2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53"/>
      <c r="DR145" s="153"/>
      <c r="DS145" s="2"/>
      <c r="DT145" s="2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53"/>
      <c r="EP145" s="153"/>
      <c r="EQ145" s="2"/>
      <c r="ER145" s="2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spans="1:167" ht="14.5">
      <c r="A146" s="153"/>
      <c r="B146" s="153"/>
      <c r="C146" s="2"/>
      <c r="D146" s="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53"/>
      <c r="Z146" s="153"/>
      <c r="AA146" s="2"/>
      <c r="AB146" s="2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53"/>
      <c r="AX146" s="153"/>
      <c r="AY146" s="2"/>
      <c r="AZ146" s="2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53"/>
      <c r="BV146" s="153"/>
      <c r="BW146" s="2"/>
      <c r="BX146" s="2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53"/>
      <c r="CT146" s="153"/>
      <c r="CU146" s="2"/>
      <c r="CV146" s="2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53"/>
      <c r="DR146" s="153"/>
      <c r="DS146" s="2"/>
      <c r="DT146" s="2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53"/>
      <c r="EP146" s="153"/>
      <c r="EQ146" s="2"/>
      <c r="ER146" s="2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spans="1:167" ht="14.5">
      <c r="A147" s="153"/>
      <c r="B147" s="153"/>
      <c r="C147" s="2"/>
      <c r="D147" s="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53"/>
      <c r="Z147" s="153"/>
      <c r="AA147" s="2"/>
      <c r="AB147" s="2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53"/>
      <c r="AX147" s="153"/>
      <c r="AY147" s="2"/>
      <c r="AZ147" s="2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53"/>
      <c r="BV147" s="153"/>
      <c r="BW147" s="2"/>
      <c r="BX147" s="2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53"/>
      <c r="CT147" s="153"/>
      <c r="CU147" s="2"/>
      <c r="CV147" s="2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53"/>
      <c r="DR147" s="153"/>
      <c r="DS147" s="2"/>
      <c r="DT147" s="2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53"/>
      <c r="EP147" s="153"/>
      <c r="EQ147" s="2"/>
      <c r="ER147" s="2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spans="1:167" ht="14.5">
      <c r="A148" s="153"/>
      <c r="B148" s="153"/>
      <c r="C148" s="2"/>
      <c r="D148" s="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53"/>
      <c r="Z148" s="153"/>
      <c r="AA148" s="2"/>
      <c r="AB148" s="2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53"/>
      <c r="AX148" s="153"/>
      <c r="AY148" s="2"/>
      <c r="AZ148" s="2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53"/>
      <c r="BV148" s="153"/>
      <c r="BW148" s="2"/>
      <c r="BX148" s="2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53"/>
      <c r="CT148" s="153"/>
      <c r="CU148" s="2"/>
      <c r="CV148" s="2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53"/>
      <c r="DR148" s="153"/>
      <c r="DS148" s="2"/>
      <c r="DT148" s="2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53"/>
      <c r="EP148" s="153"/>
      <c r="EQ148" s="2"/>
      <c r="ER148" s="2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spans="1:167" ht="14.5">
      <c r="A149" s="153"/>
      <c r="B149" s="153"/>
      <c r="C149" s="2"/>
      <c r="D149" s="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53"/>
      <c r="Z149" s="153"/>
      <c r="AA149" s="2"/>
      <c r="AB149" s="2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53"/>
      <c r="AX149" s="153"/>
      <c r="AY149" s="2"/>
      <c r="AZ149" s="2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53"/>
      <c r="BV149" s="153"/>
      <c r="BW149" s="2"/>
      <c r="BX149" s="2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53"/>
      <c r="CT149" s="153"/>
      <c r="CU149" s="2"/>
      <c r="CV149" s="2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53"/>
      <c r="DR149" s="153"/>
      <c r="DS149" s="2"/>
      <c r="DT149" s="2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53"/>
      <c r="EP149" s="153"/>
      <c r="EQ149" s="2"/>
      <c r="ER149" s="2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spans="1:167" ht="14.5">
      <c r="A150" s="153"/>
      <c r="B150" s="153"/>
      <c r="C150" s="2"/>
      <c r="D150" s="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53"/>
      <c r="Z150" s="153"/>
      <c r="AA150" s="2"/>
      <c r="AB150" s="2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53"/>
      <c r="AX150" s="153"/>
      <c r="AY150" s="2"/>
      <c r="AZ150" s="2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53"/>
      <c r="BV150" s="153"/>
      <c r="BW150" s="2"/>
      <c r="BX150" s="2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53"/>
      <c r="CT150" s="153"/>
      <c r="CU150" s="2"/>
      <c r="CV150" s="2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53"/>
      <c r="DR150" s="153"/>
      <c r="DS150" s="2"/>
      <c r="DT150" s="2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53"/>
      <c r="EP150" s="153"/>
      <c r="EQ150" s="2"/>
      <c r="ER150" s="2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spans="1:167" ht="14.5">
      <c r="A151" s="153"/>
      <c r="B151" s="153"/>
      <c r="C151" s="2"/>
      <c r="D151" s="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53"/>
      <c r="Z151" s="153"/>
      <c r="AA151" s="2"/>
      <c r="AB151" s="2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53"/>
      <c r="AX151" s="153"/>
      <c r="AY151" s="2"/>
      <c r="AZ151" s="2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53"/>
      <c r="BV151" s="153"/>
      <c r="BW151" s="2"/>
      <c r="BX151" s="2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53"/>
      <c r="CT151" s="153"/>
      <c r="CU151" s="2"/>
      <c r="CV151" s="2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53"/>
      <c r="DR151" s="153"/>
      <c r="DS151" s="2"/>
      <c r="DT151" s="2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53"/>
      <c r="EP151" s="153"/>
      <c r="EQ151" s="2"/>
      <c r="ER151" s="2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spans="1:167" ht="14.5">
      <c r="A152" s="153"/>
      <c r="B152" s="153"/>
      <c r="C152" s="2"/>
      <c r="D152" s="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53"/>
      <c r="Z152" s="153"/>
      <c r="AA152" s="2"/>
      <c r="AB152" s="2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53"/>
      <c r="AX152" s="153"/>
      <c r="AY152" s="2"/>
      <c r="AZ152" s="2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53"/>
      <c r="BV152" s="153"/>
      <c r="BW152" s="2"/>
      <c r="BX152" s="2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53"/>
      <c r="CT152" s="153"/>
      <c r="CU152" s="2"/>
      <c r="CV152" s="2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53"/>
      <c r="DR152" s="153"/>
      <c r="DS152" s="2"/>
      <c r="DT152" s="2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53"/>
      <c r="EP152" s="153"/>
      <c r="EQ152" s="2"/>
      <c r="ER152" s="2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spans="1:167" ht="14.5">
      <c r="A153" s="153"/>
      <c r="B153" s="153"/>
      <c r="C153" s="2"/>
      <c r="D153" s="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53"/>
      <c r="Z153" s="153"/>
      <c r="AA153" s="2"/>
      <c r="AB153" s="2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53"/>
      <c r="AX153" s="153"/>
      <c r="AY153" s="2"/>
      <c r="AZ153" s="2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53"/>
      <c r="BV153" s="153"/>
      <c r="BW153" s="2"/>
      <c r="BX153" s="2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53"/>
      <c r="CT153" s="153"/>
      <c r="CU153" s="2"/>
      <c r="CV153" s="2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53"/>
      <c r="DR153" s="153"/>
      <c r="DS153" s="2"/>
      <c r="DT153" s="2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53"/>
      <c r="EP153" s="153"/>
      <c r="EQ153" s="2"/>
      <c r="ER153" s="2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spans="1:167" ht="14.5">
      <c r="A154" s="153"/>
      <c r="B154" s="153"/>
      <c r="C154" s="2"/>
      <c r="D154" s="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53"/>
      <c r="Z154" s="153"/>
      <c r="AA154" s="2"/>
      <c r="AB154" s="2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53"/>
      <c r="AX154" s="153"/>
      <c r="AY154" s="2"/>
      <c r="AZ154" s="2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53"/>
      <c r="BV154" s="153"/>
      <c r="BW154" s="2"/>
      <c r="BX154" s="2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53"/>
      <c r="CT154" s="153"/>
      <c r="CU154" s="2"/>
      <c r="CV154" s="2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53"/>
      <c r="DR154" s="153"/>
      <c r="DS154" s="2"/>
      <c r="DT154" s="2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53"/>
      <c r="EP154" s="153"/>
      <c r="EQ154" s="2"/>
      <c r="ER154" s="2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spans="1:167" ht="14.5">
      <c r="A155" s="153"/>
      <c r="B155" s="153"/>
      <c r="C155" s="2"/>
      <c r="D155" s="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53"/>
      <c r="Z155" s="153"/>
      <c r="AA155" s="2"/>
      <c r="AB155" s="2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53"/>
      <c r="AX155" s="153"/>
      <c r="AY155" s="2"/>
      <c r="AZ155" s="2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53"/>
      <c r="BV155" s="153"/>
      <c r="BW155" s="2"/>
      <c r="BX155" s="2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53"/>
      <c r="CT155" s="153"/>
      <c r="CU155" s="2"/>
      <c r="CV155" s="2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53"/>
      <c r="DR155" s="153"/>
      <c r="DS155" s="2"/>
      <c r="DT155" s="2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53"/>
      <c r="EP155" s="153"/>
      <c r="EQ155" s="2"/>
      <c r="ER155" s="2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spans="1:167" ht="14.5">
      <c r="A156" s="153"/>
      <c r="B156" s="153"/>
      <c r="C156" s="2"/>
      <c r="D156" s="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53"/>
      <c r="Z156" s="153"/>
      <c r="AA156" s="2"/>
      <c r="AB156" s="2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53"/>
      <c r="AX156" s="153"/>
      <c r="AY156" s="2"/>
      <c r="AZ156" s="2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53"/>
      <c r="BV156" s="153"/>
      <c r="BW156" s="2"/>
      <c r="BX156" s="2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53"/>
      <c r="CT156" s="153"/>
      <c r="CU156" s="2"/>
      <c r="CV156" s="2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53"/>
      <c r="DR156" s="153"/>
      <c r="DS156" s="2"/>
      <c r="DT156" s="2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53"/>
      <c r="EP156" s="153"/>
      <c r="EQ156" s="2"/>
      <c r="ER156" s="2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spans="1:167" ht="14.5">
      <c r="A157" s="153"/>
      <c r="B157" s="153"/>
      <c r="C157" s="2"/>
      <c r="D157" s="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53"/>
      <c r="Z157" s="153"/>
      <c r="AA157" s="2"/>
      <c r="AB157" s="2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53"/>
      <c r="AX157" s="153"/>
      <c r="AY157" s="2"/>
      <c r="AZ157" s="2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53"/>
      <c r="BV157" s="153"/>
      <c r="BW157" s="2"/>
      <c r="BX157" s="2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53"/>
      <c r="CT157" s="153"/>
      <c r="CU157" s="2"/>
      <c r="CV157" s="2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53"/>
      <c r="DR157" s="153"/>
      <c r="DS157" s="2"/>
      <c r="DT157" s="2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53"/>
      <c r="EP157" s="153"/>
      <c r="EQ157" s="2"/>
      <c r="ER157" s="2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spans="1:167" ht="14.5">
      <c r="A158" s="153"/>
      <c r="B158" s="153"/>
      <c r="C158" s="2"/>
      <c r="D158" s="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53"/>
      <c r="Z158" s="153"/>
      <c r="AA158" s="2"/>
      <c r="AB158" s="2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53"/>
      <c r="AX158" s="153"/>
      <c r="AY158" s="2"/>
      <c r="AZ158" s="2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53"/>
      <c r="BV158" s="153"/>
      <c r="BW158" s="2"/>
      <c r="BX158" s="2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53"/>
      <c r="CT158" s="153"/>
      <c r="CU158" s="2"/>
      <c r="CV158" s="2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53"/>
      <c r="DR158" s="153"/>
      <c r="DS158" s="2"/>
      <c r="DT158" s="2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53"/>
      <c r="EP158" s="153"/>
      <c r="EQ158" s="2"/>
      <c r="ER158" s="2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spans="1:167" ht="14.5">
      <c r="A159" s="153"/>
      <c r="B159" s="153"/>
      <c r="C159" s="2"/>
      <c r="D159" s="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53"/>
      <c r="Z159" s="153"/>
      <c r="AA159" s="2"/>
      <c r="AB159" s="2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53"/>
      <c r="AX159" s="153"/>
      <c r="AY159" s="2"/>
      <c r="AZ159" s="2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53"/>
      <c r="BV159" s="153"/>
      <c r="BW159" s="2"/>
      <c r="BX159" s="2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53"/>
      <c r="CT159" s="153"/>
      <c r="CU159" s="2"/>
      <c r="CV159" s="2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53"/>
      <c r="DR159" s="153"/>
      <c r="DS159" s="2"/>
      <c r="DT159" s="2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53"/>
      <c r="EP159" s="153"/>
      <c r="EQ159" s="2"/>
      <c r="ER159" s="2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spans="1:167" ht="14.5">
      <c r="A160" s="153"/>
      <c r="B160" s="153"/>
      <c r="C160" s="2"/>
      <c r="D160" s="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53"/>
      <c r="Z160" s="153"/>
      <c r="AA160" s="2"/>
      <c r="AB160" s="2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53"/>
      <c r="AX160" s="153"/>
      <c r="AY160" s="2"/>
      <c r="AZ160" s="2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53"/>
      <c r="BV160" s="153"/>
      <c r="BW160" s="2"/>
      <c r="BX160" s="2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53"/>
      <c r="CT160" s="153"/>
      <c r="CU160" s="2"/>
      <c r="CV160" s="2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53"/>
      <c r="DR160" s="153"/>
      <c r="DS160" s="2"/>
      <c r="DT160" s="2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53"/>
      <c r="EP160" s="153"/>
      <c r="EQ160" s="2"/>
      <c r="ER160" s="2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spans="1:167" ht="14.5">
      <c r="A161" s="153"/>
      <c r="B161" s="153"/>
      <c r="C161" s="2"/>
      <c r="D161" s="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53"/>
      <c r="Z161" s="153"/>
      <c r="AA161" s="2"/>
      <c r="AB161" s="2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53"/>
      <c r="AX161" s="153"/>
      <c r="AY161" s="2"/>
      <c r="AZ161" s="2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53"/>
      <c r="BV161" s="153"/>
      <c r="BW161" s="2"/>
      <c r="BX161" s="2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53"/>
      <c r="CT161" s="153"/>
      <c r="CU161" s="2"/>
      <c r="CV161" s="2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53"/>
      <c r="DR161" s="153"/>
      <c r="DS161" s="2"/>
      <c r="DT161" s="2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53"/>
      <c r="EP161" s="153"/>
      <c r="EQ161" s="2"/>
      <c r="ER161" s="2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spans="1:167" ht="14.5">
      <c r="A162" s="153"/>
      <c r="B162" s="153"/>
      <c r="C162" s="2"/>
      <c r="D162" s="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53"/>
      <c r="Z162" s="153"/>
      <c r="AA162" s="2"/>
      <c r="AB162" s="2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53"/>
      <c r="AX162" s="153"/>
      <c r="AY162" s="2"/>
      <c r="AZ162" s="2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53"/>
      <c r="BV162" s="153"/>
      <c r="BW162" s="2"/>
      <c r="BX162" s="2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53"/>
      <c r="CT162" s="153"/>
      <c r="CU162" s="2"/>
      <c r="CV162" s="2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53"/>
      <c r="DR162" s="153"/>
      <c r="DS162" s="2"/>
      <c r="DT162" s="2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53"/>
      <c r="EP162" s="153"/>
      <c r="EQ162" s="2"/>
      <c r="ER162" s="2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spans="1:167" ht="14.5">
      <c r="A163" s="153"/>
      <c r="B163" s="153"/>
      <c r="C163" s="2"/>
      <c r="D163" s="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53"/>
      <c r="Z163" s="153"/>
      <c r="AA163" s="2"/>
      <c r="AB163" s="2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53"/>
      <c r="AX163" s="153"/>
      <c r="AY163" s="2"/>
      <c r="AZ163" s="2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53"/>
      <c r="BV163" s="153"/>
      <c r="BW163" s="2"/>
      <c r="BX163" s="2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53"/>
      <c r="CT163" s="153"/>
      <c r="CU163" s="2"/>
      <c r="CV163" s="2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53"/>
      <c r="DR163" s="153"/>
      <c r="DS163" s="2"/>
      <c r="DT163" s="2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53"/>
      <c r="EP163" s="153"/>
      <c r="EQ163" s="2"/>
      <c r="ER163" s="2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spans="1:167" ht="14.5">
      <c r="A164" s="153"/>
      <c r="B164" s="153"/>
      <c r="C164" s="2"/>
      <c r="D164" s="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53"/>
      <c r="Z164" s="153"/>
      <c r="AA164" s="2"/>
      <c r="AB164" s="2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53"/>
      <c r="AX164" s="153"/>
      <c r="AY164" s="2"/>
      <c r="AZ164" s="2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53"/>
      <c r="BV164" s="153"/>
      <c r="BW164" s="2"/>
      <c r="BX164" s="2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53"/>
      <c r="CT164" s="153"/>
      <c r="CU164" s="2"/>
      <c r="CV164" s="2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53"/>
      <c r="DR164" s="153"/>
      <c r="DS164" s="2"/>
      <c r="DT164" s="2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53"/>
      <c r="EP164" s="153"/>
      <c r="EQ164" s="2"/>
      <c r="ER164" s="2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spans="1:167" ht="14.5">
      <c r="A165" s="153"/>
      <c r="B165" s="153"/>
      <c r="C165" s="2"/>
      <c r="D165" s="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53"/>
      <c r="Z165" s="153"/>
      <c r="AA165" s="2"/>
      <c r="AB165" s="2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53"/>
      <c r="AX165" s="153"/>
      <c r="AY165" s="2"/>
      <c r="AZ165" s="2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53"/>
      <c r="BV165" s="153"/>
      <c r="BW165" s="2"/>
      <c r="BX165" s="2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53"/>
      <c r="CT165" s="153"/>
      <c r="CU165" s="2"/>
      <c r="CV165" s="2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53"/>
      <c r="DR165" s="153"/>
      <c r="DS165" s="2"/>
      <c r="DT165" s="2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53"/>
      <c r="EP165" s="153"/>
      <c r="EQ165" s="2"/>
      <c r="ER165" s="2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spans="1:167" ht="14.5">
      <c r="A166" s="153"/>
      <c r="B166" s="153"/>
      <c r="C166" s="2"/>
      <c r="D166" s="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53"/>
      <c r="Z166" s="153"/>
      <c r="AA166" s="2"/>
      <c r="AB166" s="2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53"/>
      <c r="AX166" s="153"/>
      <c r="AY166" s="2"/>
      <c r="AZ166" s="2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53"/>
      <c r="BV166" s="153"/>
      <c r="BW166" s="2"/>
      <c r="BX166" s="2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53"/>
      <c r="CT166" s="153"/>
      <c r="CU166" s="2"/>
      <c r="CV166" s="2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53"/>
      <c r="DR166" s="153"/>
      <c r="DS166" s="2"/>
      <c r="DT166" s="2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53"/>
      <c r="EP166" s="153"/>
      <c r="EQ166" s="2"/>
      <c r="ER166" s="2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spans="1:167" ht="14.5">
      <c r="A167" s="153"/>
      <c r="B167" s="153"/>
      <c r="C167" s="2"/>
      <c r="D167" s="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53"/>
      <c r="Z167" s="153"/>
      <c r="AA167" s="2"/>
      <c r="AB167" s="2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53"/>
      <c r="AX167" s="153"/>
      <c r="AY167" s="2"/>
      <c r="AZ167" s="2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53"/>
      <c r="BV167" s="153"/>
      <c r="BW167" s="2"/>
      <c r="BX167" s="2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53"/>
      <c r="CT167" s="153"/>
      <c r="CU167" s="2"/>
      <c r="CV167" s="2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53"/>
      <c r="DR167" s="153"/>
      <c r="DS167" s="2"/>
      <c r="DT167" s="2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53"/>
      <c r="EP167" s="153"/>
      <c r="EQ167" s="2"/>
      <c r="ER167" s="2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spans="1:167" ht="14.5">
      <c r="A168" s="153"/>
      <c r="B168" s="153"/>
      <c r="C168" s="2"/>
      <c r="D168" s="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53"/>
      <c r="Z168" s="153"/>
      <c r="AA168" s="2"/>
      <c r="AB168" s="2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53"/>
      <c r="AX168" s="153"/>
      <c r="AY168" s="2"/>
      <c r="AZ168" s="2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53"/>
      <c r="BV168" s="153"/>
      <c r="BW168" s="2"/>
      <c r="BX168" s="2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53"/>
      <c r="CT168" s="153"/>
      <c r="CU168" s="2"/>
      <c r="CV168" s="2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53"/>
      <c r="DR168" s="153"/>
      <c r="DS168" s="2"/>
      <c r="DT168" s="2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53"/>
      <c r="EP168" s="153"/>
      <c r="EQ168" s="2"/>
      <c r="ER168" s="2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spans="1:167" ht="14.5">
      <c r="A169" s="153"/>
      <c r="B169" s="153"/>
      <c r="C169" s="2"/>
      <c r="D169" s="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53"/>
      <c r="Z169" s="153"/>
      <c r="AA169" s="2"/>
      <c r="AB169" s="2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53"/>
      <c r="AX169" s="153"/>
      <c r="AY169" s="2"/>
      <c r="AZ169" s="2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53"/>
      <c r="BV169" s="153"/>
      <c r="BW169" s="2"/>
      <c r="BX169" s="2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53"/>
      <c r="CT169" s="153"/>
      <c r="CU169" s="2"/>
      <c r="CV169" s="2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53"/>
      <c r="DR169" s="153"/>
      <c r="DS169" s="2"/>
      <c r="DT169" s="2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53"/>
      <c r="EP169" s="153"/>
      <c r="EQ169" s="2"/>
      <c r="ER169" s="2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spans="1:167" ht="14.5">
      <c r="A170" s="153"/>
      <c r="B170" s="153"/>
      <c r="C170" s="2"/>
      <c r="D170" s="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53"/>
      <c r="Z170" s="153"/>
      <c r="AA170" s="2"/>
      <c r="AB170" s="2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53"/>
      <c r="AX170" s="153"/>
      <c r="AY170" s="2"/>
      <c r="AZ170" s="2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53"/>
      <c r="BV170" s="153"/>
      <c r="BW170" s="2"/>
      <c r="BX170" s="2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53"/>
      <c r="CT170" s="153"/>
      <c r="CU170" s="2"/>
      <c r="CV170" s="2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53"/>
      <c r="DR170" s="153"/>
      <c r="DS170" s="2"/>
      <c r="DT170" s="2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53"/>
      <c r="EP170" s="153"/>
      <c r="EQ170" s="2"/>
      <c r="ER170" s="2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spans="1:167" ht="14.5">
      <c r="A171" s="153"/>
      <c r="B171" s="153"/>
      <c r="C171" s="2"/>
      <c r="D171" s="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53"/>
      <c r="Z171" s="153"/>
      <c r="AA171" s="2"/>
      <c r="AB171" s="2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53"/>
      <c r="AX171" s="153"/>
      <c r="AY171" s="2"/>
      <c r="AZ171" s="2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53"/>
      <c r="BV171" s="153"/>
      <c r="BW171" s="2"/>
      <c r="BX171" s="2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53"/>
      <c r="CT171" s="153"/>
      <c r="CU171" s="2"/>
      <c r="CV171" s="2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53"/>
      <c r="DR171" s="153"/>
      <c r="DS171" s="2"/>
      <c r="DT171" s="2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53"/>
      <c r="EP171" s="153"/>
      <c r="EQ171" s="2"/>
      <c r="ER171" s="2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spans="1:167" ht="14.5">
      <c r="A172" s="153"/>
      <c r="B172" s="153"/>
      <c r="C172" s="2"/>
      <c r="D172" s="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53"/>
      <c r="Z172" s="153"/>
      <c r="AA172" s="2"/>
      <c r="AB172" s="2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53"/>
      <c r="AX172" s="153"/>
      <c r="AY172" s="2"/>
      <c r="AZ172" s="2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53"/>
      <c r="BV172" s="153"/>
      <c r="BW172" s="2"/>
      <c r="BX172" s="2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53"/>
      <c r="CT172" s="153"/>
      <c r="CU172" s="2"/>
      <c r="CV172" s="2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53"/>
      <c r="DR172" s="153"/>
      <c r="DS172" s="2"/>
      <c r="DT172" s="2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53"/>
      <c r="EP172" s="153"/>
      <c r="EQ172" s="2"/>
      <c r="ER172" s="2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spans="1:167" ht="14.5">
      <c r="A173" s="153"/>
      <c r="B173" s="153"/>
      <c r="C173" s="2"/>
      <c r="D173" s="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53"/>
      <c r="Z173" s="153"/>
      <c r="AA173" s="2"/>
      <c r="AB173" s="2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53"/>
      <c r="AX173" s="153"/>
      <c r="AY173" s="2"/>
      <c r="AZ173" s="2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53"/>
      <c r="BV173" s="153"/>
      <c r="BW173" s="2"/>
      <c r="BX173" s="2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53"/>
      <c r="CT173" s="153"/>
      <c r="CU173" s="2"/>
      <c r="CV173" s="2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53"/>
      <c r="DR173" s="153"/>
      <c r="DS173" s="2"/>
      <c r="DT173" s="2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53"/>
      <c r="EP173" s="153"/>
      <c r="EQ173" s="2"/>
      <c r="ER173" s="2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spans="1:167" ht="14.5">
      <c r="A174" s="153"/>
      <c r="B174" s="153"/>
      <c r="C174" s="2"/>
      <c r="D174" s="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53"/>
      <c r="Z174" s="153"/>
      <c r="AA174" s="2"/>
      <c r="AB174" s="2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53"/>
      <c r="AX174" s="153"/>
      <c r="AY174" s="2"/>
      <c r="AZ174" s="2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53"/>
      <c r="BV174" s="153"/>
      <c r="BW174" s="2"/>
      <c r="BX174" s="2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53"/>
      <c r="CT174" s="153"/>
      <c r="CU174" s="2"/>
      <c r="CV174" s="2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53"/>
      <c r="DR174" s="153"/>
      <c r="DS174" s="2"/>
      <c r="DT174" s="2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53"/>
      <c r="EP174" s="153"/>
      <c r="EQ174" s="2"/>
      <c r="ER174" s="2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spans="1:167" ht="14.5">
      <c r="A175" s="153"/>
      <c r="B175" s="153"/>
      <c r="C175" s="2"/>
      <c r="D175" s="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53"/>
      <c r="Z175" s="153"/>
      <c r="AA175" s="2"/>
      <c r="AB175" s="2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53"/>
      <c r="AX175" s="153"/>
      <c r="AY175" s="2"/>
      <c r="AZ175" s="2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53"/>
      <c r="BV175" s="153"/>
      <c r="BW175" s="2"/>
      <c r="BX175" s="2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53"/>
      <c r="CT175" s="153"/>
      <c r="CU175" s="2"/>
      <c r="CV175" s="2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53"/>
      <c r="DR175" s="153"/>
      <c r="DS175" s="2"/>
      <c r="DT175" s="2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53"/>
      <c r="EP175" s="153"/>
      <c r="EQ175" s="2"/>
      <c r="ER175" s="2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spans="1:167" ht="14.5">
      <c r="A176" s="153"/>
      <c r="B176" s="15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53"/>
      <c r="Z176" s="153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53"/>
      <c r="AX176" s="153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53"/>
      <c r="BV176" s="153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53"/>
      <c r="CT176" s="153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53"/>
      <c r="DR176" s="153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53"/>
      <c r="EP176" s="153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spans="1:167" ht="14.5">
      <c r="A177" s="153"/>
      <c r="B177" s="15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53"/>
      <c r="Z177" s="153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53"/>
      <c r="AX177" s="153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53"/>
      <c r="BV177" s="153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53"/>
      <c r="CT177" s="153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53"/>
      <c r="DR177" s="153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53"/>
      <c r="EP177" s="153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spans="1:167" ht="14.5">
      <c r="A178" s="153"/>
      <c r="B178" s="15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53"/>
      <c r="Z178" s="153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53"/>
      <c r="AX178" s="153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53"/>
      <c r="BV178" s="153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53"/>
      <c r="CT178" s="153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53"/>
      <c r="DR178" s="153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53"/>
      <c r="EP178" s="153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spans="1:167" ht="14.5">
      <c r="A179" s="153"/>
      <c r="B179" s="15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53"/>
      <c r="Z179" s="153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53"/>
      <c r="AX179" s="153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53"/>
      <c r="BV179" s="153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53"/>
      <c r="CT179" s="153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53"/>
      <c r="DR179" s="153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53"/>
      <c r="EP179" s="153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spans="1:167" ht="14.5">
      <c r="A180" s="153"/>
      <c r="B180" s="15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53"/>
      <c r="Z180" s="153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53"/>
      <c r="AX180" s="153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53"/>
      <c r="BV180" s="153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53"/>
      <c r="CT180" s="153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53"/>
      <c r="DR180" s="153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53"/>
      <c r="EP180" s="153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spans="1:167" ht="14.5">
      <c r="A181" s="153"/>
      <c r="B181" s="15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53"/>
      <c r="Z181" s="153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53"/>
      <c r="AX181" s="153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53"/>
      <c r="BV181" s="153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53"/>
      <c r="CT181" s="153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53"/>
      <c r="DR181" s="153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53"/>
      <c r="EP181" s="153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spans="1:167" ht="14.5">
      <c r="A182" s="153"/>
      <c r="B182" s="15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53"/>
      <c r="Z182" s="153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53"/>
      <c r="AX182" s="153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53"/>
      <c r="BV182" s="153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53"/>
      <c r="CT182" s="153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53"/>
      <c r="DR182" s="153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53"/>
      <c r="EP182" s="153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spans="1:167" ht="14.5">
      <c r="A183" s="153"/>
      <c r="B183" s="15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53"/>
      <c r="Z183" s="153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53"/>
      <c r="AX183" s="153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53"/>
      <c r="BV183" s="153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53"/>
      <c r="CT183" s="153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53"/>
      <c r="DR183" s="153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53"/>
      <c r="EP183" s="153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spans="1:167" ht="14.5">
      <c r="A184" s="153"/>
      <c r="B184" s="15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53"/>
      <c r="Z184" s="153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53"/>
      <c r="AX184" s="153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53"/>
      <c r="BV184" s="153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53"/>
      <c r="CT184" s="153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53"/>
      <c r="DR184" s="153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53"/>
      <c r="EP184" s="153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spans="1:167" ht="14.5">
      <c r="A185" s="153"/>
      <c r="B185" s="15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53"/>
      <c r="Z185" s="153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53"/>
      <c r="AX185" s="153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53"/>
      <c r="BV185" s="153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53"/>
      <c r="CT185" s="153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53"/>
      <c r="DR185" s="153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53"/>
      <c r="EP185" s="153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spans="1:167" ht="14.5">
      <c r="A186" s="153"/>
      <c r="B186" s="15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53"/>
      <c r="Z186" s="153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53"/>
      <c r="AX186" s="153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53"/>
      <c r="BV186" s="153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53"/>
      <c r="CT186" s="153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53"/>
      <c r="DR186" s="153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53"/>
      <c r="EP186" s="153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spans="1:167" ht="14.5">
      <c r="A187" s="153"/>
      <c r="B187" s="15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53"/>
      <c r="Z187" s="153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53"/>
      <c r="AX187" s="153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53"/>
      <c r="BV187" s="153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53"/>
      <c r="CT187" s="153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53"/>
      <c r="DR187" s="153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53"/>
      <c r="EP187" s="153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spans="1:167" ht="14.5">
      <c r="A188" s="153"/>
      <c r="B188" s="15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53"/>
      <c r="Z188" s="153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53"/>
      <c r="AX188" s="153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53"/>
      <c r="BV188" s="153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53"/>
      <c r="CT188" s="153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53"/>
      <c r="DR188" s="153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53"/>
      <c r="EP188" s="153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spans="1:167" ht="14.5">
      <c r="A189" s="153"/>
      <c r="B189" s="15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53"/>
      <c r="Z189" s="153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53"/>
      <c r="AX189" s="153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53"/>
      <c r="BV189" s="153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53"/>
      <c r="CT189" s="153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53"/>
      <c r="DR189" s="153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53"/>
      <c r="EP189" s="153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spans="1:167" ht="14.5">
      <c r="A190" s="153"/>
      <c r="B190" s="15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53"/>
      <c r="Z190" s="153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53"/>
      <c r="AX190" s="153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53"/>
      <c r="BV190" s="153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53"/>
      <c r="CT190" s="153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53"/>
      <c r="DR190" s="153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53"/>
      <c r="EP190" s="153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spans="1:167" ht="14.5">
      <c r="A191" s="153"/>
      <c r="B191" s="15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53"/>
      <c r="Z191" s="153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53"/>
      <c r="AX191" s="153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53"/>
      <c r="BV191" s="153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53"/>
      <c r="CT191" s="153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53"/>
      <c r="DR191" s="153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53"/>
      <c r="EP191" s="153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spans="1:167" ht="14.5">
      <c r="A192" s="153"/>
      <c r="B192" s="15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53"/>
      <c r="Z192" s="153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53"/>
      <c r="AX192" s="153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53"/>
      <c r="BV192" s="153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53"/>
      <c r="CT192" s="153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53"/>
      <c r="DR192" s="153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53"/>
      <c r="EP192" s="153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spans="1:167" ht="14.5">
      <c r="A193" s="153"/>
      <c r="B193" s="15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53"/>
      <c r="Z193" s="153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53"/>
      <c r="AX193" s="153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53"/>
      <c r="BV193" s="153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53"/>
      <c r="CT193" s="153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53"/>
      <c r="DR193" s="153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53"/>
      <c r="EP193" s="153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spans="1:167" ht="14.5">
      <c r="A194" s="153"/>
      <c r="B194" s="15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53"/>
      <c r="Z194" s="153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53"/>
      <c r="AX194" s="153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53"/>
      <c r="BV194" s="153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53"/>
      <c r="CT194" s="153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53"/>
      <c r="DR194" s="153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53"/>
      <c r="EP194" s="153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spans="1:167" ht="14.5">
      <c r="A195" s="153"/>
      <c r="B195" s="15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53"/>
      <c r="Z195" s="153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53"/>
      <c r="AX195" s="153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53"/>
      <c r="BV195" s="153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53"/>
      <c r="CT195" s="153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53"/>
      <c r="DR195" s="153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53"/>
      <c r="EP195" s="153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spans="1:167" ht="14.5">
      <c r="A196" s="153"/>
      <c r="B196" s="15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53"/>
      <c r="Z196" s="153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53"/>
      <c r="AX196" s="153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53"/>
      <c r="BV196" s="153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53"/>
      <c r="CT196" s="153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53"/>
      <c r="DR196" s="153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53"/>
      <c r="EP196" s="153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spans="1:167" ht="14.5">
      <c r="A197" s="153"/>
      <c r="B197" s="15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53"/>
      <c r="Z197" s="153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53"/>
      <c r="AX197" s="153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53"/>
      <c r="BV197" s="153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53"/>
      <c r="CT197" s="153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53"/>
      <c r="DR197" s="153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53"/>
      <c r="EP197" s="153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spans="1:167" ht="14.5">
      <c r="A198" s="153"/>
      <c r="B198" s="15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53"/>
      <c r="Z198" s="153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53"/>
      <c r="AX198" s="153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53"/>
      <c r="BV198" s="153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53"/>
      <c r="CT198" s="153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53"/>
      <c r="DR198" s="153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53"/>
      <c r="EP198" s="153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spans="1:167" ht="14.5">
      <c r="A199" s="153"/>
      <c r="B199" s="15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53"/>
      <c r="Z199" s="153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53"/>
      <c r="AX199" s="153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53"/>
      <c r="BV199" s="153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53"/>
      <c r="CT199" s="153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53"/>
      <c r="DR199" s="153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53"/>
      <c r="EP199" s="153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spans="1:167" ht="14.5">
      <c r="A200" s="153"/>
      <c r="B200" s="15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53"/>
      <c r="Z200" s="153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53"/>
      <c r="AX200" s="153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53"/>
      <c r="BV200" s="153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53"/>
      <c r="CT200" s="153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53"/>
      <c r="DR200" s="153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53"/>
      <c r="EP200" s="153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spans="1:167" ht="14.5">
      <c r="A201" s="153"/>
      <c r="B201" s="15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53"/>
      <c r="Z201" s="153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53"/>
      <c r="AX201" s="153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53"/>
      <c r="BV201" s="153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53"/>
      <c r="CT201" s="153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53"/>
      <c r="DR201" s="153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53"/>
      <c r="EP201" s="153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spans="1:167" ht="14.5">
      <c r="A202" s="153"/>
      <c r="B202" s="15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53"/>
      <c r="Z202" s="153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53"/>
      <c r="AX202" s="153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53"/>
      <c r="BV202" s="153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53"/>
      <c r="CT202" s="153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53"/>
      <c r="DR202" s="153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53"/>
      <c r="EP202" s="153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spans="1:167" ht="14.5">
      <c r="A203" s="153"/>
      <c r="B203" s="15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53"/>
      <c r="Z203" s="153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53"/>
      <c r="AX203" s="153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53"/>
      <c r="BV203" s="153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53"/>
      <c r="CT203" s="153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53"/>
      <c r="DR203" s="153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53"/>
      <c r="EP203" s="153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spans="1:167" ht="14.5">
      <c r="A204" s="153"/>
      <c r="B204" s="15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53"/>
      <c r="Z204" s="153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53"/>
      <c r="AX204" s="153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53"/>
      <c r="BV204" s="153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53"/>
      <c r="CT204" s="153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53"/>
      <c r="DR204" s="153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53"/>
      <c r="EP204" s="153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spans="1:167" ht="14.5">
      <c r="A205" s="153"/>
      <c r="B205" s="15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53"/>
      <c r="Z205" s="153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53"/>
      <c r="AX205" s="153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53"/>
      <c r="BV205" s="153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53"/>
      <c r="CT205" s="153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53"/>
      <c r="DR205" s="153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53"/>
      <c r="EP205" s="153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spans="1:167" ht="14.5">
      <c r="A206" s="153"/>
      <c r="B206" s="15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53"/>
      <c r="Z206" s="153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53"/>
      <c r="AX206" s="153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53"/>
      <c r="BV206" s="153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53"/>
      <c r="CT206" s="153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53"/>
      <c r="DR206" s="153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53"/>
      <c r="EP206" s="153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spans="1:167" ht="14.5">
      <c r="A207" s="153"/>
      <c r="B207" s="15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53"/>
      <c r="Z207" s="153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53"/>
      <c r="AX207" s="153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53"/>
      <c r="BV207" s="153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53"/>
      <c r="CT207" s="153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53"/>
      <c r="DR207" s="153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53"/>
      <c r="EP207" s="153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spans="1:167" ht="14.5">
      <c r="A208" s="153"/>
      <c r="B208" s="15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53"/>
      <c r="Z208" s="153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53"/>
      <c r="AX208" s="153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53"/>
      <c r="BV208" s="153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53"/>
      <c r="CT208" s="153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53"/>
      <c r="DR208" s="153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53"/>
      <c r="EP208" s="153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spans="1:167" ht="14.5">
      <c r="A209" s="153"/>
      <c r="B209" s="15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53"/>
      <c r="Z209" s="153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53"/>
      <c r="AX209" s="153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53"/>
      <c r="BV209" s="153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53"/>
      <c r="CT209" s="153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53"/>
      <c r="DR209" s="153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53"/>
      <c r="EP209" s="153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spans="1:167" ht="14.5">
      <c r="A210" s="153"/>
      <c r="B210" s="15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53"/>
      <c r="Z210" s="153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53"/>
      <c r="AX210" s="153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53"/>
      <c r="BV210" s="153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53"/>
      <c r="CT210" s="153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53"/>
      <c r="DR210" s="153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53"/>
      <c r="EP210" s="153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spans="1:167" ht="14.5">
      <c r="A211" s="153"/>
      <c r="B211" s="15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53"/>
      <c r="Z211" s="153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53"/>
      <c r="AX211" s="153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53"/>
      <c r="BV211" s="153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53"/>
      <c r="CT211" s="153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53"/>
      <c r="DR211" s="153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53"/>
      <c r="EP211" s="153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spans="1:167" ht="14.5">
      <c r="A212" s="153"/>
      <c r="B212" s="15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53"/>
      <c r="Z212" s="153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53"/>
      <c r="AX212" s="153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53"/>
      <c r="BV212" s="153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53"/>
      <c r="CT212" s="153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53"/>
      <c r="DR212" s="153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53"/>
      <c r="EP212" s="153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spans="1:167" ht="14.5">
      <c r="A213" s="153"/>
      <c r="B213" s="15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53"/>
      <c r="Z213" s="153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53"/>
      <c r="AX213" s="153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53"/>
      <c r="BV213" s="153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53"/>
      <c r="CT213" s="153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53"/>
      <c r="DR213" s="153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53"/>
      <c r="EP213" s="153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spans="1:167" ht="14.5">
      <c r="A214" s="153"/>
      <c r="B214" s="15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53"/>
      <c r="Z214" s="153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53"/>
      <c r="AX214" s="153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53"/>
      <c r="BV214" s="153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53"/>
      <c r="CT214" s="153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53"/>
      <c r="DR214" s="153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53"/>
      <c r="EP214" s="153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spans="1:167" ht="14.5">
      <c r="A215" s="153"/>
      <c r="B215" s="15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53"/>
      <c r="Z215" s="153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53"/>
      <c r="AX215" s="153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53"/>
      <c r="BV215" s="153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53"/>
      <c r="CT215" s="153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53"/>
      <c r="DR215" s="153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53"/>
      <c r="EP215" s="153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spans="1:167" ht="14.5">
      <c r="A216" s="153"/>
      <c r="B216" s="15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53"/>
      <c r="Z216" s="153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53"/>
      <c r="AX216" s="153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53"/>
      <c r="BV216" s="153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53"/>
      <c r="CT216" s="153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53"/>
      <c r="DR216" s="153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53"/>
      <c r="EP216" s="153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spans="1:167" ht="14.5">
      <c r="A217" s="153"/>
      <c r="B217" s="15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53"/>
      <c r="Z217" s="153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53"/>
      <c r="AX217" s="153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53"/>
      <c r="BV217" s="153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53"/>
      <c r="CT217" s="153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53"/>
      <c r="DR217" s="153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53"/>
      <c r="EP217" s="153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spans="1:167" ht="14.5">
      <c r="A218" s="153"/>
      <c r="B218" s="15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53"/>
      <c r="Z218" s="153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53"/>
      <c r="AX218" s="153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53"/>
      <c r="BV218" s="153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53"/>
      <c r="CT218" s="153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53"/>
      <c r="DR218" s="153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53"/>
      <c r="EP218" s="153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spans="1:167" ht="14.5">
      <c r="A219" s="153"/>
      <c r="B219" s="15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53"/>
      <c r="Z219" s="153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53"/>
      <c r="AX219" s="153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53"/>
      <c r="BV219" s="153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53"/>
      <c r="CT219" s="153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53"/>
      <c r="DR219" s="153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53"/>
      <c r="EP219" s="153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spans="1:167" ht="14.5">
      <c r="A220" s="153"/>
      <c r="B220" s="15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53"/>
      <c r="Z220" s="153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53"/>
      <c r="AX220" s="153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53"/>
      <c r="BV220" s="153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53"/>
      <c r="CT220" s="153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53"/>
      <c r="DR220" s="153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53"/>
      <c r="EP220" s="153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spans="1:167" ht="14.5">
      <c r="A221" s="153"/>
      <c r="B221" s="15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53"/>
      <c r="Z221" s="153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53"/>
      <c r="AX221" s="153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53"/>
      <c r="BV221" s="153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53"/>
      <c r="CT221" s="153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53"/>
      <c r="DR221" s="153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53"/>
      <c r="EP221" s="153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spans="1:167" ht="14.5">
      <c r="A222" s="153"/>
      <c r="B222" s="15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53"/>
      <c r="Z222" s="153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53"/>
      <c r="AX222" s="153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53"/>
      <c r="BV222" s="153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53"/>
      <c r="CT222" s="153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53"/>
      <c r="DR222" s="153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53"/>
      <c r="EP222" s="153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spans="1:167" ht="14.5">
      <c r="A223" s="153"/>
      <c r="B223" s="15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53"/>
      <c r="Z223" s="153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53"/>
      <c r="AX223" s="153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53"/>
      <c r="BV223" s="153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53"/>
      <c r="CT223" s="153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53"/>
      <c r="DR223" s="153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53"/>
      <c r="EP223" s="153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spans="1:167" ht="14.5">
      <c r="A224" s="153"/>
      <c r="B224" s="15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53"/>
      <c r="Z224" s="153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53"/>
      <c r="AX224" s="153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53"/>
      <c r="BV224" s="153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53"/>
      <c r="CT224" s="153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53"/>
      <c r="DR224" s="153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53"/>
      <c r="EP224" s="153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spans="1:167" ht="14.5">
      <c r="A225" s="153"/>
      <c r="B225" s="15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53"/>
      <c r="Z225" s="153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53"/>
      <c r="AX225" s="153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53"/>
      <c r="BV225" s="153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53"/>
      <c r="CT225" s="153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53"/>
      <c r="DR225" s="153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53"/>
      <c r="EP225" s="153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spans="1:167" ht="14.5">
      <c r="A226" s="153"/>
      <c r="B226" s="15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53"/>
      <c r="Z226" s="153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53"/>
      <c r="AX226" s="153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53"/>
      <c r="BV226" s="153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53"/>
      <c r="CT226" s="153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53"/>
      <c r="DR226" s="153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53"/>
      <c r="EP226" s="153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spans="1:167" ht="14.5">
      <c r="A227" s="153"/>
      <c r="B227" s="15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53"/>
      <c r="Z227" s="153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53"/>
      <c r="AX227" s="153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53"/>
      <c r="BV227" s="153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53"/>
      <c r="CT227" s="153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53"/>
      <c r="DR227" s="153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53"/>
      <c r="EP227" s="153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spans="1:167" ht="14.5">
      <c r="A228" s="153"/>
      <c r="B228" s="15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53"/>
      <c r="Z228" s="153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53"/>
      <c r="AX228" s="153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53"/>
      <c r="BV228" s="153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53"/>
      <c r="CT228" s="153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53"/>
      <c r="DR228" s="153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53"/>
      <c r="EP228" s="153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spans="1:167" ht="14.5">
      <c r="A229" s="153"/>
      <c r="B229" s="15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53"/>
      <c r="Z229" s="153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53"/>
      <c r="AX229" s="153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53"/>
      <c r="BV229" s="153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53"/>
      <c r="CT229" s="153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53"/>
      <c r="DR229" s="153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53"/>
      <c r="EP229" s="153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spans="1:167" ht="14.5">
      <c r="A230" s="153"/>
      <c r="B230" s="15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53"/>
      <c r="Z230" s="153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53"/>
      <c r="AX230" s="153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53"/>
      <c r="BV230" s="153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53"/>
      <c r="CT230" s="153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53"/>
      <c r="DR230" s="153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53"/>
      <c r="EP230" s="153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spans="1:167" ht="14.5">
      <c r="A231" s="153"/>
      <c r="B231" s="15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53"/>
      <c r="Z231" s="153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53"/>
      <c r="AX231" s="153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53"/>
      <c r="BV231" s="153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53"/>
      <c r="CT231" s="153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53"/>
      <c r="DR231" s="153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53"/>
      <c r="EP231" s="153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spans="1:167" ht="14.5">
      <c r="A232" s="153"/>
      <c r="B232" s="15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53"/>
      <c r="Z232" s="153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53"/>
      <c r="AX232" s="153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53"/>
      <c r="BV232" s="153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53"/>
      <c r="CT232" s="153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53"/>
      <c r="DR232" s="153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53"/>
      <c r="EP232" s="153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spans="1:167" ht="14.5">
      <c r="A233" s="153"/>
      <c r="B233" s="15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53"/>
      <c r="Z233" s="153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53"/>
      <c r="AX233" s="153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53"/>
      <c r="BV233" s="153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53"/>
      <c r="CT233" s="153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53"/>
      <c r="DR233" s="153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53"/>
      <c r="EP233" s="153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spans="1:167" ht="14.5">
      <c r="A234" s="153"/>
      <c r="B234" s="15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53"/>
      <c r="Z234" s="153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53"/>
      <c r="AX234" s="153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53"/>
      <c r="BV234" s="153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53"/>
      <c r="CT234" s="153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53"/>
      <c r="DR234" s="153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53"/>
      <c r="EP234" s="153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spans="1:167" ht="14.5">
      <c r="A235" s="153"/>
      <c r="B235" s="15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53"/>
      <c r="Z235" s="153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53"/>
      <c r="AX235" s="153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53"/>
      <c r="BV235" s="153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53"/>
      <c r="CT235" s="153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53"/>
      <c r="DR235" s="153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53"/>
      <c r="EP235" s="153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spans="1:167" ht="14.5">
      <c r="A236" s="153"/>
      <c r="B236" s="15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53"/>
      <c r="Z236" s="153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53"/>
      <c r="AX236" s="153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53"/>
      <c r="BV236" s="153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53"/>
      <c r="CT236" s="153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53"/>
      <c r="DR236" s="153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53"/>
      <c r="EP236" s="153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spans="1:167" ht="14.5">
      <c r="A237" s="153"/>
      <c r="B237" s="15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53"/>
      <c r="Z237" s="153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53"/>
      <c r="AX237" s="153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53"/>
      <c r="BV237" s="153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53"/>
      <c r="CT237" s="153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53"/>
      <c r="DR237" s="153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53"/>
      <c r="EP237" s="153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spans="1:167" ht="14.5">
      <c r="A238" s="153"/>
      <c r="B238" s="15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53"/>
      <c r="Z238" s="153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53"/>
      <c r="AX238" s="153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53"/>
      <c r="BV238" s="153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53"/>
      <c r="CT238" s="153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53"/>
      <c r="DR238" s="153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53"/>
      <c r="EP238" s="153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spans="1:167" ht="14.5">
      <c r="A239" s="153"/>
      <c r="B239" s="15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53"/>
      <c r="Z239" s="153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53"/>
      <c r="AX239" s="153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53"/>
      <c r="BV239" s="153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53"/>
      <c r="CT239" s="153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53"/>
      <c r="DR239" s="153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53"/>
      <c r="EP239" s="153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spans="1:167" ht="14.5">
      <c r="A240" s="153"/>
      <c r="B240" s="15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53"/>
      <c r="Z240" s="153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53"/>
      <c r="AX240" s="153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53"/>
      <c r="BV240" s="153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53"/>
      <c r="CT240" s="153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53"/>
      <c r="DR240" s="153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53"/>
      <c r="EP240" s="153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spans="1:167" ht="14.5">
      <c r="A241" s="153"/>
      <c r="B241" s="15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53"/>
      <c r="Z241" s="153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53"/>
      <c r="AX241" s="153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53"/>
      <c r="BV241" s="153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53"/>
      <c r="CT241" s="153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53"/>
      <c r="DR241" s="153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53"/>
      <c r="EP241" s="153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spans="1:167" ht="14.5">
      <c r="A242" s="153"/>
      <c r="B242" s="15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53"/>
      <c r="Z242" s="153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53"/>
      <c r="AX242" s="153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53"/>
      <c r="BV242" s="153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53"/>
      <c r="CT242" s="153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53"/>
      <c r="DR242" s="153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53"/>
      <c r="EP242" s="153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spans="1:167" ht="14.5">
      <c r="A243" s="153"/>
      <c r="B243" s="15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53"/>
      <c r="Z243" s="153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53"/>
      <c r="AX243" s="153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53"/>
      <c r="BV243" s="153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53"/>
      <c r="CT243" s="153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53"/>
      <c r="DR243" s="153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53"/>
      <c r="EP243" s="153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spans="1:167" ht="14.5">
      <c r="A244" s="153"/>
      <c r="B244" s="15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53"/>
      <c r="Z244" s="153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53"/>
      <c r="AX244" s="153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53"/>
      <c r="BV244" s="153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53"/>
      <c r="CT244" s="153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53"/>
      <c r="DR244" s="153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53"/>
      <c r="EP244" s="153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spans="1:167" ht="14.5">
      <c r="A245" s="153"/>
      <c r="B245" s="15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53"/>
      <c r="Z245" s="153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53"/>
      <c r="AX245" s="153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53"/>
      <c r="BV245" s="153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53"/>
      <c r="CT245" s="153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53"/>
      <c r="DR245" s="153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53"/>
      <c r="EP245" s="153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spans="1:167" ht="14.5">
      <c r="A246" s="153"/>
      <c r="B246" s="15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53"/>
      <c r="Z246" s="153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53"/>
      <c r="AX246" s="153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53"/>
      <c r="BV246" s="153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53"/>
      <c r="CT246" s="153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53"/>
      <c r="DR246" s="153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53"/>
      <c r="EP246" s="153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spans="1:167" ht="14.5">
      <c r="A247" s="153"/>
      <c r="B247" s="15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53"/>
      <c r="Z247" s="153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53"/>
      <c r="AX247" s="153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53"/>
      <c r="BV247" s="153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53"/>
      <c r="CT247" s="153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53"/>
      <c r="DR247" s="153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53"/>
      <c r="EP247" s="153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spans="1:167" ht="14.5">
      <c r="A248" s="153"/>
      <c r="B248" s="15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53"/>
      <c r="Z248" s="153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53"/>
      <c r="AX248" s="153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53"/>
      <c r="BV248" s="153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53"/>
      <c r="CT248" s="153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53"/>
      <c r="DR248" s="153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53"/>
      <c r="EP248" s="153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spans="1:167" ht="14.5">
      <c r="A249" s="153"/>
      <c r="B249" s="15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53"/>
      <c r="Z249" s="153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53"/>
      <c r="AX249" s="153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53"/>
      <c r="BV249" s="153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53"/>
      <c r="CT249" s="153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53"/>
      <c r="DR249" s="153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53"/>
      <c r="EP249" s="153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spans="1:167" ht="14.5">
      <c r="A250" s="153"/>
      <c r="B250" s="15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53"/>
      <c r="Z250" s="153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53"/>
      <c r="AX250" s="153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53"/>
      <c r="BV250" s="153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53"/>
      <c r="CT250" s="153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53"/>
      <c r="DR250" s="153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53"/>
      <c r="EP250" s="153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spans="1:167" ht="14.5">
      <c r="A251" s="153"/>
      <c r="B251" s="15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53"/>
      <c r="Z251" s="153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53"/>
      <c r="AX251" s="153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53"/>
      <c r="BV251" s="153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53"/>
      <c r="CT251" s="153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53"/>
      <c r="DR251" s="153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53"/>
      <c r="EP251" s="153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spans="1:167" ht="14.5">
      <c r="A252" s="153"/>
      <c r="B252" s="15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53"/>
      <c r="Z252" s="153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53"/>
      <c r="AX252" s="153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53"/>
      <c r="BV252" s="153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53"/>
      <c r="CT252" s="153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53"/>
      <c r="DR252" s="153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53"/>
      <c r="EP252" s="153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spans="1:167" ht="14.5">
      <c r="A253" s="153"/>
      <c r="B253" s="15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53"/>
      <c r="Z253" s="153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53"/>
      <c r="AX253" s="153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53"/>
      <c r="BV253" s="153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53"/>
      <c r="CT253" s="153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53"/>
      <c r="DR253" s="153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53"/>
      <c r="EP253" s="153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spans="1:167" ht="14.5">
      <c r="A254" s="153"/>
      <c r="B254" s="15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53"/>
      <c r="Z254" s="153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53"/>
      <c r="AX254" s="153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53"/>
      <c r="BV254" s="153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53"/>
      <c r="CT254" s="153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53"/>
      <c r="DR254" s="153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53"/>
      <c r="EP254" s="153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spans="1:167" ht="14.5">
      <c r="A255" s="153"/>
      <c r="B255" s="15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53"/>
      <c r="Z255" s="153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53"/>
      <c r="AX255" s="153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53"/>
      <c r="BV255" s="153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53"/>
      <c r="CT255" s="153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53"/>
      <c r="DR255" s="153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53"/>
      <c r="EP255" s="153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spans="1:167" ht="14.5">
      <c r="A256" s="153"/>
      <c r="B256" s="15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53"/>
      <c r="Z256" s="153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53"/>
      <c r="AX256" s="153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53"/>
      <c r="BV256" s="153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53"/>
      <c r="CT256" s="153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53"/>
      <c r="DR256" s="153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53"/>
      <c r="EP256" s="153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spans="1:167" ht="14.5">
      <c r="A257" s="153"/>
      <c r="B257" s="15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53"/>
      <c r="Z257" s="153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53"/>
      <c r="AX257" s="153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53"/>
      <c r="BV257" s="153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53"/>
      <c r="CT257" s="153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53"/>
      <c r="DR257" s="153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53"/>
      <c r="EP257" s="153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spans="1:167" ht="14.5">
      <c r="A258" s="153"/>
      <c r="B258" s="15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53"/>
      <c r="Z258" s="153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53"/>
      <c r="AX258" s="153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53"/>
      <c r="BV258" s="153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53"/>
      <c r="CT258" s="153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53"/>
      <c r="DR258" s="153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53"/>
      <c r="EP258" s="153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spans="1:167" ht="14.5">
      <c r="A259" s="153"/>
      <c r="B259" s="15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53"/>
      <c r="Z259" s="153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53"/>
      <c r="AX259" s="153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53"/>
      <c r="BV259" s="153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53"/>
      <c r="CT259" s="153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53"/>
      <c r="DR259" s="153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53"/>
      <c r="EP259" s="153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spans="1:167" ht="14.5">
      <c r="A260" s="153"/>
      <c r="B260" s="15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53"/>
      <c r="Z260" s="153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53"/>
      <c r="AX260" s="153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53"/>
      <c r="BV260" s="153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53"/>
      <c r="CT260" s="153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53"/>
      <c r="DR260" s="153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53"/>
      <c r="EP260" s="153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spans="1:167" ht="14.5">
      <c r="A261" s="153"/>
      <c r="B261" s="15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53"/>
      <c r="Z261" s="153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53"/>
      <c r="AX261" s="153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53"/>
      <c r="BV261" s="153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53"/>
      <c r="CT261" s="153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53"/>
      <c r="DR261" s="153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53"/>
      <c r="EP261" s="153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spans="1:167" ht="14.5">
      <c r="A262" s="153"/>
      <c r="B262" s="15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53"/>
      <c r="Z262" s="153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53"/>
      <c r="AX262" s="153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53"/>
      <c r="BV262" s="153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53"/>
      <c r="CT262" s="153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53"/>
      <c r="DR262" s="153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53"/>
      <c r="EP262" s="153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spans="1:167" ht="14.5">
      <c r="A263" s="153"/>
      <c r="B263" s="15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53"/>
      <c r="Z263" s="153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53"/>
      <c r="AX263" s="153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53"/>
      <c r="BV263" s="153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53"/>
      <c r="CT263" s="153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53"/>
      <c r="DR263" s="153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53"/>
      <c r="EP263" s="153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spans="1:167" ht="14.5">
      <c r="A264" s="153"/>
      <c r="B264" s="15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53"/>
      <c r="Z264" s="153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53"/>
      <c r="AX264" s="153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53"/>
      <c r="BV264" s="153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53"/>
      <c r="CT264" s="153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53"/>
      <c r="DR264" s="153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53"/>
      <c r="EP264" s="153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spans="1:167" ht="14.5">
      <c r="A265" s="153"/>
      <c r="B265" s="15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53"/>
      <c r="Z265" s="153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53"/>
      <c r="AX265" s="153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53"/>
      <c r="BV265" s="153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53"/>
      <c r="CT265" s="153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53"/>
      <c r="DR265" s="153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53"/>
      <c r="EP265" s="153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spans="1:167" ht="14.5">
      <c r="A266" s="153"/>
      <c r="B266" s="15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53"/>
      <c r="Z266" s="153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53"/>
      <c r="AX266" s="153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53"/>
      <c r="BV266" s="153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53"/>
      <c r="CT266" s="153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53"/>
      <c r="DR266" s="153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53"/>
      <c r="EP266" s="153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spans="1:167" ht="14.5">
      <c r="A267" s="153"/>
      <c r="B267" s="15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53"/>
      <c r="Z267" s="153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53"/>
      <c r="AX267" s="153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53"/>
      <c r="BV267" s="153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53"/>
      <c r="CT267" s="153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53"/>
      <c r="DR267" s="153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53"/>
      <c r="EP267" s="153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spans="1:167" ht="14.5">
      <c r="A268" s="153"/>
      <c r="B268" s="15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53"/>
      <c r="Z268" s="153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53"/>
      <c r="AX268" s="153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53"/>
      <c r="BV268" s="153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53"/>
      <c r="CT268" s="153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53"/>
      <c r="DR268" s="153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53"/>
      <c r="EP268" s="153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spans="1:167" ht="14.5">
      <c r="A269" s="153"/>
      <c r="B269" s="15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53"/>
      <c r="Z269" s="153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53"/>
      <c r="AX269" s="153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53"/>
      <c r="BV269" s="153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53"/>
      <c r="CT269" s="153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53"/>
      <c r="DR269" s="153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53"/>
      <c r="EP269" s="153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spans="1:167" ht="14.5">
      <c r="A270" s="153"/>
      <c r="B270" s="15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53"/>
      <c r="Z270" s="153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53"/>
      <c r="AX270" s="153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53"/>
      <c r="BV270" s="153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53"/>
      <c r="CT270" s="153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53"/>
      <c r="DR270" s="153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53"/>
      <c r="EP270" s="153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spans="1:167" ht="14.5">
      <c r="A271" s="153"/>
      <c r="B271" s="15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53"/>
      <c r="Z271" s="153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53"/>
      <c r="AX271" s="153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53"/>
      <c r="BV271" s="153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53"/>
      <c r="CT271" s="153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53"/>
      <c r="DR271" s="153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53"/>
      <c r="EP271" s="153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spans="1:167" ht="14.5">
      <c r="A272" s="153"/>
      <c r="B272" s="15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53"/>
      <c r="Z272" s="153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53"/>
      <c r="AX272" s="153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53"/>
      <c r="BV272" s="153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53"/>
      <c r="CT272" s="153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53"/>
      <c r="DR272" s="153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53"/>
      <c r="EP272" s="153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spans="1:167" ht="14.5">
      <c r="A273" s="153"/>
      <c r="B273" s="15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53"/>
      <c r="Z273" s="153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53"/>
      <c r="AX273" s="153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53"/>
      <c r="BV273" s="153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53"/>
      <c r="CT273" s="153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53"/>
      <c r="DR273" s="153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53"/>
      <c r="EP273" s="153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spans="1:167" ht="14.5">
      <c r="A274" s="153"/>
      <c r="B274" s="15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53"/>
      <c r="Z274" s="153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53"/>
      <c r="AX274" s="153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53"/>
      <c r="BV274" s="153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53"/>
      <c r="CT274" s="153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53"/>
      <c r="DR274" s="153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53"/>
      <c r="EP274" s="153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spans="1:167" ht="14.5">
      <c r="A275" s="153"/>
      <c r="B275" s="15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53"/>
      <c r="Z275" s="153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53"/>
      <c r="AX275" s="153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53"/>
      <c r="BV275" s="153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53"/>
      <c r="CT275" s="153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53"/>
      <c r="DR275" s="153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53"/>
      <c r="EP275" s="153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spans="1:167" ht="14.5">
      <c r="A276" s="153"/>
      <c r="B276" s="15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53"/>
      <c r="Z276" s="153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53"/>
      <c r="AX276" s="153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53"/>
      <c r="BV276" s="153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53"/>
      <c r="CT276" s="153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53"/>
      <c r="DR276" s="153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53"/>
      <c r="EP276" s="153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spans="1:167" ht="14.5">
      <c r="A277" s="153"/>
      <c r="B277" s="15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53"/>
      <c r="Z277" s="153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53"/>
      <c r="AX277" s="153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53"/>
      <c r="BV277" s="153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53"/>
      <c r="CT277" s="153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53"/>
      <c r="DR277" s="153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53"/>
      <c r="EP277" s="153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spans="1:167" ht="14.5">
      <c r="A278" s="153"/>
      <c r="B278" s="15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53"/>
      <c r="Z278" s="153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53"/>
      <c r="AX278" s="153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53"/>
      <c r="BV278" s="153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53"/>
      <c r="CT278" s="153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53"/>
      <c r="DR278" s="153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53"/>
      <c r="EP278" s="153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spans="1:167" ht="14.5">
      <c r="A279" s="153"/>
      <c r="B279" s="15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53"/>
      <c r="Z279" s="153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53"/>
      <c r="AX279" s="153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53"/>
      <c r="BV279" s="153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53"/>
      <c r="CT279" s="153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53"/>
      <c r="DR279" s="153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53"/>
      <c r="EP279" s="153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spans="1:167" ht="14.5">
      <c r="A280" s="153"/>
      <c r="B280" s="15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53"/>
      <c r="Z280" s="153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53"/>
      <c r="AX280" s="153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53"/>
      <c r="BV280" s="153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53"/>
      <c r="CT280" s="153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53"/>
      <c r="DR280" s="153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53"/>
      <c r="EP280" s="153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spans="1:167" ht="14.5">
      <c r="A281" s="153"/>
      <c r="B281" s="15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53"/>
      <c r="Z281" s="153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53"/>
      <c r="AX281" s="153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53"/>
      <c r="BV281" s="153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53"/>
      <c r="CT281" s="153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53"/>
      <c r="DR281" s="153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53"/>
      <c r="EP281" s="153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spans="1:167" ht="14.5">
      <c r="A282" s="153"/>
      <c r="B282" s="15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53"/>
      <c r="Z282" s="153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53"/>
      <c r="AX282" s="153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53"/>
      <c r="BV282" s="153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53"/>
      <c r="CT282" s="153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53"/>
      <c r="DR282" s="153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53"/>
      <c r="EP282" s="153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spans="1:167" ht="14.5">
      <c r="A283" s="153"/>
      <c r="B283" s="15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53"/>
      <c r="Z283" s="153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53"/>
      <c r="AX283" s="153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53"/>
      <c r="BV283" s="153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53"/>
      <c r="CT283" s="153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53"/>
      <c r="DR283" s="153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53"/>
      <c r="EP283" s="153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spans="1:167" ht="14.5">
      <c r="A284" s="153"/>
      <c r="B284" s="15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53"/>
      <c r="Z284" s="153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53"/>
      <c r="AX284" s="153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53"/>
      <c r="BV284" s="153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53"/>
      <c r="CT284" s="153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53"/>
      <c r="DR284" s="153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53"/>
      <c r="EP284" s="153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spans="1:167" ht="14.5">
      <c r="A285" s="153"/>
      <c r="B285" s="15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53"/>
      <c r="Z285" s="153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53"/>
      <c r="AX285" s="153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53"/>
      <c r="BV285" s="153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53"/>
      <c r="CT285" s="153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53"/>
      <c r="DR285" s="153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53"/>
      <c r="EP285" s="153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spans="1:167" ht="14.5">
      <c r="A286" s="153"/>
      <c r="B286" s="15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53"/>
      <c r="Z286" s="153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53"/>
      <c r="AX286" s="153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53"/>
      <c r="BV286" s="153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53"/>
      <c r="CT286" s="153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53"/>
      <c r="DR286" s="153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53"/>
      <c r="EP286" s="153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spans="1:167" ht="14.5">
      <c r="A287" s="153"/>
      <c r="B287" s="15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53"/>
      <c r="Z287" s="153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53"/>
      <c r="AX287" s="153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53"/>
      <c r="BV287" s="153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53"/>
      <c r="CT287" s="153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53"/>
      <c r="DR287" s="153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53"/>
      <c r="EP287" s="153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spans="1:167" ht="14.5">
      <c r="A288" s="153"/>
      <c r="B288" s="15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53"/>
      <c r="Z288" s="153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53"/>
      <c r="AX288" s="153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53"/>
      <c r="BV288" s="153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53"/>
      <c r="CT288" s="153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53"/>
      <c r="DR288" s="153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53"/>
      <c r="EP288" s="153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spans="1:167" ht="14.5">
      <c r="A289" s="153"/>
      <c r="B289" s="15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53"/>
      <c r="Z289" s="153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53"/>
      <c r="AX289" s="153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53"/>
      <c r="BV289" s="153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53"/>
      <c r="CT289" s="153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53"/>
      <c r="DR289" s="153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53"/>
      <c r="EP289" s="153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spans="1:167" ht="14.5">
      <c r="A290" s="153"/>
      <c r="B290" s="15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53"/>
      <c r="Z290" s="153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53"/>
      <c r="AX290" s="153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53"/>
      <c r="BV290" s="153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53"/>
      <c r="CT290" s="153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53"/>
      <c r="DR290" s="153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53"/>
      <c r="EP290" s="153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spans="1:167" ht="14.5">
      <c r="A291" s="153"/>
      <c r="B291" s="15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53"/>
      <c r="Z291" s="153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53"/>
      <c r="AX291" s="153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53"/>
      <c r="BV291" s="153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53"/>
      <c r="CT291" s="153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53"/>
      <c r="DR291" s="153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53"/>
      <c r="EP291" s="153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spans="1:167" ht="14.5">
      <c r="A292" s="153"/>
      <c r="B292" s="15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53"/>
      <c r="Z292" s="153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53"/>
      <c r="AX292" s="153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53"/>
      <c r="BV292" s="153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53"/>
      <c r="CT292" s="153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53"/>
      <c r="DR292" s="153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53"/>
      <c r="EP292" s="153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spans="1:167" ht="14.5">
      <c r="A293" s="153"/>
      <c r="B293" s="15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53"/>
      <c r="Z293" s="153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53"/>
      <c r="AX293" s="153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53"/>
      <c r="BV293" s="153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53"/>
      <c r="CT293" s="153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53"/>
      <c r="DR293" s="153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53"/>
      <c r="EP293" s="153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spans="1:167" ht="14.5">
      <c r="A294" s="153"/>
      <c r="B294" s="15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53"/>
      <c r="Z294" s="153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53"/>
      <c r="AX294" s="153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53"/>
      <c r="BV294" s="153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53"/>
      <c r="CT294" s="153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53"/>
      <c r="DR294" s="153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53"/>
      <c r="EP294" s="153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spans="1:167" ht="14.5">
      <c r="A295" s="153"/>
      <c r="B295" s="15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53"/>
      <c r="Z295" s="153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53"/>
      <c r="AX295" s="153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53"/>
      <c r="BV295" s="153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53"/>
      <c r="CT295" s="153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53"/>
      <c r="DR295" s="153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53"/>
      <c r="EP295" s="153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spans="1:167" ht="14.5">
      <c r="A296" s="153"/>
      <c r="B296" s="15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53"/>
      <c r="Z296" s="153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53"/>
      <c r="AX296" s="153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53"/>
      <c r="BV296" s="153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53"/>
      <c r="CT296" s="153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53"/>
      <c r="DR296" s="153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53"/>
      <c r="EP296" s="153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spans="1:167" ht="14.5">
      <c r="A297" s="153"/>
      <c r="B297" s="15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53"/>
      <c r="Z297" s="153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53"/>
      <c r="AX297" s="153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53"/>
      <c r="BV297" s="153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53"/>
      <c r="CT297" s="153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53"/>
      <c r="DR297" s="153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53"/>
      <c r="EP297" s="153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spans="1:167" ht="14.5">
      <c r="A298" s="153"/>
      <c r="B298" s="15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53"/>
      <c r="Z298" s="153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53"/>
      <c r="AX298" s="153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53"/>
      <c r="BV298" s="153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53"/>
      <c r="CT298" s="153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53"/>
      <c r="DR298" s="153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53"/>
      <c r="EP298" s="153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spans="1:167" ht="14.5">
      <c r="A299" s="153"/>
      <c r="B299" s="15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53"/>
      <c r="Z299" s="153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53"/>
      <c r="AX299" s="153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53"/>
      <c r="BV299" s="153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53"/>
      <c r="CT299" s="153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53"/>
      <c r="DR299" s="153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53"/>
      <c r="EP299" s="153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spans="1:167" ht="14.5">
      <c r="A300" s="153"/>
      <c r="B300" s="15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53"/>
      <c r="Z300" s="153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53"/>
      <c r="AX300" s="153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53"/>
      <c r="BV300" s="153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53"/>
      <c r="CT300" s="153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53"/>
      <c r="DR300" s="153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53"/>
      <c r="EP300" s="153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spans="1:167" ht="14.5">
      <c r="A301" s="153"/>
      <c r="B301" s="15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53"/>
      <c r="Z301" s="153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53"/>
      <c r="AX301" s="153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53"/>
      <c r="BV301" s="153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53"/>
      <c r="CT301" s="153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53"/>
      <c r="DR301" s="153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53"/>
      <c r="EP301" s="153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spans="1:167" ht="14.5">
      <c r="A302" s="153"/>
      <c r="B302" s="15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53"/>
      <c r="Z302" s="153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53"/>
      <c r="AX302" s="153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53"/>
      <c r="BV302" s="153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53"/>
      <c r="CT302" s="153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53"/>
      <c r="DR302" s="153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53"/>
      <c r="EP302" s="153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spans="1:167" ht="14.5">
      <c r="A303" s="153"/>
      <c r="B303" s="15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53"/>
      <c r="Z303" s="153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53"/>
      <c r="AX303" s="153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53"/>
      <c r="BV303" s="153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53"/>
      <c r="CT303" s="153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53"/>
      <c r="DR303" s="153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53"/>
      <c r="EP303" s="153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spans="1:167" ht="14.5">
      <c r="A304" s="153"/>
      <c r="B304" s="15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53"/>
      <c r="Z304" s="153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53"/>
      <c r="AX304" s="153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53"/>
      <c r="BV304" s="153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53"/>
      <c r="CT304" s="153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53"/>
      <c r="DR304" s="153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53"/>
      <c r="EP304" s="153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spans="1:167" ht="14.5">
      <c r="A305" s="153"/>
      <c r="B305" s="15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53"/>
      <c r="Z305" s="153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53"/>
      <c r="AX305" s="153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53"/>
      <c r="BV305" s="153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53"/>
      <c r="CT305" s="153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53"/>
      <c r="DR305" s="153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53"/>
      <c r="EP305" s="153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spans="1:167" ht="14.5">
      <c r="A306" s="153"/>
      <c r="B306" s="15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53"/>
      <c r="Z306" s="153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53"/>
      <c r="AX306" s="153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53"/>
      <c r="BV306" s="153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53"/>
      <c r="CT306" s="153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53"/>
      <c r="DR306" s="153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53"/>
      <c r="EP306" s="153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spans="1:167" ht="14.5">
      <c r="A307" s="153"/>
      <c r="B307" s="15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53"/>
      <c r="Z307" s="153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53"/>
      <c r="AX307" s="153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53"/>
      <c r="BV307" s="153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53"/>
      <c r="CT307" s="153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53"/>
      <c r="DR307" s="153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53"/>
      <c r="EP307" s="153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spans="1:167" ht="14.5">
      <c r="A308" s="153"/>
      <c r="B308" s="15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53"/>
      <c r="Z308" s="153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53"/>
      <c r="AX308" s="153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53"/>
      <c r="BV308" s="153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53"/>
      <c r="CT308" s="153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53"/>
      <c r="DR308" s="153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53"/>
      <c r="EP308" s="153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spans="1:167" ht="14.5">
      <c r="A309" s="153"/>
      <c r="B309" s="15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53"/>
      <c r="Z309" s="153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53"/>
      <c r="AX309" s="153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53"/>
      <c r="BV309" s="153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53"/>
      <c r="CT309" s="153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53"/>
      <c r="DR309" s="153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53"/>
      <c r="EP309" s="153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spans="1:167" ht="14.5">
      <c r="A310" s="153"/>
      <c r="B310" s="15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53"/>
      <c r="Z310" s="153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53"/>
      <c r="AX310" s="153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53"/>
      <c r="BV310" s="153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53"/>
      <c r="CT310" s="153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53"/>
      <c r="DR310" s="153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53"/>
      <c r="EP310" s="153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spans="1:167" ht="14.5">
      <c r="A311" s="153"/>
      <c r="B311" s="15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53"/>
      <c r="Z311" s="153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53"/>
      <c r="AX311" s="153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53"/>
      <c r="BV311" s="153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53"/>
      <c r="CT311" s="153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53"/>
      <c r="DR311" s="153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53"/>
      <c r="EP311" s="153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spans="1:167" ht="14.5">
      <c r="A312" s="153"/>
      <c r="B312" s="15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53"/>
      <c r="Z312" s="153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53"/>
      <c r="AX312" s="153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53"/>
      <c r="BV312" s="153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53"/>
      <c r="CT312" s="153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53"/>
      <c r="DR312" s="153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53"/>
      <c r="EP312" s="153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spans="1:167" ht="14.5">
      <c r="A313" s="153"/>
      <c r="B313" s="15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53"/>
      <c r="Z313" s="153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53"/>
      <c r="AX313" s="153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53"/>
      <c r="BV313" s="153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53"/>
      <c r="CT313" s="153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53"/>
      <c r="DR313" s="153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53"/>
      <c r="EP313" s="153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spans="1:167" ht="14.5">
      <c r="A314" s="153"/>
      <c r="B314" s="15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53"/>
      <c r="Z314" s="153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53"/>
      <c r="AX314" s="153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53"/>
      <c r="BV314" s="153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53"/>
      <c r="CT314" s="153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53"/>
      <c r="DR314" s="153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53"/>
      <c r="EP314" s="153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spans="1:167" ht="14.5">
      <c r="A315" s="153"/>
      <c r="B315" s="15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53"/>
      <c r="Z315" s="153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53"/>
      <c r="AX315" s="153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53"/>
      <c r="BV315" s="153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53"/>
      <c r="CT315" s="153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53"/>
      <c r="DR315" s="153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53"/>
      <c r="EP315" s="153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spans="1:167" ht="14.5">
      <c r="A316" s="153"/>
      <c r="B316" s="15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53"/>
      <c r="Z316" s="153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53"/>
      <c r="AX316" s="153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53"/>
      <c r="BV316" s="153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53"/>
      <c r="CT316" s="153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53"/>
      <c r="DR316" s="153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53"/>
      <c r="EP316" s="153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spans="1:167" ht="14.5">
      <c r="A317" s="153"/>
      <c r="B317" s="15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53"/>
      <c r="Z317" s="153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53"/>
      <c r="AX317" s="153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53"/>
      <c r="BV317" s="153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53"/>
      <c r="CT317" s="153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53"/>
      <c r="DR317" s="153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53"/>
      <c r="EP317" s="153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spans="1:167" ht="14.5">
      <c r="A318" s="153"/>
      <c r="B318" s="15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53"/>
      <c r="Z318" s="153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53"/>
      <c r="AX318" s="153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53"/>
      <c r="BV318" s="153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53"/>
      <c r="CT318" s="153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53"/>
      <c r="DR318" s="153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53"/>
      <c r="EP318" s="153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spans="1:167" ht="14.5">
      <c r="A319" s="153"/>
      <c r="B319" s="15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53"/>
      <c r="Z319" s="153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53"/>
      <c r="AX319" s="153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53"/>
      <c r="BV319" s="153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53"/>
      <c r="CT319" s="153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53"/>
      <c r="DR319" s="153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53"/>
      <c r="EP319" s="153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spans="1:167" ht="14.5">
      <c r="A320" s="153"/>
      <c r="B320" s="15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53"/>
      <c r="Z320" s="153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53"/>
      <c r="AX320" s="153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53"/>
      <c r="BV320" s="153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53"/>
      <c r="CT320" s="153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53"/>
      <c r="DR320" s="153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53"/>
      <c r="EP320" s="153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spans="1:167" ht="14.5">
      <c r="A321" s="153"/>
      <c r="B321" s="15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53"/>
      <c r="Z321" s="153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53"/>
      <c r="AX321" s="153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53"/>
      <c r="BV321" s="153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53"/>
      <c r="CT321" s="153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53"/>
      <c r="DR321" s="153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53"/>
      <c r="EP321" s="153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spans="1:167" ht="14.5">
      <c r="A322" s="153"/>
      <c r="B322" s="15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53"/>
      <c r="Z322" s="153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53"/>
      <c r="AX322" s="153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53"/>
      <c r="BV322" s="153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53"/>
      <c r="CT322" s="153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53"/>
      <c r="DR322" s="153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53"/>
      <c r="EP322" s="153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spans="1:167" ht="14.5">
      <c r="A323" s="153"/>
      <c r="B323" s="15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53"/>
      <c r="Z323" s="153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53"/>
      <c r="AX323" s="153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53"/>
      <c r="BV323" s="153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53"/>
      <c r="CT323" s="153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53"/>
      <c r="DR323" s="153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53"/>
      <c r="EP323" s="153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spans="1:167" ht="14.5">
      <c r="A324" s="153"/>
      <c r="B324" s="15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53"/>
      <c r="Z324" s="153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53"/>
      <c r="AX324" s="153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53"/>
      <c r="BV324" s="153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53"/>
      <c r="CT324" s="153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53"/>
      <c r="DR324" s="153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53"/>
      <c r="EP324" s="153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spans="1:167" ht="14.5">
      <c r="A325" s="153"/>
      <c r="B325" s="15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53"/>
      <c r="Z325" s="153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53"/>
      <c r="AX325" s="153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53"/>
      <c r="BV325" s="153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53"/>
      <c r="CT325" s="153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53"/>
      <c r="DR325" s="153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53"/>
      <c r="EP325" s="153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spans="1:167" ht="14.5">
      <c r="A326" s="153"/>
      <c r="B326" s="15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53"/>
      <c r="Z326" s="153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53"/>
      <c r="AX326" s="153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53"/>
      <c r="BV326" s="153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53"/>
      <c r="CT326" s="153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53"/>
      <c r="DR326" s="153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53"/>
      <c r="EP326" s="153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spans="1:167" ht="14.5">
      <c r="A327" s="153"/>
      <c r="B327" s="15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53"/>
      <c r="Z327" s="153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53"/>
      <c r="AX327" s="153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53"/>
      <c r="BV327" s="153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53"/>
      <c r="CT327" s="153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53"/>
      <c r="DR327" s="153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53"/>
      <c r="EP327" s="153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spans="1:167" ht="14.5">
      <c r="A328" s="153"/>
      <c r="B328" s="15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53"/>
      <c r="Z328" s="153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53"/>
      <c r="AX328" s="153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53"/>
      <c r="BV328" s="153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53"/>
      <c r="CT328" s="153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53"/>
      <c r="DR328" s="153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53"/>
      <c r="EP328" s="153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spans="1:167" ht="14.5">
      <c r="A329" s="153"/>
      <c r="B329" s="15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53"/>
      <c r="Z329" s="153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53"/>
      <c r="AX329" s="153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53"/>
      <c r="BV329" s="153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53"/>
      <c r="CT329" s="153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53"/>
      <c r="DR329" s="153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53"/>
      <c r="EP329" s="153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spans="1:167" ht="14.5">
      <c r="A330" s="153"/>
      <c r="B330" s="15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53"/>
      <c r="Z330" s="153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53"/>
      <c r="AX330" s="153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53"/>
      <c r="BV330" s="153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53"/>
      <c r="CT330" s="153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53"/>
      <c r="DR330" s="153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53"/>
      <c r="EP330" s="153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spans="1:167" ht="14.5">
      <c r="A331" s="153"/>
      <c r="B331" s="15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53"/>
      <c r="Z331" s="153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53"/>
      <c r="AX331" s="153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53"/>
      <c r="BV331" s="153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53"/>
      <c r="CT331" s="153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53"/>
      <c r="DR331" s="153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53"/>
      <c r="EP331" s="153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spans="1:167" ht="14.5">
      <c r="A332" s="153"/>
      <c r="B332" s="15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53"/>
      <c r="Z332" s="153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53"/>
      <c r="AX332" s="153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53"/>
      <c r="BV332" s="153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53"/>
      <c r="CT332" s="153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53"/>
      <c r="DR332" s="153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53"/>
      <c r="EP332" s="153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spans="1:167" ht="14.5">
      <c r="A333" s="153"/>
      <c r="B333" s="15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53"/>
      <c r="Z333" s="153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53"/>
      <c r="AX333" s="153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53"/>
      <c r="BV333" s="153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53"/>
      <c r="CT333" s="153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53"/>
      <c r="DR333" s="153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53"/>
      <c r="EP333" s="153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spans="1:167" ht="14.5">
      <c r="A334" s="153"/>
      <c r="B334" s="15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53"/>
      <c r="Z334" s="153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53"/>
      <c r="AX334" s="153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53"/>
      <c r="BV334" s="153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53"/>
      <c r="CT334" s="153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53"/>
      <c r="DR334" s="153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53"/>
      <c r="EP334" s="153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spans="1:167" ht="14.5">
      <c r="A335" s="153"/>
      <c r="B335" s="15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53"/>
      <c r="Z335" s="153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53"/>
      <c r="AX335" s="153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53"/>
      <c r="BV335" s="153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53"/>
      <c r="CT335" s="153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53"/>
      <c r="DR335" s="153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53"/>
      <c r="EP335" s="153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spans="1:167" ht="14.5">
      <c r="A336" s="153"/>
      <c r="B336" s="15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53"/>
      <c r="Z336" s="153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53"/>
      <c r="AX336" s="153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53"/>
      <c r="BV336" s="153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53"/>
      <c r="CT336" s="153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53"/>
      <c r="DR336" s="153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53"/>
      <c r="EP336" s="153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spans="1:167" ht="14.5">
      <c r="A337" s="153"/>
      <c r="B337" s="15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53"/>
      <c r="Z337" s="153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53"/>
      <c r="AX337" s="153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53"/>
      <c r="BV337" s="153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53"/>
      <c r="CT337" s="153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53"/>
      <c r="DR337" s="153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53"/>
      <c r="EP337" s="153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spans="1:167" ht="14.5">
      <c r="A338" s="153"/>
      <c r="B338" s="15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53"/>
      <c r="Z338" s="153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53"/>
      <c r="AX338" s="153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53"/>
      <c r="BV338" s="153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53"/>
      <c r="CT338" s="153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53"/>
      <c r="DR338" s="153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53"/>
      <c r="EP338" s="153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spans="1:167" ht="14.5">
      <c r="A339" s="153"/>
      <c r="B339" s="15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53"/>
      <c r="Z339" s="153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53"/>
      <c r="AX339" s="153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53"/>
      <c r="BV339" s="153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53"/>
      <c r="CT339" s="153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53"/>
      <c r="DR339" s="153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53"/>
      <c r="EP339" s="153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spans="1:167" ht="14.5">
      <c r="A340" s="153"/>
      <c r="B340" s="15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53"/>
      <c r="Z340" s="153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53"/>
      <c r="AX340" s="153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53"/>
      <c r="BV340" s="153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53"/>
      <c r="CT340" s="153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53"/>
      <c r="DR340" s="153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53"/>
      <c r="EP340" s="153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spans="1:167" ht="14.5">
      <c r="A341" s="153"/>
      <c r="B341" s="15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53"/>
      <c r="Z341" s="153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53"/>
      <c r="AX341" s="153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53"/>
      <c r="BV341" s="153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53"/>
      <c r="CT341" s="153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53"/>
      <c r="DR341" s="153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53"/>
      <c r="EP341" s="153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spans="1:167" ht="14.5">
      <c r="A342" s="153"/>
      <c r="B342" s="15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53"/>
      <c r="Z342" s="153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53"/>
      <c r="AX342" s="153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53"/>
      <c r="BV342" s="153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53"/>
      <c r="CT342" s="153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53"/>
      <c r="DR342" s="153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53"/>
      <c r="EP342" s="153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spans="1:167" ht="14.5">
      <c r="A343" s="153"/>
      <c r="B343" s="15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53"/>
      <c r="Z343" s="153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53"/>
      <c r="AX343" s="153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53"/>
      <c r="BV343" s="153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53"/>
      <c r="CT343" s="153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53"/>
      <c r="DR343" s="153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53"/>
      <c r="EP343" s="153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spans="1:167" ht="14.5">
      <c r="A344" s="153"/>
      <c r="B344" s="15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53"/>
      <c r="Z344" s="153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53"/>
      <c r="AX344" s="153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53"/>
      <c r="BV344" s="153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53"/>
      <c r="CT344" s="153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53"/>
      <c r="DR344" s="153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53"/>
      <c r="EP344" s="153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spans="1:167" ht="14.5">
      <c r="A345" s="153"/>
      <c r="B345" s="15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53"/>
      <c r="Z345" s="153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53"/>
      <c r="AX345" s="153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53"/>
      <c r="BV345" s="153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53"/>
      <c r="CT345" s="153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53"/>
      <c r="DR345" s="153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53"/>
      <c r="EP345" s="153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spans="1:167" ht="14.5">
      <c r="A346" s="153"/>
      <c r="B346" s="15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53"/>
      <c r="Z346" s="153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53"/>
      <c r="AX346" s="153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53"/>
      <c r="BV346" s="153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53"/>
      <c r="CT346" s="153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53"/>
      <c r="DR346" s="153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53"/>
      <c r="EP346" s="153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spans="1:167" ht="14.5">
      <c r="A347" s="153"/>
      <c r="B347" s="15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53"/>
      <c r="Z347" s="153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53"/>
      <c r="AX347" s="153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53"/>
      <c r="BV347" s="153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53"/>
      <c r="CT347" s="153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53"/>
      <c r="DR347" s="153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53"/>
      <c r="EP347" s="153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spans="1:167" ht="14.5">
      <c r="A348" s="153"/>
      <c r="B348" s="15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53"/>
      <c r="Z348" s="153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53"/>
      <c r="AX348" s="153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53"/>
      <c r="BV348" s="153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53"/>
      <c r="CT348" s="153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53"/>
      <c r="DR348" s="153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53"/>
      <c r="EP348" s="153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spans="1:167" ht="14.5">
      <c r="A349" s="153"/>
      <c r="B349" s="15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53"/>
      <c r="Z349" s="153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53"/>
      <c r="AX349" s="153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53"/>
      <c r="BV349" s="153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53"/>
      <c r="CT349" s="153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53"/>
      <c r="DR349" s="153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53"/>
      <c r="EP349" s="153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spans="1:167" ht="14.5">
      <c r="A350" s="153"/>
      <c r="B350" s="15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53"/>
      <c r="Z350" s="153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53"/>
      <c r="AX350" s="153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53"/>
      <c r="BV350" s="153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53"/>
      <c r="CT350" s="153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53"/>
      <c r="DR350" s="153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53"/>
      <c r="EP350" s="153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spans="1:167" ht="14.5">
      <c r="A351" s="153"/>
      <c r="B351" s="15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53"/>
      <c r="Z351" s="153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53"/>
      <c r="AX351" s="153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53"/>
      <c r="BV351" s="153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53"/>
      <c r="CT351" s="153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53"/>
      <c r="DR351" s="153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53"/>
      <c r="EP351" s="153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spans="1:167" ht="14.5">
      <c r="A352" s="153"/>
      <c r="B352" s="15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53"/>
      <c r="Z352" s="153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53"/>
      <c r="AX352" s="153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53"/>
      <c r="BV352" s="153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53"/>
      <c r="CT352" s="153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53"/>
      <c r="DR352" s="153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53"/>
      <c r="EP352" s="153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spans="1:167" ht="14.5">
      <c r="A353" s="153"/>
      <c r="B353" s="15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53"/>
      <c r="Z353" s="153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53"/>
      <c r="AX353" s="153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53"/>
      <c r="BV353" s="153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53"/>
      <c r="CT353" s="153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53"/>
      <c r="DR353" s="153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53"/>
      <c r="EP353" s="153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spans="1:167" ht="14.5">
      <c r="A354" s="153"/>
      <c r="B354" s="15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53"/>
      <c r="Z354" s="153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53"/>
      <c r="AX354" s="153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53"/>
      <c r="BV354" s="153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53"/>
      <c r="CT354" s="153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53"/>
      <c r="DR354" s="153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53"/>
      <c r="EP354" s="153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spans="1:167" ht="14.5">
      <c r="A355" s="153"/>
      <c r="B355" s="15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53"/>
      <c r="Z355" s="153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53"/>
      <c r="AX355" s="153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53"/>
      <c r="BV355" s="153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53"/>
      <c r="CT355" s="153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53"/>
      <c r="DR355" s="153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53"/>
      <c r="EP355" s="153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spans="1:167" ht="14.5">
      <c r="A356" s="153"/>
      <c r="B356" s="15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53"/>
      <c r="Z356" s="153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53"/>
      <c r="AX356" s="153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53"/>
      <c r="BV356" s="153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53"/>
      <c r="CT356" s="153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53"/>
      <c r="DR356" s="153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53"/>
      <c r="EP356" s="153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spans="1:167" ht="14.5">
      <c r="A357" s="153"/>
      <c r="B357" s="15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53"/>
      <c r="Z357" s="153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53"/>
      <c r="AX357" s="153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53"/>
      <c r="BV357" s="153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53"/>
      <c r="CT357" s="153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53"/>
      <c r="DR357" s="153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53"/>
      <c r="EP357" s="153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spans="1:167" ht="14.5">
      <c r="A358" s="153"/>
      <c r="B358" s="15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53"/>
      <c r="Z358" s="153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53"/>
      <c r="AX358" s="153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53"/>
      <c r="BV358" s="153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53"/>
      <c r="CT358" s="153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53"/>
      <c r="DR358" s="153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53"/>
      <c r="EP358" s="153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spans="1:167" ht="14.5">
      <c r="A359" s="153"/>
      <c r="B359" s="15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53"/>
      <c r="Z359" s="153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53"/>
      <c r="AX359" s="153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53"/>
      <c r="BV359" s="153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53"/>
      <c r="CT359" s="153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53"/>
      <c r="DR359" s="153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53"/>
      <c r="EP359" s="153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spans="1:167" ht="14.5">
      <c r="A360" s="153"/>
      <c r="B360" s="15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53"/>
      <c r="Z360" s="153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53"/>
      <c r="AX360" s="153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53"/>
      <c r="BV360" s="153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53"/>
      <c r="CT360" s="153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53"/>
      <c r="DR360" s="153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53"/>
      <c r="EP360" s="153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spans="1:167" ht="14.5">
      <c r="A361" s="153"/>
      <c r="B361" s="15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53"/>
      <c r="Z361" s="153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53"/>
      <c r="AX361" s="153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53"/>
      <c r="BV361" s="153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53"/>
      <c r="CT361" s="153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53"/>
      <c r="DR361" s="153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53"/>
      <c r="EP361" s="153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spans="1:167" ht="14.5">
      <c r="A362" s="153"/>
      <c r="B362" s="15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53"/>
      <c r="Z362" s="153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53"/>
      <c r="AX362" s="153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53"/>
      <c r="BV362" s="153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53"/>
      <c r="CT362" s="153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53"/>
      <c r="DR362" s="153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53"/>
      <c r="EP362" s="153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spans="1:167" ht="14.5">
      <c r="A363" s="153"/>
      <c r="B363" s="15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53"/>
      <c r="Z363" s="153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53"/>
      <c r="AX363" s="153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53"/>
      <c r="BV363" s="153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53"/>
      <c r="CT363" s="153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53"/>
      <c r="DR363" s="153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53"/>
      <c r="EP363" s="153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spans="1:167" ht="14.5">
      <c r="A364" s="153"/>
      <c r="B364" s="15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53"/>
      <c r="Z364" s="153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53"/>
      <c r="AX364" s="153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53"/>
      <c r="BV364" s="153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53"/>
      <c r="CT364" s="153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53"/>
      <c r="DR364" s="153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53"/>
      <c r="EP364" s="153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spans="1:167" ht="14.5">
      <c r="A365" s="153"/>
      <c r="B365" s="15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53"/>
      <c r="Z365" s="153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53"/>
      <c r="AX365" s="153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53"/>
      <c r="BV365" s="153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53"/>
      <c r="CT365" s="153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53"/>
      <c r="DR365" s="153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53"/>
      <c r="EP365" s="153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spans="1:167" ht="14.5">
      <c r="A366" s="153"/>
      <c r="B366" s="15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53"/>
      <c r="Z366" s="153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53"/>
      <c r="AX366" s="153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53"/>
      <c r="BV366" s="153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53"/>
      <c r="CT366" s="153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53"/>
      <c r="DR366" s="153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53"/>
      <c r="EP366" s="153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spans="1:167" ht="14.5">
      <c r="A367" s="153"/>
      <c r="B367" s="15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53"/>
      <c r="Z367" s="153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53"/>
      <c r="AX367" s="153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53"/>
      <c r="BV367" s="153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53"/>
      <c r="CT367" s="153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53"/>
      <c r="DR367" s="153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53"/>
      <c r="EP367" s="153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spans="1:167" ht="14.5">
      <c r="A368" s="153"/>
      <c r="B368" s="15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53"/>
      <c r="Z368" s="153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53"/>
      <c r="AX368" s="153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53"/>
      <c r="BV368" s="153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53"/>
      <c r="CT368" s="153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53"/>
      <c r="DR368" s="153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53"/>
      <c r="EP368" s="153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spans="1:167" ht="14.5">
      <c r="A369" s="153"/>
      <c r="B369" s="15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53"/>
      <c r="Z369" s="153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53"/>
      <c r="AX369" s="153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53"/>
      <c r="BV369" s="153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53"/>
      <c r="CT369" s="153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53"/>
      <c r="DR369" s="153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53"/>
      <c r="EP369" s="153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spans="1:167" ht="14.5">
      <c r="A370" s="153"/>
      <c r="B370" s="15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53"/>
      <c r="Z370" s="153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53"/>
      <c r="AX370" s="153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53"/>
      <c r="BV370" s="153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53"/>
      <c r="CT370" s="153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53"/>
      <c r="DR370" s="153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53"/>
      <c r="EP370" s="153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spans="1:167" ht="14.5">
      <c r="A371" s="153"/>
      <c r="B371" s="15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53"/>
      <c r="Z371" s="153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53"/>
      <c r="AX371" s="153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53"/>
      <c r="BV371" s="153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53"/>
      <c r="CT371" s="153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53"/>
      <c r="DR371" s="153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53"/>
      <c r="EP371" s="153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spans="1:167" ht="14.5">
      <c r="A372" s="153"/>
      <c r="B372" s="15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53"/>
      <c r="Z372" s="153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53"/>
      <c r="AX372" s="153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53"/>
      <c r="BV372" s="153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53"/>
      <c r="CT372" s="153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53"/>
      <c r="DR372" s="153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53"/>
      <c r="EP372" s="153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spans="1:167" ht="14.5">
      <c r="A373" s="153"/>
      <c r="B373" s="15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53"/>
      <c r="Z373" s="153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53"/>
      <c r="AX373" s="153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53"/>
      <c r="BV373" s="153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53"/>
      <c r="CT373" s="153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53"/>
      <c r="DR373" s="153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53"/>
      <c r="EP373" s="153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spans="1:167" ht="14.5">
      <c r="A374" s="153"/>
      <c r="B374" s="15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53"/>
      <c r="Z374" s="153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53"/>
      <c r="AX374" s="153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53"/>
      <c r="BV374" s="153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53"/>
      <c r="CT374" s="153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53"/>
      <c r="DR374" s="153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53"/>
      <c r="EP374" s="153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spans="1:167" ht="14.5">
      <c r="A375" s="153"/>
      <c r="B375" s="15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53"/>
      <c r="Z375" s="153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53"/>
      <c r="AX375" s="153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53"/>
      <c r="BV375" s="153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53"/>
      <c r="CT375" s="153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53"/>
      <c r="DR375" s="153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53"/>
      <c r="EP375" s="153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spans="1:167" ht="14.5">
      <c r="A376" s="153"/>
      <c r="B376" s="15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53"/>
      <c r="Z376" s="153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53"/>
      <c r="AX376" s="153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53"/>
      <c r="BV376" s="153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53"/>
      <c r="CT376" s="153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53"/>
      <c r="DR376" s="153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53"/>
      <c r="EP376" s="153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spans="1:167" ht="14.5">
      <c r="A377" s="153"/>
      <c r="B377" s="15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53"/>
      <c r="Z377" s="153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53"/>
      <c r="AX377" s="153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53"/>
      <c r="BV377" s="153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53"/>
      <c r="CT377" s="153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53"/>
      <c r="DR377" s="153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53"/>
      <c r="EP377" s="153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spans="1:167" ht="14.5">
      <c r="A378" s="153"/>
      <c r="B378" s="15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53"/>
      <c r="Z378" s="153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53"/>
      <c r="AX378" s="153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53"/>
      <c r="BV378" s="153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53"/>
      <c r="CT378" s="153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53"/>
      <c r="DR378" s="153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53"/>
      <c r="EP378" s="153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spans="1:167" ht="14.5">
      <c r="A379" s="153"/>
      <c r="B379" s="15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53"/>
      <c r="Z379" s="153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53"/>
      <c r="AX379" s="153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53"/>
      <c r="BV379" s="153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53"/>
      <c r="CT379" s="153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53"/>
      <c r="DR379" s="153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53"/>
      <c r="EP379" s="153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spans="1:167" ht="14.5">
      <c r="A380" s="153"/>
      <c r="B380" s="15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53"/>
      <c r="Z380" s="153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53"/>
      <c r="AX380" s="153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53"/>
      <c r="BV380" s="153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53"/>
      <c r="CT380" s="153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53"/>
      <c r="DR380" s="153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53"/>
      <c r="EP380" s="153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spans="1:167" ht="14.5">
      <c r="A381" s="153"/>
      <c r="B381" s="15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53"/>
      <c r="Z381" s="153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53"/>
      <c r="AX381" s="153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53"/>
      <c r="BV381" s="153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53"/>
      <c r="CT381" s="153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53"/>
      <c r="DR381" s="153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53"/>
      <c r="EP381" s="153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spans="1:167" ht="14.5">
      <c r="A382" s="153"/>
      <c r="B382" s="15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53"/>
      <c r="Z382" s="153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53"/>
      <c r="AX382" s="153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53"/>
      <c r="BV382" s="153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53"/>
      <c r="CT382" s="153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53"/>
      <c r="DR382" s="153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53"/>
      <c r="EP382" s="153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spans="1:167" ht="14.5">
      <c r="A383" s="153"/>
      <c r="B383" s="15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53"/>
      <c r="Z383" s="153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53"/>
      <c r="AX383" s="153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53"/>
      <c r="BV383" s="153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53"/>
      <c r="CT383" s="153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53"/>
      <c r="DR383" s="153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53"/>
      <c r="EP383" s="153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spans="1:167" ht="14.5">
      <c r="A384" s="153"/>
      <c r="B384" s="15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53"/>
      <c r="Z384" s="153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53"/>
      <c r="AX384" s="153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53"/>
      <c r="BV384" s="153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53"/>
      <c r="CT384" s="153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53"/>
      <c r="DR384" s="153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53"/>
      <c r="EP384" s="153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spans="1:167" ht="14.5">
      <c r="A385" s="153"/>
      <c r="B385" s="15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53"/>
      <c r="Z385" s="153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53"/>
      <c r="AX385" s="153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53"/>
      <c r="BV385" s="153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53"/>
      <c r="CT385" s="153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53"/>
      <c r="DR385" s="153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53"/>
      <c r="EP385" s="153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spans="1:167" ht="14.5">
      <c r="A386" s="153"/>
      <c r="B386" s="15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53"/>
      <c r="Z386" s="153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53"/>
      <c r="AX386" s="153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53"/>
      <c r="BV386" s="153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53"/>
      <c r="CT386" s="153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53"/>
      <c r="DR386" s="153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53"/>
      <c r="EP386" s="153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spans="1:167" ht="14.5">
      <c r="A387" s="153"/>
      <c r="B387" s="15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53"/>
      <c r="Z387" s="153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53"/>
      <c r="AX387" s="153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53"/>
      <c r="BV387" s="153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53"/>
      <c r="CT387" s="153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53"/>
      <c r="DR387" s="153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53"/>
      <c r="EP387" s="153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spans="1:167" ht="14.5">
      <c r="A388" s="153"/>
      <c r="B388" s="15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53"/>
      <c r="Z388" s="153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53"/>
      <c r="AX388" s="153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53"/>
      <c r="BV388" s="153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53"/>
      <c r="CT388" s="153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53"/>
      <c r="DR388" s="153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53"/>
      <c r="EP388" s="153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spans="1:167" ht="14.5">
      <c r="A389" s="153"/>
      <c r="B389" s="15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53"/>
      <c r="Z389" s="153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53"/>
      <c r="AX389" s="153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53"/>
      <c r="BV389" s="153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53"/>
      <c r="CT389" s="153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53"/>
      <c r="DR389" s="153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53"/>
      <c r="EP389" s="153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spans="1:167" ht="14.5">
      <c r="A390" s="153"/>
      <c r="B390" s="15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53"/>
      <c r="Z390" s="153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53"/>
      <c r="AX390" s="153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53"/>
      <c r="BV390" s="153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53"/>
      <c r="CT390" s="153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53"/>
      <c r="DR390" s="153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53"/>
      <c r="EP390" s="153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spans="1:167" ht="14.5">
      <c r="A391" s="153"/>
      <c r="B391" s="15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53"/>
      <c r="Z391" s="153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53"/>
      <c r="AX391" s="153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53"/>
      <c r="BV391" s="153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53"/>
      <c r="CT391" s="153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53"/>
      <c r="DR391" s="153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53"/>
      <c r="EP391" s="153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spans="1:167" ht="14.5">
      <c r="A392" s="153"/>
      <c r="B392" s="15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53"/>
      <c r="Z392" s="153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53"/>
      <c r="AX392" s="153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53"/>
      <c r="BV392" s="153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53"/>
      <c r="CT392" s="153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53"/>
      <c r="DR392" s="153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53"/>
      <c r="EP392" s="153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spans="1:167" ht="14.5">
      <c r="A393" s="153"/>
      <c r="B393" s="15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53"/>
      <c r="Z393" s="153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53"/>
      <c r="AX393" s="153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53"/>
      <c r="BV393" s="153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53"/>
      <c r="CT393" s="153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53"/>
      <c r="DR393" s="153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53"/>
      <c r="EP393" s="153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spans="1:167" ht="14.5">
      <c r="A394" s="153"/>
      <c r="B394" s="15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53"/>
      <c r="Z394" s="153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53"/>
      <c r="AX394" s="153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53"/>
      <c r="BV394" s="153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53"/>
      <c r="CT394" s="153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53"/>
      <c r="DR394" s="153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53"/>
      <c r="EP394" s="153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spans="1:167" ht="14.5">
      <c r="A395" s="153"/>
      <c r="B395" s="15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53"/>
      <c r="Z395" s="153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53"/>
      <c r="AX395" s="153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53"/>
      <c r="BV395" s="153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53"/>
      <c r="CT395" s="153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53"/>
      <c r="DR395" s="153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53"/>
      <c r="EP395" s="153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spans="1:167" ht="14.5">
      <c r="A396" s="153"/>
      <c r="B396" s="15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53"/>
      <c r="Z396" s="153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53"/>
      <c r="AX396" s="153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53"/>
      <c r="BV396" s="153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53"/>
      <c r="CT396" s="153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53"/>
      <c r="DR396" s="153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53"/>
      <c r="EP396" s="153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spans="1:167" ht="14.5">
      <c r="A397" s="153"/>
      <c r="B397" s="15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53"/>
      <c r="Z397" s="153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53"/>
      <c r="AX397" s="153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53"/>
      <c r="BV397" s="153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53"/>
      <c r="CT397" s="153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53"/>
      <c r="DR397" s="153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53"/>
      <c r="EP397" s="153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spans="1:167" ht="14.5">
      <c r="A398" s="153"/>
      <c r="B398" s="15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53"/>
      <c r="Z398" s="153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53"/>
      <c r="AX398" s="153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53"/>
      <c r="BV398" s="153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53"/>
      <c r="CT398" s="153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53"/>
      <c r="DR398" s="153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53"/>
      <c r="EP398" s="153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spans="1:167" ht="14.5">
      <c r="A399" s="153"/>
      <c r="B399" s="15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53"/>
      <c r="Z399" s="153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53"/>
      <c r="AX399" s="153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53"/>
      <c r="BV399" s="153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53"/>
      <c r="CT399" s="153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53"/>
      <c r="DR399" s="153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53"/>
      <c r="EP399" s="153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spans="1:167" ht="14.5">
      <c r="A400" s="153"/>
      <c r="B400" s="15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53"/>
      <c r="Z400" s="153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53"/>
      <c r="AX400" s="153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53"/>
      <c r="BV400" s="153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53"/>
      <c r="CT400" s="153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53"/>
      <c r="DR400" s="153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53"/>
      <c r="EP400" s="153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spans="1:167" ht="14.5">
      <c r="A401" s="153"/>
      <c r="B401" s="15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53"/>
      <c r="Z401" s="153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53"/>
      <c r="AX401" s="153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53"/>
      <c r="BV401" s="153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53"/>
      <c r="CT401" s="153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53"/>
      <c r="DR401" s="153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53"/>
      <c r="EP401" s="153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spans="1:167" ht="14.5">
      <c r="A402" s="153"/>
      <c r="B402" s="15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53"/>
      <c r="Z402" s="153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53"/>
      <c r="AX402" s="153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53"/>
      <c r="BV402" s="153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53"/>
      <c r="CT402" s="153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53"/>
      <c r="DR402" s="153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53"/>
      <c r="EP402" s="153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spans="1:167" ht="14.5">
      <c r="A403" s="153"/>
      <c r="B403" s="15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53"/>
      <c r="Z403" s="153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53"/>
      <c r="AX403" s="153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53"/>
      <c r="BV403" s="153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53"/>
      <c r="CT403" s="153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53"/>
      <c r="DR403" s="153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53"/>
      <c r="EP403" s="153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spans="1:167" ht="14.5">
      <c r="A404" s="153"/>
      <c r="B404" s="15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53"/>
      <c r="Z404" s="153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53"/>
      <c r="AX404" s="153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53"/>
      <c r="BV404" s="153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53"/>
      <c r="CT404" s="153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53"/>
      <c r="DR404" s="153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53"/>
      <c r="EP404" s="153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spans="1:167" ht="14.5">
      <c r="A405" s="153"/>
      <c r="B405" s="15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53"/>
      <c r="Z405" s="153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53"/>
      <c r="AX405" s="153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53"/>
      <c r="BV405" s="153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53"/>
      <c r="CT405" s="153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53"/>
      <c r="DR405" s="153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53"/>
      <c r="EP405" s="153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spans="1:167" ht="14.5">
      <c r="A406" s="153"/>
      <c r="B406" s="15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53"/>
      <c r="Z406" s="153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53"/>
      <c r="AX406" s="153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53"/>
      <c r="BV406" s="153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53"/>
      <c r="CT406" s="153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53"/>
      <c r="DR406" s="153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53"/>
      <c r="EP406" s="153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spans="1:167" ht="14.5">
      <c r="A407" s="153"/>
      <c r="B407" s="15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53"/>
      <c r="Z407" s="153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53"/>
      <c r="AX407" s="153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53"/>
      <c r="BV407" s="153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53"/>
      <c r="CT407" s="153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53"/>
      <c r="DR407" s="153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53"/>
      <c r="EP407" s="153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N70"/>
  <sheetViews>
    <sheetView topLeftCell="AA38" zoomScale="85" zoomScaleNormal="85" workbookViewId="0">
      <selection activeCell="FN42" sqref="FN42"/>
    </sheetView>
  </sheetViews>
  <sheetFormatPr defaultColWidth="9" defaultRowHeight="12.5"/>
  <cols>
    <col min="2" max="2" width="44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53"/>
      <c r="BV6" s="153"/>
      <c r="BW6" s="1"/>
      <c r="BX6" s="1"/>
      <c r="BY6" s="1"/>
      <c r="BZ6" s="1"/>
      <c r="CA6" s="1"/>
      <c r="CB6" s="2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213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213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213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213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213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213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213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4.5">
      <c r="A9" s="153"/>
      <c r="B9" s="153"/>
      <c r="C9" s="1"/>
      <c r="D9" s="1"/>
      <c r="E9" s="1"/>
      <c r="F9" s="1"/>
      <c r="G9" s="1"/>
      <c r="H9" s="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53"/>
      <c r="Z9" s="153"/>
      <c r="AA9" s="1"/>
      <c r="AB9" s="1"/>
      <c r="AC9" s="1"/>
      <c r="AD9" s="1"/>
      <c r="AE9" s="1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53"/>
      <c r="AX9" s="153"/>
      <c r="AY9" s="1"/>
      <c r="AZ9" s="1"/>
      <c r="BA9" s="1"/>
      <c r="BB9" s="1"/>
      <c r="BC9" s="1"/>
      <c r="BD9" s="4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53"/>
      <c r="BV9" s="153"/>
      <c r="BW9" s="1"/>
      <c r="BX9" s="1"/>
      <c r="BY9" s="1"/>
      <c r="BZ9" s="1"/>
      <c r="CA9" s="1"/>
      <c r="CB9" s="4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53"/>
      <c r="CT9" s="153"/>
      <c r="CU9" s="1"/>
      <c r="CV9" s="1"/>
      <c r="CW9" s="1"/>
      <c r="CX9" s="1"/>
      <c r="CY9" s="1"/>
      <c r="CZ9" s="4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53"/>
      <c r="DR9" s="153"/>
      <c r="DS9" s="1"/>
      <c r="DT9" s="1"/>
      <c r="DU9" s="1"/>
      <c r="DV9" s="1"/>
      <c r="DW9" s="1"/>
      <c r="DX9" s="4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214</v>
      </c>
      <c r="C13" s="4">
        <v>96.8</v>
      </c>
      <c r="D13" s="4">
        <v>91.1</v>
      </c>
      <c r="E13" s="4">
        <v>98.4</v>
      </c>
      <c r="F13" s="4">
        <v>97.7</v>
      </c>
      <c r="G13" s="4">
        <v>104.7</v>
      </c>
      <c r="H13" s="4">
        <v>89.4</v>
      </c>
      <c r="I13" s="4">
        <v>84</v>
      </c>
      <c r="J13" s="4">
        <v>93.9</v>
      </c>
      <c r="K13" s="4">
        <v>81.599999999999994</v>
      </c>
      <c r="L13" s="4">
        <v>73.2</v>
      </c>
      <c r="M13" s="4">
        <v>60.5</v>
      </c>
      <c r="N13" s="4">
        <v>54</v>
      </c>
      <c r="O13" s="4">
        <v>47.4</v>
      </c>
      <c r="P13" s="4">
        <v>53</v>
      </c>
      <c r="Q13" s="4">
        <v>46.7</v>
      </c>
      <c r="R13" s="4">
        <v>52.2</v>
      </c>
      <c r="S13" s="4">
        <v>60.4</v>
      </c>
      <c r="T13" s="4">
        <v>64.599999999999994</v>
      </c>
      <c r="U13" s="4">
        <v>67.900000000000006</v>
      </c>
      <c r="V13" s="4">
        <v>61.2</v>
      </c>
      <c r="W13" s="4">
        <v>50.4</v>
      </c>
      <c r="Y13" s="7"/>
      <c r="Z13" s="8" t="s">
        <v>214</v>
      </c>
      <c r="AA13" s="4">
        <v>223.6</v>
      </c>
      <c r="AB13" s="4">
        <v>203.3</v>
      </c>
      <c r="AC13" s="4">
        <v>223.5</v>
      </c>
      <c r="AD13" s="4">
        <v>219.6</v>
      </c>
      <c r="AE13" s="4">
        <v>230.9</v>
      </c>
      <c r="AF13" s="4">
        <v>203.6</v>
      </c>
      <c r="AG13" s="4">
        <v>192.6</v>
      </c>
      <c r="AH13" s="4">
        <v>179.6</v>
      </c>
      <c r="AI13" s="4">
        <v>173.6</v>
      </c>
      <c r="AJ13" s="4">
        <v>144.5</v>
      </c>
      <c r="AK13" s="4">
        <v>138.1</v>
      </c>
      <c r="AL13" s="4">
        <v>139.1</v>
      </c>
      <c r="AM13" s="4">
        <v>125.7</v>
      </c>
      <c r="AN13" s="4">
        <v>125.4</v>
      </c>
      <c r="AO13" s="4">
        <v>125.7</v>
      </c>
      <c r="AP13" s="4">
        <v>138.1</v>
      </c>
      <c r="AQ13" s="4">
        <v>134.9</v>
      </c>
      <c r="AR13" s="4">
        <v>133.5</v>
      </c>
      <c r="AS13" s="4">
        <v>143.5</v>
      </c>
      <c r="AT13" s="4">
        <v>151.80000000000001</v>
      </c>
      <c r="AU13" s="4">
        <v>130.5</v>
      </c>
      <c r="AW13" s="7"/>
      <c r="AX13" s="8" t="s">
        <v>214</v>
      </c>
      <c r="AY13" s="4">
        <v>156.1</v>
      </c>
      <c r="AZ13" s="4">
        <v>142.4</v>
      </c>
      <c r="BA13" s="4">
        <v>147.5</v>
      </c>
      <c r="BB13" s="4">
        <v>147</v>
      </c>
      <c r="BC13" s="4">
        <v>164.4</v>
      </c>
      <c r="BD13" s="4">
        <v>135.19999999999999</v>
      </c>
      <c r="BE13" s="4">
        <v>124.7</v>
      </c>
      <c r="BF13" s="4">
        <v>118.2</v>
      </c>
      <c r="BG13" s="4">
        <v>108.6</v>
      </c>
      <c r="BH13" s="4">
        <v>89.7</v>
      </c>
      <c r="BI13" s="4">
        <v>87.2</v>
      </c>
      <c r="BJ13" s="4">
        <v>89.6</v>
      </c>
      <c r="BK13" s="4">
        <v>72.599999999999994</v>
      </c>
      <c r="BL13" s="4">
        <v>101.2</v>
      </c>
      <c r="BM13" s="4">
        <v>92.9</v>
      </c>
      <c r="BN13" s="4">
        <v>86.4</v>
      </c>
      <c r="BO13" s="4">
        <v>75.599999999999994</v>
      </c>
      <c r="BP13" s="4">
        <v>81.900000000000006</v>
      </c>
      <c r="BQ13" s="4">
        <v>73.8</v>
      </c>
      <c r="BR13" s="4">
        <v>71</v>
      </c>
      <c r="BS13" s="4">
        <v>71.7</v>
      </c>
      <c r="BU13" s="7"/>
      <c r="BV13" s="8" t="s">
        <v>214</v>
      </c>
      <c r="BW13" s="4">
        <v>8.6999999999999993</v>
      </c>
      <c r="BX13" s="4">
        <v>8.5</v>
      </c>
      <c r="BY13" s="4">
        <v>8.3000000000000007</v>
      </c>
      <c r="BZ13" s="4">
        <v>8.5</v>
      </c>
      <c r="CA13" s="4">
        <v>10.1</v>
      </c>
      <c r="CB13" s="4">
        <v>11.2</v>
      </c>
      <c r="CC13" s="4">
        <v>11.2</v>
      </c>
      <c r="CD13" s="4">
        <v>10.8</v>
      </c>
      <c r="CE13" s="4">
        <v>10.1</v>
      </c>
      <c r="CF13" s="4">
        <v>8.1999999999999993</v>
      </c>
      <c r="CG13" s="4">
        <v>7</v>
      </c>
      <c r="CH13" s="4">
        <v>6.9</v>
      </c>
      <c r="CI13" s="4">
        <v>6.8</v>
      </c>
      <c r="CJ13" s="4">
        <v>6.9</v>
      </c>
      <c r="CK13" s="4">
        <v>8.3000000000000007</v>
      </c>
      <c r="CL13" s="4">
        <v>6.3</v>
      </c>
      <c r="CM13" s="4">
        <v>6.4</v>
      </c>
      <c r="CN13" s="4">
        <v>5.8</v>
      </c>
      <c r="CO13" s="4">
        <v>6.5</v>
      </c>
      <c r="CP13" s="4">
        <v>6.6</v>
      </c>
      <c r="CQ13" s="4">
        <v>5.8</v>
      </c>
      <c r="CS13" s="7"/>
      <c r="CT13" s="8" t="s">
        <v>214</v>
      </c>
      <c r="CU13" s="4">
        <v>15.5</v>
      </c>
      <c r="CV13" s="4">
        <v>14.9</v>
      </c>
      <c r="CW13" s="4">
        <v>15.9</v>
      </c>
      <c r="CX13" s="4">
        <v>14</v>
      </c>
      <c r="CY13" s="4">
        <v>14.9</v>
      </c>
      <c r="CZ13" s="4">
        <v>9.1999999999999993</v>
      </c>
      <c r="DA13" s="4">
        <v>1.6</v>
      </c>
      <c r="DB13" s="4">
        <v>5.4</v>
      </c>
      <c r="DC13" s="4">
        <v>0.9</v>
      </c>
      <c r="DD13" s="4">
        <v>4</v>
      </c>
      <c r="DE13" s="4">
        <v>3.9</v>
      </c>
      <c r="DF13" s="4">
        <v>4.2</v>
      </c>
      <c r="DG13" s="4">
        <v>8.5</v>
      </c>
      <c r="DH13" s="4">
        <v>8.6999999999999993</v>
      </c>
      <c r="DI13" s="4">
        <v>6.5</v>
      </c>
      <c r="DJ13" s="4">
        <v>5.0999999999999996</v>
      </c>
      <c r="DK13" s="4">
        <v>5.5</v>
      </c>
      <c r="DL13" s="4">
        <v>6.6</v>
      </c>
      <c r="DM13" s="4">
        <v>2.7</v>
      </c>
      <c r="DN13" s="4">
        <v>2.4</v>
      </c>
      <c r="DO13" s="4">
        <v>2.5</v>
      </c>
      <c r="DQ13" s="7"/>
      <c r="DR13" s="8" t="s">
        <v>214</v>
      </c>
      <c r="DS13" s="4">
        <v>85.4</v>
      </c>
      <c r="DT13" s="4">
        <v>83.9</v>
      </c>
      <c r="DU13" s="4">
        <v>92.6</v>
      </c>
      <c r="DV13" s="4">
        <v>97.9</v>
      </c>
      <c r="DW13" s="4">
        <v>110</v>
      </c>
      <c r="DX13" s="4">
        <v>117.4</v>
      </c>
      <c r="DY13" s="4">
        <v>86.1</v>
      </c>
      <c r="DZ13" s="4">
        <v>88.3</v>
      </c>
      <c r="EA13" s="4">
        <v>76.3</v>
      </c>
      <c r="EB13" s="4">
        <v>75.3</v>
      </c>
      <c r="EC13" s="4">
        <v>72.900000000000006</v>
      </c>
      <c r="ED13" s="4">
        <v>74.099999999999994</v>
      </c>
      <c r="EE13" s="4">
        <v>78.099999999999994</v>
      </c>
      <c r="EF13" s="4">
        <v>84.5</v>
      </c>
      <c r="EG13" s="4">
        <v>86.2</v>
      </c>
      <c r="EH13" s="4">
        <v>75.5</v>
      </c>
      <c r="EI13" s="4">
        <v>54.2</v>
      </c>
      <c r="EJ13" s="4">
        <v>53.9</v>
      </c>
      <c r="EK13" s="4">
        <v>78.3</v>
      </c>
      <c r="EL13" s="4">
        <v>73.5</v>
      </c>
      <c r="EM13" s="4">
        <v>72.900000000000006</v>
      </c>
      <c r="EO13" s="7"/>
      <c r="EP13" s="8" t="s">
        <v>214</v>
      </c>
      <c r="EQ13" s="4">
        <v>281.5</v>
      </c>
      <c r="ER13" s="4">
        <v>250.3</v>
      </c>
      <c r="ES13" s="4">
        <v>240.5</v>
      </c>
      <c r="ET13" s="4">
        <v>231.7</v>
      </c>
      <c r="EU13" s="4">
        <v>266.8</v>
      </c>
      <c r="EV13" s="4">
        <v>260.2</v>
      </c>
      <c r="EW13" s="4">
        <v>247.4</v>
      </c>
      <c r="EX13" s="4">
        <v>226.5</v>
      </c>
      <c r="EY13" s="4">
        <v>179.5</v>
      </c>
      <c r="EZ13" s="4">
        <v>184.3</v>
      </c>
      <c r="FA13" s="4">
        <v>183.1</v>
      </c>
      <c r="FB13" s="4">
        <v>171.9</v>
      </c>
      <c r="FC13" s="4">
        <v>185.9</v>
      </c>
      <c r="FD13" s="4">
        <v>180.9</v>
      </c>
      <c r="FE13" s="4">
        <v>204.2</v>
      </c>
      <c r="FF13" s="4">
        <v>208.4</v>
      </c>
      <c r="FG13" s="4">
        <v>193.4</v>
      </c>
      <c r="FH13" s="4">
        <v>195.4</v>
      </c>
      <c r="FI13" s="4">
        <v>190.7</v>
      </c>
      <c r="FJ13" s="4">
        <v>193.5</v>
      </c>
      <c r="FK13" s="4">
        <v>177.8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>
        <v>36.1</v>
      </c>
      <c r="D15" s="2">
        <v>34.1</v>
      </c>
      <c r="E15" s="2">
        <v>34</v>
      </c>
      <c r="F15" s="2">
        <v>35.5</v>
      </c>
      <c r="G15" s="2">
        <v>35.4</v>
      </c>
      <c r="H15" s="2">
        <v>29.7</v>
      </c>
      <c r="I15" s="2">
        <v>24.3</v>
      </c>
      <c r="J15" s="2">
        <v>29.1</v>
      </c>
      <c r="K15" s="2">
        <v>24.4</v>
      </c>
      <c r="L15" s="2">
        <v>20.6</v>
      </c>
      <c r="M15" s="2" t="s">
        <v>172</v>
      </c>
      <c r="N15" s="2" t="s">
        <v>172</v>
      </c>
      <c r="O15" s="2" t="s">
        <v>172</v>
      </c>
      <c r="P15" s="2">
        <v>17.8</v>
      </c>
      <c r="Q15" s="2">
        <v>15</v>
      </c>
      <c r="R15" s="2" t="s">
        <v>172</v>
      </c>
      <c r="S15" s="2" t="s">
        <v>172</v>
      </c>
      <c r="T15" s="2">
        <v>18.7</v>
      </c>
      <c r="U15" s="2">
        <v>19.100000000000001</v>
      </c>
      <c r="V15" s="2">
        <v>17.399999999999999</v>
      </c>
      <c r="W15" s="2">
        <v>17.100000000000001</v>
      </c>
      <c r="Y15" s="1"/>
      <c r="Z15" s="10" t="s">
        <v>171</v>
      </c>
      <c r="AA15" s="2">
        <v>81.2</v>
      </c>
      <c r="AB15" s="2">
        <v>75.400000000000006</v>
      </c>
      <c r="AC15" s="2">
        <v>78.5</v>
      </c>
      <c r="AD15" s="2">
        <v>81.7</v>
      </c>
      <c r="AE15" s="2">
        <v>82.2</v>
      </c>
      <c r="AF15" s="2">
        <v>80.400000000000006</v>
      </c>
      <c r="AG15" s="2">
        <v>77.7</v>
      </c>
      <c r="AH15" s="2">
        <v>70</v>
      </c>
      <c r="AI15" s="2">
        <v>66.3</v>
      </c>
      <c r="AJ15" s="2">
        <v>58</v>
      </c>
      <c r="AK15" s="2">
        <v>56.7</v>
      </c>
      <c r="AL15" s="2">
        <v>54.1</v>
      </c>
      <c r="AM15" s="2">
        <v>46.9</v>
      </c>
      <c r="AN15" s="2">
        <v>47.9</v>
      </c>
      <c r="AO15" s="2">
        <v>50.4</v>
      </c>
      <c r="AP15" s="2">
        <v>50</v>
      </c>
      <c r="AQ15" s="2">
        <v>50.6</v>
      </c>
      <c r="AR15" s="2">
        <v>53.7</v>
      </c>
      <c r="AS15" s="2">
        <v>57.6</v>
      </c>
      <c r="AT15" s="2">
        <v>56.5</v>
      </c>
      <c r="AU15" s="2">
        <v>50.9</v>
      </c>
      <c r="AW15" s="1"/>
      <c r="AX15" s="10" t="s">
        <v>171</v>
      </c>
      <c r="AY15" s="2">
        <v>36.1</v>
      </c>
      <c r="AZ15" s="2">
        <v>34.6</v>
      </c>
      <c r="BA15" s="2">
        <v>33.200000000000003</v>
      </c>
      <c r="BB15" s="2">
        <v>31.9</v>
      </c>
      <c r="BC15" s="2">
        <v>31.1</v>
      </c>
      <c r="BD15" s="2">
        <v>29</v>
      </c>
      <c r="BE15" s="2">
        <v>27.4</v>
      </c>
      <c r="BF15" s="2">
        <v>25</v>
      </c>
      <c r="BG15" s="2">
        <v>24.5</v>
      </c>
      <c r="BH15" s="2">
        <v>18.8</v>
      </c>
      <c r="BI15" s="2">
        <v>19.899999999999999</v>
      </c>
      <c r="BJ15" s="2">
        <v>18.899999999999999</v>
      </c>
      <c r="BK15" s="2" t="s">
        <v>172</v>
      </c>
      <c r="BL15" s="2" t="s">
        <v>172</v>
      </c>
      <c r="BM15" s="2">
        <v>20.100000000000001</v>
      </c>
      <c r="BN15" s="2" t="s">
        <v>172</v>
      </c>
      <c r="BO15" s="2">
        <v>17.8</v>
      </c>
      <c r="BP15" s="2">
        <v>16.8</v>
      </c>
      <c r="BQ15" s="2">
        <v>14.4</v>
      </c>
      <c r="BR15" s="2">
        <v>15.2</v>
      </c>
      <c r="BS15" s="2">
        <v>15</v>
      </c>
      <c r="BU15" s="1"/>
      <c r="BV15" s="10" t="s">
        <v>171</v>
      </c>
      <c r="BW15" s="2" t="s">
        <v>172</v>
      </c>
      <c r="BX15" s="2" t="s">
        <v>172</v>
      </c>
      <c r="BY15" s="2" t="s">
        <v>172</v>
      </c>
      <c r="BZ15" s="2" t="s">
        <v>172</v>
      </c>
      <c r="CA15" s="2" t="s">
        <v>172</v>
      </c>
      <c r="CB15" s="2" t="s">
        <v>172</v>
      </c>
      <c r="CC15" s="2" t="s">
        <v>172</v>
      </c>
      <c r="CD15" s="2" t="s">
        <v>172</v>
      </c>
      <c r="CE15" s="2" t="s">
        <v>172</v>
      </c>
      <c r="CF15" s="2" t="s">
        <v>172</v>
      </c>
      <c r="CG15" s="2" t="s">
        <v>172</v>
      </c>
      <c r="CH15" s="2" t="s">
        <v>172</v>
      </c>
      <c r="CI15" s="2" t="s">
        <v>172</v>
      </c>
      <c r="CJ15" s="2" t="s">
        <v>172</v>
      </c>
      <c r="CK15" s="2" t="s">
        <v>172</v>
      </c>
      <c r="CL15" s="2" t="s">
        <v>172</v>
      </c>
      <c r="CM15" s="2" t="s">
        <v>172</v>
      </c>
      <c r="CN15" s="2" t="s">
        <v>172</v>
      </c>
      <c r="CO15" s="2" t="s">
        <v>172</v>
      </c>
      <c r="CP15" s="2" t="s">
        <v>172</v>
      </c>
      <c r="CQ15" s="2" t="s">
        <v>172</v>
      </c>
      <c r="CS15" s="1"/>
      <c r="CT15" s="10" t="s">
        <v>171</v>
      </c>
      <c r="CU15" s="2" t="s">
        <v>172</v>
      </c>
      <c r="CV15" s="2" t="s">
        <v>172</v>
      </c>
      <c r="CW15" s="2" t="s">
        <v>172</v>
      </c>
      <c r="CX15" s="2" t="s">
        <v>172</v>
      </c>
      <c r="CY15" s="2" t="s">
        <v>172</v>
      </c>
      <c r="CZ15" s="2" t="s">
        <v>172</v>
      </c>
      <c r="DA15" s="2" t="s">
        <v>172</v>
      </c>
      <c r="DB15" s="2" t="s">
        <v>172</v>
      </c>
      <c r="DC15" s="2" t="s">
        <v>172</v>
      </c>
      <c r="DD15" s="2" t="s">
        <v>172</v>
      </c>
      <c r="DE15" s="2" t="s">
        <v>172</v>
      </c>
      <c r="DF15" s="2" t="s">
        <v>172</v>
      </c>
      <c r="DG15" s="2" t="s">
        <v>172</v>
      </c>
      <c r="DH15" s="2" t="s">
        <v>172</v>
      </c>
      <c r="DI15" s="2" t="s">
        <v>172</v>
      </c>
      <c r="DJ15" s="2" t="s">
        <v>172</v>
      </c>
      <c r="DK15" s="2" t="s">
        <v>172</v>
      </c>
      <c r="DL15" s="2" t="s">
        <v>172</v>
      </c>
      <c r="DM15" s="2" t="s">
        <v>172</v>
      </c>
      <c r="DN15" s="2" t="s">
        <v>172</v>
      </c>
      <c r="DO15" s="2" t="s">
        <v>172</v>
      </c>
      <c r="DQ15" s="1"/>
      <c r="DR15" s="10" t="s">
        <v>171</v>
      </c>
      <c r="DS15" s="2">
        <v>13.3</v>
      </c>
      <c r="DT15" s="2">
        <v>13.7</v>
      </c>
      <c r="DU15" s="2">
        <v>14.3</v>
      </c>
      <c r="DV15" s="2">
        <v>13.6</v>
      </c>
      <c r="DW15" s="2">
        <v>12.8</v>
      </c>
      <c r="DX15" s="2">
        <v>11.3</v>
      </c>
      <c r="DY15" s="2">
        <v>14.3</v>
      </c>
      <c r="DZ15" s="2">
        <v>15.9</v>
      </c>
      <c r="EA15" s="2">
        <v>12.5</v>
      </c>
      <c r="EB15" s="2">
        <v>11</v>
      </c>
      <c r="EC15" s="2">
        <v>10.1</v>
      </c>
      <c r="ED15" s="2">
        <v>10.1</v>
      </c>
      <c r="EE15" s="2" t="s">
        <v>172</v>
      </c>
      <c r="EF15" s="2" t="s">
        <v>172</v>
      </c>
      <c r="EG15" s="2" t="s">
        <v>172</v>
      </c>
      <c r="EH15" s="2" t="s">
        <v>172</v>
      </c>
      <c r="EI15" s="2">
        <v>11</v>
      </c>
      <c r="EJ15" s="2" t="s">
        <v>172</v>
      </c>
      <c r="EK15" s="2">
        <v>12.2</v>
      </c>
      <c r="EL15" s="2">
        <v>11.8</v>
      </c>
      <c r="EM15" s="2">
        <v>10.3</v>
      </c>
      <c r="EO15" s="1"/>
      <c r="EP15" s="10" t="s">
        <v>171</v>
      </c>
      <c r="EQ15" s="2">
        <v>53</v>
      </c>
      <c r="ER15" s="2">
        <v>48.6</v>
      </c>
      <c r="ES15" s="2">
        <v>47.3</v>
      </c>
      <c r="ET15" s="2">
        <v>49.1</v>
      </c>
      <c r="EU15" s="2">
        <v>51.2</v>
      </c>
      <c r="EV15" s="2">
        <v>52.5</v>
      </c>
      <c r="EW15" s="2">
        <v>46.7</v>
      </c>
      <c r="EX15" s="2">
        <v>42.3</v>
      </c>
      <c r="EY15" s="2">
        <v>36.5</v>
      </c>
      <c r="EZ15" s="2">
        <v>33.799999999999997</v>
      </c>
      <c r="FA15" s="2">
        <v>32.799999999999997</v>
      </c>
      <c r="FB15" s="2">
        <v>28.1</v>
      </c>
      <c r="FC15" s="2">
        <v>35.299999999999997</v>
      </c>
      <c r="FD15" s="2">
        <v>37.799999999999997</v>
      </c>
      <c r="FE15" s="2">
        <v>39.6</v>
      </c>
      <c r="FF15" s="2">
        <v>36.799999999999997</v>
      </c>
      <c r="FG15" s="2">
        <v>34</v>
      </c>
      <c r="FH15" s="2">
        <v>37</v>
      </c>
      <c r="FI15" s="2">
        <v>34.200000000000003</v>
      </c>
      <c r="FJ15" s="2">
        <v>35.200000000000003</v>
      </c>
      <c r="FK15" s="2">
        <v>32.5</v>
      </c>
    </row>
    <row r="16" spans="1:167" ht="14.5">
      <c r="A16" s="1"/>
      <c r="B16" s="10" t="s">
        <v>173</v>
      </c>
      <c r="C16" s="2" t="s">
        <v>172</v>
      </c>
      <c r="D16" s="2" t="s">
        <v>172</v>
      </c>
      <c r="E16" s="2" t="s">
        <v>172</v>
      </c>
      <c r="F16" s="2" t="s">
        <v>172</v>
      </c>
      <c r="G16" s="2" t="s">
        <v>172</v>
      </c>
      <c r="H16" s="2" t="s">
        <v>172</v>
      </c>
      <c r="I16" s="2" t="s">
        <v>172</v>
      </c>
      <c r="J16" s="2" t="s">
        <v>172</v>
      </c>
      <c r="K16" s="2" t="s">
        <v>172</v>
      </c>
      <c r="L16" s="2" t="s">
        <v>172</v>
      </c>
      <c r="M16" s="2" t="s">
        <v>172</v>
      </c>
      <c r="N16" s="2" t="s">
        <v>172</v>
      </c>
      <c r="O16" s="2" t="s">
        <v>172</v>
      </c>
      <c r="P16" s="2" t="s">
        <v>172</v>
      </c>
      <c r="Q16" s="2" t="s">
        <v>172</v>
      </c>
      <c r="R16" s="2" t="s">
        <v>172</v>
      </c>
      <c r="S16" s="2" t="s">
        <v>172</v>
      </c>
      <c r="T16" s="2" t="s">
        <v>172</v>
      </c>
      <c r="U16" s="2" t="s">
        <v>172</v>
      </c>
      <c r="V16" s="2" t="s">
        <v>172</v>
      </c>
      <c r="W16" s="2" t="s">
        <v>172</v>
      </c>
      <c r="Y16" s="1"/>
      <c r="Z16" s="10" t="s">
        <v>173</v>
      </c>
      <c r="AA16" s="2">
        <v>26.7</v>
      </c>
      <c r="AB16" s="2">
        <v>16.7</v>
      </c>
      <c r="AC16" s="2">
        <v>20.9</v>
      </c>
      <c r="AD16" s="2">
        <v>11.4</v>
      </c>
      <c r="AE16" s="2">
        <v>10</v>
      </c>
      <c r="AF16" s="2">
        <v>8.6999999999999993</v>
      </c>
      <c r="AG16" s="2">
        <v>13.9</v>
      </c>
      <c r="AH16" s="2">
        <v>13.5</v>
      </c>
      <c r="AI16" s="2">
        <v>18.100000000000001</v>
      </c>
      <c r="AJ16" s="2">
        <v>19.600000000000001</v>
      </c>
      <c r="AK16" s="2">
        <v>20.6</v>
      </c>
      <c r="AL16" s="2">
        <v>20.3</v>
      </c>
      <c r="AM16" s="2">
        <v>19.100000000000001</v>
      </c>
      <c r="AN16" s="2">
        <v>21.7</v>
      </c>
      <c r="AO16" s="2" t="s">
        <v>172</v>
      </c>
      <c r="AP16" s="2" t="s">
        <v>172</v>
      </c>
      <c r="AQ16" s="2">
        <v>20.3</v>
      </c>
      <c r="AR16" s="2">
        <v>22.9</v>
      </c>
      <c r="AS16" s="2">
        <v>27</v>
      </c>
      <c r="AT16" s="2">
        <v>25.9</v>
      </c>
      <c r="AU16" s="2">
        <v>26.3</v>
      </c>
      <c r="AW16" s="1"/>
      <c r="AX16" s="10" t="s">
        <v>173</v>
      </c>
      <c r="AY16" s="2">
        <v>47</v>
      </c>
      <c r="AZ16" s="2">
        <v>38.1</v>
      </c>
      <c r="BA16" s="2">
        <v>41.7</v>
      </c>
      <c r="BB16" s="2">
        <v>36.200000000000003</v>
      </c>
      <c r="BC16" s="2">
        <v>35.299999999999997</v>
      </c>
      <c r="BD16" s="2">
        <v>31.3</v>
      </c>
      <c r="BE16" s="2">
        <v>26.2</v>
      </c>
      <c r="BF16" s="2">
        <v>25.9</v>
      </c>
      <c r="BG16" s="2">
        <v>21.7</v>
      </c>
      <c r="BH16" s="2">
        <v>26</v>
      </c>
      <c r="BI16" s="2" t="s">
        <v>172</v>
      </c>
      <c r="BJ16" s="2" t="s">
        <v>172</v>
      </c>
      <c r="BK16" s="2">
        <v>16.100000000000001</v>
      </c>
      <c r="BL16" s="2">
        <v>19.100000000000001</v>
      </c>
      <c r="BM16" s="2" t="s">
        <v>172</v>
      </c>
      <c r="BN16" s="2" t="s">
        <v>172</v>
      </c>
      <c r="BO16" s="2" t="s">
        <v>172</v>
      </c>
      <c r="BP16" s="2" t="s">
        <v>172</v>
      </c>
      <c r="BQ16" s="2">
        <v>18.899999999999999</v>
      </c>
      <c r="BR16" s="2">
        <v>20.100000000000001</v>
      </c>
      <c r="BS16" s="2">
        <v>18.7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 t="s">
        <v>172</v>
      </c>
      <c r="CD16" s="2" t="s">
        <v>172</v>
      </c>
      <c r="CE16" s="2" t="s">
        <v>172</v>
      </c>
      <c r="CF16" s="2" t="s">
        <v>172</v>
      </c>
      <c r="CG16" s="2">
        <v>0.1</v>
      </c>
      <c r="CH16" s="2">
        <v>0.1</v>
      </c>
      <c r="CI16" s="2">
        <v>0.1</v>
      </c>
      <c r="CJ16" s="2">
        <v>0.2</v>
      </c>
      <c r="CK16" s="2">
        <v>0.2</v>
      </c>
      <c r="CL16" s="2">
        <v>0.2</v>
      </c>
      <c r="CM16" s="2">
        <v>0.2</v>
      </c>
      <c r="CN16" s="2">
        <v>0.2</v>
      </c>
      <c r="CO16" s="2">
        <v>0.2</v>
      </c>
      <c r="CP16" s="2">
        <v>0.2</v>
      </c>
      <c r="CQ16" s="2">
        <v>0.2</v>
      </c>
      <c r="CS16" s="1"/>
      <c r="CT16" s="10" t="s">
        <v>173</v>
      </c>
      <c r="CU16" s="2" t="s">
        <v>172</v>
      </c>
      <c r="CV16" s="2" t="s">
        <v>172</v>
      </c>
      <c r="CW16" s="2" t="s">
        <v>172</v>
      </c>
      <c r="CX16" s="2" t="s">
        <v>172</v>
      </c>
      <c r="CY16" s="2" t="s">
        <v>172</v>
      </c>
      <c r="CZ16" s="2" t="s">
        <v>172</v>
      </c>
      <c r="DA16" s="2" t="s">
        <v>172</v>
      </c>
      <c r="DB16" s="2" t="s">
        <v>172</v>
      </c>
      <c r="DC16" s="2" t="s">
        <v>172</v>
      </c>
      <c r="DD16" s="2" t="s">
        <v>172</v>
      </c>
      <c r="DE16" s="2" t="s">
        <v>172</v>
      </c>
      <c r="DF16" s="2" t="s">
        <v>172</v>
      </c>
      <c r="DG16" s="2" t="s">
        <v>172</v>
      </c>
      <c r="DH16" s="2" t="s">
        <v>172</v>
      </c>
      <c r="DI16" s="2" t="s">
        <v>172</v>
      </c>
      <c r="DJ16" s="2" t="s">
        <v>172</v>
      </c>
      <c r="DK16" s="2" t="s">
        <v>172</v>
      </c>
      <c r="DL16" s="2" t="s">
        <v>172</v>
      </c>
      <c r="DM16" s="2" t="s">
        <v>172</v>
      </c>
      <c r="DN16" s="2" t="s">
        <v>172</v>
      </c>
      <c r="DO16" s="2" t="s">
        <v>172</v>
      </c>
      <c r="DQ16" s="1"/>
      <c r="DR16" s="10" t="s">
        <v>173</v>
      </c>
      <c r="DS16" s="2">
        <v>13.5</v>
      </c>
      <c r="DT16" s="2">
        <v>12.5</v>
      </c>
      <c r="DU16" s="2">
        <v>13.1</v>
      </c>
      <c r="DV16" s="2">
        <v>11.1</v>
      </c>
      <c r="DW16" s="2">
        <v>13</v>
      </c>
      <c r="DX16" s="2">
        <v>12</v>
      </c>
      <c r="DY16" s="2">
        <v>9.4</v>
      </c>
      <c r="DZ16" s="2">
        <v>9.1</v>
      </c>
      <c r="EA16" s="2">
        <v>8.6</v>
      </c>
      <c r="EB16" s="2">
        <v>8.3000000000000007</v>
      </c>
      <c r="EC16" s="2" t="s">
        <v>172</v>
      </c>
      <c r="ED16" s="2" t="s">
        <v>172</v>
      </c>
      <c r="EE16" s="2" t="s">
        <v>172</v>
      </c>
      <c r="EF16" s="2">
        <v>10.1</v>
      </c>
      <c r="EG16" s="2" t="s">
        <v>172</v>
      </c>
      <c r="EH16" s="2" t="s">
        <v>172</v>
      </c>
      <c r="EI16" s="2" t="s">
        <v>172</v>
      </c>
      <c r="EJ16" s="2">
        <v>10.7</v>
      </c>
      <c r="EK16" s="2">
        <v>16.600000000000001</v>
      </c>
      <c r="EL16" s="2">
        <v>13.1</v>
      </c>
      <c r="EM16" s="2">
        <v>12.4</v>
      </c>
      <c r="EO16" s="1"/>
      <c r="EP16" s="10" t="s">
        <v>173</v>
      </c>
      <c r="EQ16" s="2">
        <v>44.2</v>
      </c>
      <c r="ER16" s="2">
        <v>35.799999999999997</v>
      </c>
      <c r="ES16" s="2">
        <v>36.9</v>
      </c>
      <c r="ET16" s="2">
        <v>29.4</v>
      </c>
      <c r="EU16" s="2">
        <v>30.2</v>
      </c>
      <c r="EV16" s="2">
        <v>24.5</v>
      </c>
      <c r="EW16" s="2">
        <v>22.7</v>
      </c>
      <c r="EX16" s="2">
        <v>22.9</v>
      </c>
      <c r="EY16" s="2">
        <v>19.2</v>
      </c>
      <c r="EZ16" s="2">
        <v>19.7</v>
      </c>
      <c r="FA16" s="2">
        <v>18.5</v>
      </c>
      <c r="FB16" s="2">
        <v>17.5</v>
      </c>
      <c r="FC16" s="2">
        <v>21.2</v>
      </c>
      <c r="FD16" s="2">
        <v>18.5</v>
      </c>
      <c r="FE16" s="2" t="s">
        <v>172</v>
      </c>
      <c r="FF16" s="2" t="s">
        <v>172</v>
      </c>
      <c r="FG16" s="2">
        <v>25.3</v>
      </c>
      <c r="FH16" s="2">
        <v>26.4</v>
      </c>
      <c r="FI16" s="2">
        <v>26.7</v>
      </c>
      <c r="FJ16" s="2">
        <v>27.8</v>
      </c>
      <c r="FK16" s="2">
        <v>26.3</v>
      </c>
    </row>
    <row r="17" spans="1:167" ht="14.5">
      <c r="A17" s="1"/>
      <c r="B17" s="10" t="s">
        <v>174</v>
      </c>
      <c r="C17" s="2" t="s">
        <v>172</v>
      </c>
      <c r="D17" s="2" t="s">
        <v>172</v>
      </c>
      <c r="E17" s="2" t="s">
        <v>172</v>
      </c>
      <c r="F17" s="2" t="s">
        <v>172</v>
      </c>
      <c r="G17" s="2" t="s">
        <v>172</v>
      </c>
      <c r="H17" s="2" t="s">
        <v>172</v>
      </c>
      <c r="I17" s="2" t="s">
        <v>172</v>
      </c>
      <c r="J17" s="2" t="s">
        <v>172</v>
      </c>
      <c r="K17" s="2" t="s">
        <v>172</v>
      </c>
      <c r="L17" s="2" t="s">
        <v>172</v>
      </c>
      <c r="M17" s="2" t="s">
        <v>172</v>
      </c>
      <c r="N17" s="2" t="s">
        <v>172</v>
      </c>
      <c r="O17" s="2" t="s">
        <v>172</v>
      </c>
      <c r="P17" s="2" t="s">
        <v>172</v>
      </c>
      <c r="Q17" s="2" t="s">
        <v>172</v>
      </c>
      <c r="R17" s="2" t="s">
        <v>172</v>
      </c>
      <c r="S17" s="2">
        <v>0.1</v>
      </c>
      <c r="T17" s="2" t="s">
        <v>172</v>
      </c>
      <c r="U17" s="2" t="s">
        <v>172</v>
      </c>
      <c r="V17" s="2" t="s">
        <v>172</v>
      </c>
      <c r="W17" s="2" t="s">
        <v>172</v>
      </c>
      <c r="Y17" s="1"/>
      <c r="Z17" s="10" t="s">
        <v>174</v>
      </c>
      <c r="AA17" s="2" t="s">
        <v>172</v>
      </c>
      <c r="AB17" s="2" t="s">
        <v>172</v>
      </c>
      <c r="AC17" s="2" t="s">
        <v>172</v>
      </c>
      <c r="AD17" s="2" t="s">
        <v>172</v>
      </c>
      <c r="AE17" s="2" t="s">
        <v>172</v>
      </c>
      <c r="AF17" s="2" t="s">
        <v>172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>
        <v>0.4</v>
      </c>
      <c r="AP17" s="2" t="s">
        <v>172</v>
      </c>
      <c r="AQ17" s="2" t="s">
        <v>172</v>
      </c>
      <c r="AR17" s="2" t="s">
        <v>172</v>
      </c>
      <c r="AS17" s="2" t="s">
        <v>172</v>
      </c>
      <c r="AT17" s="2">
        <v>0.3</v>
      </c>
      <c r="AU17" s="2">
        <v>0.3</v>
      </c>
      <c r="AW17" s="1"/>
      <c r="AX17" s="10" t="s">
        <v>174</v>
      </c>
      <c r="AY17" s="2" t="s">
        <v>172</v>
      </c>
      <c r="AZ17" s="2" t="s">
        <v>172</v>
      </c>
      <c r="BA17" s="2" t="s">
        <v>172</v>
      </c>
      <c r="BB17" s="2" t="s">
        <v>172</v>
      </c>
      <c r="BC17" s="2" t="s">
        <v>172</v>
      </c>
      <c r="BD17" s="2" t="s">
        <v>172</v>
      </c>
      <c r="BE17" s="2" t="s">
        <v>172</v>
      </c>
      <c r="BF17" s="2" t="s">
        <v>172</v>
      </c>
      <c r="BG17" s="2" t="s">
        <v>172</v>
      </c>
      <c r="BH17" s="2" t="s">
        <v>172</v>
      </c>
      <c r="BI17" s="2" t="s">
        <v>172</v>
      </c>
      <c r="BJ17" s="2" t="s">
        <v>172</v>
      </c>
      <c r="BK17" s="2" t="s">
        <v>172</v>
      </c>
      <c r="BL17" s="2" t="s">
        <v>172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 t="s">
        <v>172</v>
      </c>
      <c r="BR17" s="2">
        <v>0.2</v>
      </c>
      <c r="BS17" s="2">
        <v>0.2</v>
      </c>
      <c r="BU17" s="1"/>
      <c r="BV17" s="10" t="s">
        <v>174</v>
      </c>
      <c r="BW17" s="2" t="s">
        <v>172</v>
      </c>
      <c r="BX17" s="2" t="s">
        <v>172</v>
      </c>
      <c r="BY17" s="2" t="s">
        <v>172</v>
      </c>
      <c r="BZ17" s="2" t="s">
        <v>172</v>
      </c>
      <c r="CA17" s="2" t="s">
        <v>172</v>
      </c>
      <c r="CB17" s="2" t="s">
        <v>172</v>
      </c>
      <c r="CC17" s="2" t="s">
        <v>172</v>
      </c>
      <c r="CD17" s="2" t="s">
        <v>172</v>
      </c>
      <c r="CE17" s="2" t="s">
        <v>172</v>
      </c>
      <c r="CF17" s="2" t="s">
        <v>172</v>
      </c>
      <c r="CG17" s="2" t="s">
        <v>172</v>
      </c>
      <c r="CH17" s="2">
        <v>0</v>
      </c>
      <c r="CI17" s="2" t="s">
        <v>172</v>
      </c>
      <c r="CJ17" s="2" t="s">
        <v>172</v>
      </c>
      <c r="CK17" s="2" t="s">
        <v>172</v>
      </c>
      <c r="CL17" s="2" t="s">
        <v>172</v>
      </c>
      <c r="CM17" s="2" t="s">
        <v>172</v>
      </c>
      <c r="CN17" s="2" t="s">
        <v>172</v>
      </c>
      <c r="CO17" s="2">
        <v>0</v>
      </c>
      <c r="CP17" s="2">
        <v>0</v>
      </c>
      <c r="CQ17" s="2">
        <v>0</v>
      </c>
      <c r="CS17" s="1"/>
      <c r="CT17" s="10" t="s">
        <v>174</v>
      </c>
      <c r="CU17" s="2">
        <v>0</v>
      </c>
      <c r="CV17" s="2">
        <v>0</v>
      </c>
      <c r="CW17" s="2" t="s">
        <v>172</v>
      </c>
      <c r="CX17" s="2" t="s">
        <v>172</v>
      </c>
      <c r="CY17" s="2" t="s">
        <v>172</v>
      </c>
      <c r="CZ17" s="2" t="s">
        <v>172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 t="s">
        <v>172</v>
      </c>
      <c r="DH17" s="2" t="s">
        <v>172</v>
      </c>
      <c r="DI17" s="2" t="s">
        <v>172</v>
      </c>
      <c r="DJ17" s="2">
        <v>0</v>
      </c>
      <c r="DK17" s="2">
        <v>0</v>
      </c>
      <c r="DL17" s="2">
        <v>0</v>
      </c>
      <c r="DM17" s="2" t="s">
        <v>172</v>
      </c>
      <c r="DN17" s="2" t="s">
        <v>172</v>
      </c>
      <c r="DO17" s="2" t="s">
        <v>172</v>
      </c>
      <c r="DQ17" s="1"/>
      <c r="DR17" s="10" t="s">
        <v>174</v>
      </c>
      <c r="DS17" s="2" t="s">
        <v>172</v>
      </c>
      <c r="DT17" s="2" t="s">
        <v>172</v>
      </c>
      <c r="DU17" s="2" t="s">
        <v>172</v>
      </c>
      <c r="DV17" s="2" t="s">
        <v>172</v>
      </c>
      <c r="DW17" s="2" t="s">
        <v>172</v>
      </c>
      <c r="DX17" s="2" t="s">
        <v>172</v>
      </c>
      <c r="DY17" s="2" t="s">
        <v>172</v>
      </c>
      <c r="DZ17" s="2" t="s">
        <v>172</v>
      </c>
      <c r="EA17" s="2" t="s">
        <v>172</v>
      </c>
      <c r="EB17" s="2" t="s">
        <v>172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 t="s">
        <v>172</v>
      </c>
      <c r="EH17" s="2" t="s">
        <v>172</v>
      </c>
      <c r="EI17" s="2" t="s">
        <v>172</v>
      </c>
      <c r="EJ17" s="2" t="s">
        <v>172</v>
      </c>
      <c r="EK17" s="2">
        <v>0.1</v>
      </c>
      <c r="EL17" s="2">
        <v>0.1</v>
      </c>
      <c r="EM17" s="2">
        <v>0.1</v>
      </c>
      <c r="EO17" s="1"/>
      <c r="EP17" s="10" t="s">
        <v>174</v>
      </c>
      <c r="EQ17" s="2" t="s">
        <v>172</v>
      </c>
      <c r="ER17" s="2" t="s">
        <v>172</v>
      </c>
      <c r="ES17" s="2" t="s">
        <v>172</v>
      </c>
      <c r="ET17" s="2" t="s">
        <v>172</v>
      </c>
      <c r="EU17" s="2" t="s">
        <v>172</v>
      </c>
      <c r="EV17" s="2" t="s">
        <v>172</v>
      </c>
      <c r="EW17" s="2" t="s">
        <v>172</v>
      </c>
      <c r="EX17" s="2" t="s">
        <v>172</v>
      </c>
      <c r="EY17" s="2" t="s">
        <v>172</v>
      </c>
      <c r="EZ17" s="2" t="s">
        <v>172</v>
      </c>
      <c r="FA17" s="2" t="s">
        <v>172</v>
      </c>
      <c r="FB17" s="2" t="s">
        <v>172</v>
      </c>
      <c r="FC17" s="2" t="s">
        <v>172</v>
      </c>
      <c r="FD17" s="2" t="s">
        <v>172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>
        <v>0.3</v>
      </c>
      <c r="FJ17" s="2">
        <v>0.2</v>
      </c>
      <c r="FK17" s="2">
        <v>0.2</v>
      </c>
    </row>
    <row r="18" spans="1:167" ht="14.5">
      <c r="A18" s="1"/>
      <c r="B18" s="10" t="s">
        <v>175</v>
      </c>
      <c r="C18" s="2">
        <v>16.899999999999999</v>
      </c>
      <c r="D18" s="2">
        <v>14.7</v>
      </c>
      <c r="E18" s="2">
        <v>14.1</v>
      </c>
      <c r="F18" s="2">
        <v>16.100000000000001</v>
      </c>
      <c r="G18" s="2">
        <v>16.7</v>
      </c>
      <c r="H18" s="2">
        <v>12.2</v>
      </c>
      <c r="I18" s="2">
        <v>7.8</v>
      </c>
      <c r="J18" s="2">
        <v>8.8000000000000007</v>
      </c>
      <c r="K18" s="2">
        <v>5.5</v>
      </c>
      <c r="L18" s="2">
        <v>4.5999999999999996</v>
      </c>
      <c r="M18" s="2" t="s">
        <v>172</v>
      </c>
      <c r="N18" s="2" t="s">
        <v>172</v>
      </c>
      <c r="O18" s="2" t="s">
        <v>172</v>
      </c>
      <c r="P18" s="2" t="s">
        <v>172</v>
      </c>
      <c r="Q18" s="2" t="s">
        <v>172</v>
      </c>
      <c r="R18" s="2" t="s">
        <v>172</v>
      </c>
      <c r="S18" s="2" t="s">
        <v>172</v>
      </c>
      <c r="T18" s="2" t="s">
        <v>172</v>
      </c>
      <c r="U18" s="2" t="s">
        <v>172</v>
      </c>
      <c r="V18" s="2" t="s">
        <v>172</v>
      </c>
      <c r="W18" s="2" t="s">
        <v>172</v>
      </c>
      <c r="Y18" s="1"/>
      <c r="Z18" s="10" t="s">
        <v>175</v>
      </c>
      <c r="AA18" s="2">
        <v>28.4</v>
      </c>
      <c r="AB18" s="2">
        <v>30.4</v>
      </c>
      <c r="AC18" s="2">
        <v>26</v>
      </c>
      <c r="AD18" s="2">
        <v>33.4</v>
      </c>
      <c r="AE18" s="2">
        <v>33.5</v>
      </c>
      <c r="AF18" s="2">
        <v>29.1</v>
      </c>
      <c r="AG18" s="2">
        <v>22.2</v>
      </c>
      <c r="AH18" s="2">
        <v>22</v>
      </c>
      <c r="AI18" s="2">
        <v>11.5</v>
      </c>
      <c r="AJ18" s="2">
        <v>6.3</v>
      </c>
      <c r="AK18" s="2" t="s">
        <v>172</v>
      </c>
      <c r="AL18" s="2">
        <v>4.4000000000000004</v>
      </c>
      <c r="AM18" s="2" t="s">
        <v>172</v>
      </c>
      <c r="AN18" s="2">
        <v>2.1</v>
      </c>
      <c r="AO18" s="2">
        <v>2.2999999999999998</v>
      </c>
      <c r="AP18" s="2">
        <v>2</v>
      </c>
      <c r="AQ18" s="2" t="s">
        <v>172</v>
      </c>
      <c r="AR18" s="2">
        <v>2</v>
      </c>
      <c r="AS18" s="2" t="s">
        <v>172</v>
      </c>
      <c r="AT18" s="2">
        <v>1.6</v>
      </c>
      <c r="AU18" s="2">
        <v>0.8</v>
      </c>
      <c r="AW18" s="1"/>
      <c r="AX18" s="10" t="s">
        <v>175</v>
      </c>
      <c r="AY18" s="2" t="s">
        <v>172</v>
      </c>
      <c r="AZ18" s="2" t="s">
        <v>172</v>
      </c>
      <c r="BA18" s="2" t="s">
        <v>172</v>
      </c>
      <c r="BB18" s="2" t="s">
        <v>172</v>
      </c>
      <c r="BC18" s="2" t="s">
        <v>172</v>
      </c>
      <c r="BD18" s="2" t="s">
        <v>172</v>
      </c>
      <c r="BE18" s="2">
        <v>1.6</v>
      </c>
      <c r="BF18" s="2">
        <v>2.2000000000000002</v>
      </c>
      <c r="BG18" s="2" t="s">
        <v>172</v>
      </c>
      <c r="BH18" s="2" t="s">
        <v>172</v>
      </c>
      <c r="BI18" s="2" t="s">
        <v>172</v>
      </c>
      <c r="BJ18" s="2" t="s">
        <v>172</v>
      </c>
      <c r="BK18" s="2">
        <v>0</v>
      </c>
      <c r="BL18" s="2" t="s">
        <v>172</v>
      </c>
      <c r="BM18" s="2" t="s">
        <v>172</v>
      </c>
      <c r="BN18" s="2" t="s">
        <v>172</v>
      </c>
      <c r="BO18" s="2" t="s">
        <v>172</v>
      </c>
      <c r="BP18" s="2" t="s">
        <v>172</v>
      </c>
      <c r="BQ18" s="2" t="s">
        <v>172</v>
      </c>
      <c r="BR18" s="2">
        <v>1.2</v>
      </c>
      <c r="BS18" s="2">
        <v>1.4</v>
      </c>
      <c r="BU18" s="1"/>
      <c r="BV18" s="10" t="s">
        <v>175</v>
      </c>
      <c r="BW18" s="2" t="s">
        <v>172</v>
      </c>
      <c r="BX18" s="2" t="s">
        <v>172</v>
      </c>
      <c r="BY18" s="2" t="s">
        <v>172</v>
      </c>
      <c r="BZ18" s="2" t="s">
        <v>172</v>
      </c>
      <c r="CA18" s="2" t="s">
        <v>172</v>
      </c>
      <c r="CB18" s="2" t="s">
        <v>172</v>
      </c>
      <c r="CC18" s="2" t="s">
        <v>172</v>
      </c>
      <c r="CD18" s="2" t="s">
        <v>172</v>
      </c>
      <c r="CE18" s="2" t="s">
        <v>172</v>
      </c>
      <c r="CF18" s="2" t="s">
        <v>172</v>
      </c>
      <c r="CG18" s="2" t="s">
        <v>172</v>
      </c>
      <c r="CH18" s="2" t="s">
        <v>172</v>
      </c>
      <c r="CI18" s="2" t="s">
        <v>172</v>
      </c>
      <c r="CJ18" s="2" t="s">
        <v>172</v>
      </c>
      <c r="CK18" s="2" t="s">
        <v>172</v>
      </c>
      <c r="CL18" s="2" t="s">
        <v>172</v>
      </c>
      <c r="CM18" s="2" t="s">
        <v>172</v>
      </c>
      <c r="CN18" s="2" t="s">
        <v>172</v>
      </c>
      <c r="CO18" s="2" t="s">
        <v>172</v>
      </c>
      <c r="CP18" s="2" t="s">
        <v>172</v>
      </c>
      <c r="CQ18" s="2" t="s">
        <v>172</v>
      </c>
      <c r="CS18" s="1"/>
      <c r="CT18" s="10" t="s">
        <v>175</v>
      </c>
      <c r="CU18" s="2" t="s">
        <v>172</v>
      </c>
      <c r="CV18" s="2">
        <v>0</v>
      </c>
      <c r="CW18" s="2">
        <v>0</v>
      </c>
      <c r="CX18" s="2" t="s">
        <v>172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 t="s">
        <v>172</v>
      </c>
      <c r="ER18" s="2" t="s">
        <v>172</v>
      </c>
      <c r="ES18" s="2" t="s">
        <v>172</v>
      </c>
      <c r="ET18" s="2" t="s">
        <v>172</v>
      </c>
      <c r="EU18" s="2" t="s">
        <v>172</v>
      </c>
      <c r="EV18" s="2" t="s">
        <v>172</v>
      </c>
      <c r="EW18" s="2">
        <v>2.2999999999999998</v>
      </c>
      <c r="EX18" s="2">
        <v>1.8</v>
      </c>
      <c r="EY18" s="2" t="s">
        <v>172</v>
      </c>
      <c r="EZ18" s="2" t="s">
        <v>172</v>
      </c>
      <c r="FA18" s="2" t="s">
        <v>172</v>
      </c>
      <c r="FB18" s="2" t="s">
        <v>172</v>
      </c>
      <c r="FC18" s="2" t="s">
        <v>172</v>
      </c>
      <c r="FD18" s="2" t="s">
        <v>172</v>
      </c>
      <c r="FE18" s="2" t="s">
        <v>172</v>
      </c>
      <c r="FF18" s="2" t="s">
        <v>172</v>
      </c>
      <c r="FG18" s="2" t="s">
        <v>172</v>
      </c>
      <c r="FH18" s="2" t="s">
        <v>172</v>
      </c>
      <c r="FI18" s="2">
        <v>0.3</v>
      </c>
      <c r="FJ18" s="2">
        <v>0.2</v>
      </c>
      <c r="FK18" s="2">
        <v>0.1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0.5</v>
      </c>
      <c r="I20" s="2" t="s">
        <v>172</v>
      </c>
      <c r="J20" s="2" t="s">
        <v>172</v>
      </c>
      <c r="K20" s="2" t="s">
        <v>172</v>
      </c>
      <c r="L20" s="2" t="s">
        <v>172</v>
      </c>
      <c r="M20" s="2" t="s">
        <v>172</v>
      </c>
      <c r="N20" s="2" t="s">
        <v>172</v>
      </c>
      <c r="O20" s="2" t="s">
        <v>172</v>
      </c>
      <c r="P20" s="2" t="s">
        <v>172</v>
      </c>
      <c r="Q20" s="2" t="s">
        <v>172</v>
      </c>
      <c r="R20" s="2" t="s">
        <v>172</v>
      </c>
      <c r="S20" s="2" t="s">
        <v>172</v>
      </c>
      <c r="T20" s="2">
        <v>0</v>
      </c>
      <c r="U20" s="2" t="s">
        <v>172</v>
      </c>
      <c r="V20" s="2" t="s">
        <v>172</v>
      </c>
      <c r="W20" s="2" t="s">
        <v>172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0.1</v>
      </c>
      <c r="AG20" s="2">
        <v>0.2</v>
      </c>
      <c r="AH20" s="2">
        <v>0.1</v>
      </c>
      <c r="AI20" s="2">
        <v>0.2</v>
      </c>
      <c r="AJ20" s="2" t="s">
        <v>172</v>
      </c>
      <c r="AK20" s="2" t="s">
        <v>172</v>
      </c>
      <c r="AL20" s="2" t="s">
        <v>172</v>
      </c>
      <c r="AM20" s="2">
        <v>0.1</v>
      </c>
      <c r="AN20" s="2">
        <v>0.1</v>
      </c>
      <c r="AO20" s="2">
        <v>0.1</v>
      </c>
      <c r="AP20" s="2">
        <v>0.1</v>
      </c>
      <c r="AQ20" s="2" t="s">
        <v>172</v>
      </c>
      <c r="AR20" s="2">
        <v>0.1</v>
      </c>
      <c r="AS20" s="2" t="s">
        <v>172</v>
      </c>
      <c r="AT20" s="2">
        <v>0.1</v>
      </c>
      <c r="AU20" s="2">
        <v>0.1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0.2</v>
      </c>
      <c r="BE20" s="2">
        <v>0.1</v>
      </c>
      <c r="BF20" s="2">
        <v>0.1</v>
      </c>
      <c r="BG20" s="2">
        <v>0.1</v>
      </c>
      <c r="BH20" s="2">
        <v>0.1</v>
      </c>
      <c r="BI20" s="2">
        <v>0.1</v>
      </c>
      <c r="BJ20" s="2">
        <v>0.1</v>
      </c>
      <c r="BK20" s="2">
        <v>0.1</v>
      </c>
      <c r="BL20" s="2">
        <v>0.1</v>
      </c>
      <c r="BM20" s="2">
        <v>0.1</v>
      </c>
      <c r="BN20" s="2" t="s">
        <v>172</v>
      </c>
      <c r="BO20" s="2" t="s">
        <v>172</v>
      </c>
      <c r="BP20" s="2" t="s">
        <v>172</v>
      </c>
      <c r="BQ20" s="2">
        <v>0.1</v>
      </c>
      <c r="BR20" s="2">
        <v>0.1</v>
      </c>
      <c r="BS20" s="2">
        <v>0.1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172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 t="s">
        <v>172</v>
      </c>
      <c r="CL20" s="2" t="s">
        <v>172</v>
      </c>
      <c r="CM20" s="2" t="s">
        <v>172</v>
      </c>
      <c r="CN20" s="2" t="s">
        <v>172</v>
      </c>
      <c r="CO20" s="2" t="s">
        <v>172</v>
      </c>
      <c r="CP20" s="2" t="s">
        <v>172</v>
      </c>
      <c r="CQ20" s="2" t="s">
        <v>172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 t="s">
        <v>172</v>
      </c>
      <c r="DA20" s="2" t="s">
        <v>172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 t="s">
        <v>172</v>
      </c>
      <c r="DY20" s="2">
        <v>0</v>
      </c>
      <c r="DZ20" s="2">
        <v>0</v>
      </c>
      <c r="EA20" s="2" t="s">
        <v>172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0.1</v>
      </c>
      <c r="EW20" s="2">
        <v>0.1</v>
      </c>
      <c r="EX20" s="2">
        <v>0.1</v>
      </c>
      <c r="EY20" s="2">
        <v>0.1</v>
      </c>
      <c r="EZ20" s="2">
        <v>0.2</v>
      </c>
      <c r="FA20" s="2">
        <v>0.1</v>
      </c>
      <c r="FB20" s="2">
        <v>0.1</v>
      </c>
      <c r="FC20" s="2">
        <v>0.1</v>
      </c>
      <c r="FD20" s="2">
        <v>0</v>
      </c>
      <c r="FE20" s="2">
        <v>0.1</v>
      </c>
      <c r="FF20" s="2" t="s">
        <v>172</v>
      </c>
      <c r="FG20" s="2">
        <v>0</v>
      </c>
      <c r="FH20" s="2">
        <v>0</v>
      </c>
      <c r="FI20" s="2">
        <v>0.1</v>
      </c>
      <c r="FJ20" s="2">
        <v>0.1</v>
      </c>
      <c r="FK20" s="2">
        <v>0.1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 t="s">
        <v>172</v>
      </c>
      <c r="BX21" s="2" t="s">
        <v>172</v>
      </c>
      <c r="BY21" s="2" t="s">
        <v>172</v>
      </c>
      <c r="BZ21" s="2" t="s">
        <v>172</v>
      </c>
      <c r="CA21" s="2" t="s">
        <v>172</v>
      </c>
      <c r="CB21" s="2" t="s">
        <v>172</v>
      </c>
      <c r="CC21" s="2" t="s">
        <v>172</v>
      </c>
      <c r="CD21" s="2" t="s">
        <v>172</v>
      </c>
      <c r="CE21" s="2" t="s">
        <v>172</v>
      </c>
      <c r="CF21" s="2" t="s">
        <v>172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0</v>
      </c>
      <c r="ER21" s="2">
        <v>0</v>
      </c>
      <c r="ES21" s="2" t="s">
        <v>172</v>
      </c>
      <c r="ET21" s="2" t="s">
        <v>172</v>
      </c>
      <c r="EU21" s="2" t="s">
        <v>172</v>
      </c>
      <c r="EV21" s="2" t="s">
        <v>172</v>
      </c>
      <c r="EW21" s="2" t="s">
        <v>172</v>
      </c>
      <c r="EX21" s="2" t="s">
        <v>172</v>
      </c>
      <c r="EY21" s="2" t="s">
        <v>172</v>
      </c>
      <c r="EZ21" s="2" t="s">
        <v>172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 t="s">
        <v>172</v>
      </c>
      <c r="D23" s="2" t="s">
        <v>172</v>
      </c>
      <c r="E23" s="2" t="s">
        <v>172</v>
      </c>
      <c r="F23" s="2" t="s">
        <v>172</v>
      </c>
      <c r="G23" s="2" t="s">
        <v>172</v>
      </c>
      <c r="H23" s="2" t="s">
        <v>172</v>
      </c>
      <c r="I23" s="2" t="s">
        <v>172</v>
      </c>
      <c r="J23" s="2" t="s">
        <v>172</v>
      </c>
      <c r="K23" s="2" t="s">
        <v>172</v>
      </c>
      <c r="L23" s="2" t="s">
        <v>172</v>
      </c>
      <c r="M23" s="2" t="s">
        <v>172</v>
      </c>
      <c r="N23" s="2" t="s">
        <v>172</v>
      </c>
      <c r="O23" s="2" t="s">
        <v>172</v>
      </c>
      <c r="P23" s="2" t="s">
        <v>172</v>
      </c>
      <c r="Q23" s="2" t="s">
        <v>172</v>
      </c>
      <c r="R23" s="2" t="s">
        <v>172</v>
      </c>
      <c r="S23" s="2" t="s">
        <v>172</v>
      </c>
      <c r="T23" s="2" t="s">
        <v>172</v>
      </c>
      <c r="U23" s="2" t="s">
        <v>172</v>
      </c>
      <c r="V23" s="2" t="s">
        <v>172</v>
      </c>
      <c r="W23" s="2">
        <v>27.7</v>
      </c>
      <c r="Y23" s="1"/>
      <c r="Z23" s="10" t="s">
        <v>180</v>
      </c>
      <c r="AA23" s="2">
        <v>81.8</v>
      </c>
      <c r="AB23" s="2">
        <v>75.599999999999994</v>
      </c>
      <c r="AC23" s="2">
        <v>91.2</v>
      </c>
      <c r="AD23" s="2">
        <v>86.5</v>
      </c>
      <c r="AE23" s="2">
        <v>99.6</v>
      </c>
      <c r="AF23" s="2">
        <v>79.8</v>
      </c>
      <c r="AG23" s="2">
        <v>75.3</v>
      </c>
      <c r="AH23" s="2">
        <v>71.599999999999994</v>
      </c>
      <c r="AI23" s="2">
        <v>75.400000000000006</v>
      </c>
      <c r="AJ23" s="2">
        <v>60</v>
      </c>
      <c r="AK23" s="2">
        <v>56.2</v>
      </c>
      <c r="AL23" s="2">
        <v>59.4</v>
      </c>
      <c r="AM23" s="2">
        <v>55.6</v>
      </c>
      <c r="AN23" s="2">
        <v>52.9</v>
      </c>
      <c r="AO23" s="2">
        <v>55</v>
      </c>
      <c r="AP23" s="2">
        <v>64.2</v>
      </c>
      <c r="AQ23" s="2">
        <v>60.4</v>
      </c>
      <c r="AR23" s="2">
        <v>53.1</v>
      </c>
      <c r="AS23" s="2">
        <v>55.3</v>
      </c>
      <c r="AT23" s="2">
        <v>66.099999999999994</v>
      </c>
      <c r="AU23" s="2">
        <v>52.1</v>
      </c>
      <c r="AW23" s="1"/>
      <c r="AX23" s="10" t="s">
        <v>180</v>
      </c>
      <c r="AY23" s="2">
        <v>65.5</v>
      </c>
      <c r="AZ23" s="2">
        <v>60.2</v>
      </c>
      <c r="BA23" s="2">
        <v>65.5</v>
      </c>
      <c r="BB23" s="2">
        <v>69</v>
      </c>
      <c r="BC23" s="2">
        <v>88</v>
      </c>
      <c r="BD23" s="2">
        <v>68.400000000000006</v>
      </c>
      <c r="BE23" s="2">
        <v>64.2</v>
      </c>
      <c r="BF23" s="2">
        <v>61.7</v>
      </c>
      <c r="BG23" s="2">
        <v>57.1</v>
      </c>
      <c r="BH23" s="2">
        <v>42.6</v>
      </c>
      <c r="BI23" s="2">
        <v>46.8</v>
      </c>
      <c r="BJ23" s="2">
        <v>46.2</v>
      </c>
      <c r="BK23" s="2">
        <v>34.4</v>
      </c>
      <c r="BL23" s="2">
        <v>54.3</v>
      </c>
      <c r="BM23" s="2">
        <v>49.5</v>
      </c>
      <c r="BN23" s="2">
        <v>49.4</v>
      </c>
      <c r="BO23" s="2">
        <v>35.700000000000003</v>
      </c>
      <c r="BP23" s="2">
        <v>42.1</v>
      </c>
      <c r="BQ23" s="2">
        <v>39</v>
      </c>
      <c r="BR23" s="2">
        <v>34.200000000000003</v>
      </c>
      <c r="BS23" s="2">
        <v>36.299999999999997</v>
      </c>
      <c r="BU23" s="1"/>
      <c r="BV23" s="10" t="s">
        <v>180</v>
      </c>
      <c r="BW23" s="2" t="s">
        <v>172</v>
      </c>
      <c r="BX23" s="2" t="s">
        <v>172</v>
      </c>
      <c r="BY23" s="2" t="s">
        <v>172</v>
      </c>
      <c r="BZ23" s="2" t="s">
        <v>172</v>
      </c>
      <c r="CA23" s="2" t="s">
        <v>172</v>
      </c>
      <c r="CB23" s="2" t="s">
        <v>172</v>
      </c>
      <c r="CC23" s="2" t="s">
        <v>172</v>
      </c>
      <c r="CD23" s="2" t="s">
        <v>172</v>
      </c>
      <c r="CE23" s="2" t="s">
        <v>172</v>
      </c>
      <c r="CF23" s="2" t="s">
        <v>172</v>
      </c>
      <c r="CG23" s="2" t="s">
        <v>172</v>
      </c>
      <c r="CH23" s="2" t="s">
        <v>172</v>
      </c>
      <c r="CI23" s="2" t="s">
        <v>172</v>
      </c>
      <c r="CJ23" s="2" t="s">
        <v>172</v>
      </c>
      <c r="CK23" s="2" t="s">
        <v>172</v>
      </c>
      <c r="CL23" s="2" t="s">
        <v>172</v>
      </c>
      <c r="CM23" s="2" t="s">
        <v>172</v>
      </c>
      <c r="CN23" s="2" t="s">
        <v>172</v>
      </c>
      <c r="CO23" s="2" t="s">
        <v>172</v>
      </c>
      <c r="CP23" s="2" t="s">
        <v>172</v>
      </c>
      <c r="CQ23" s="2" t="s">
        <v>172</v>
      </c>
      <c r="CS23" s="1"/>
      <c r="CT23" s="10" t="s">
        <v>180</v>
      </c>
      <c r="CU23" s="2" t="s">
        <v>172</v>
      </c>
      <c r="CV23" s="2" t="s">
        <v>172</v>
      </c>
      <c r="CW23" s="2" t="s">
        <v>172</v>
      </c>
      <c r="CX23" s="2" t="s">
        <v>172</v>
      </c>
      <c r="CY23" s="2" t="s">
        <v>172</v>
      </c>
      <c r="CZ23" s="2" t="s">
        <v>172</v>
      </c>
      <c r="DA23" s="2" t="s">
        <v>172</v>
      </c>
      <c r="DB23" s="2" t="s">
        <v>172</v>
      </c>
      <c r="DC23" s="2" t="s">
        <v>172</v>
      </c>
      <c r="DD23" s="2">
        <v>0</v>
      </c>
      <c r="DE23" s="2">
        <v>0</v>
      </c>
      <c r="DF23" s="2" t="s">
        <v>172</v>
      </c>
      <c r="DG23" s="2" t="s">
        <v>172</v>
      </c>
      <c r="DH23" s="2" t="s">
        <v>172</v>
      </c>
      <c r="DI23" s="2" t="s">
        <v>172</v>
      </c>
      <c r="DJ23" s="2" t="s">
        <v>172</v>
      </c>
      <c r="DK23" s="2" t="s">
        <v>172</v>
      </c>
      <c r="DL23" s="2" t="s">
        <v>172</v>
      </c>
      <c r="DM23" s="2" t="s">
        <v>172</v>
      </c>
      <c r="DN23" s="2" t="s">
        <v>172</v>
      </c>
      <c r="DO23" s="2">
        <v>1.2</v>
      </c>
      <c r="DQ23" s="1"/>
      <c r="DR23" s="10" t="s">
        <v>180</v>
      </c>
      <c r="DS23" s="2">
        <v>58.5</v>
      </c>
      <c r="DT23" s="2">
        <v>57.6</v>
      </c>
      <c r="DU23" s="2">
        <v>65.2</v>
      </c>
      <c r="DV23" s="2">
        <v>72</v>
      </c>
      <c r="DW23" s="2">
        <v>83</v>
      </c>
      <c r="DX23" s="2">
        <v>93</v>
      </c>
      <c r="DY23" s="2">
        <v>61</v>
      </c>
      <c r="DZ23" s="2">
        <v>61.9</v>
      </c>
      <c r="EA23" s="2">
        <v>53.8</v>
      </c>
      <c r="EB23" s="2">
        <v>55.9</v>
      </c>
      <c r="EC23" s="2">
        <v>54</v>
      </c>
      <c r="ED23" s="2">
        <v>54.6</v>
      </c>
      <c r="EE23" s="2">
        <v>56.8</v>
      </c>
      <c r="EF23" s="2">
        <v>66.7</v>
      </c>
      <c r="EG23" s="2">
        <v>64.099999999999994</v>
      </c>
      <c r="EH23" s="2">
        <v>51.4</v>
      </c>
      <c r="EI23" s="2">
        <v>33.4</v>
      </c>
      <c r="EJ23" s="2">
        <v>32.6</v>
      </c>
      <c r="EK23" s="2">
        <v>49.4</v>
      </c>
      <c r="EL23" s="2">
        <v>48.6</v>
      </c>
      <c r="EM23" s="2">
        <v>50</v>
      </c>
      <c r="EO23" s="1"/>
      <c r="EP23" s="10" t="s">
        <v>180</v>
      </c>
      <c r="EQ23" s="2">
        <v>174.4</v>
      </c>
      <c r="ER23" s="2">
        <v>154</v>
      </c>
      <c r="ES23" s="2">
        <v>151.9</v>
      </c>
      <c r="ET23" s="2">
        <v>146.80000000000001</v>
      </c>
      <c r="EU23" s="2">
        <v>178.1</v>
      </c>
      <c r="EV23" s="2">
        <v>178.2</v>
      </c>
      <c r="EW23" s="2">
        <v>172.7</v>
      </c>
      <c r="EX23" s="2">
        <v>155.80000000000001</v>
      </c>
      <c r="EY23" s="2">
        <v>120.4</v>
      </c>
      <c r="EZ23" s="2">
        <v>127.6</v>
      </c>
      <c r="FA23" s="2">
        <v>128.5</v>
      </c>
      <c r="FB23" s="2">
        <v>123.2</v>
      </c>
      <c r="FC23" s="2">
        <v>127</v>
      </c>
      <c r="FD23" s="2">
        <v>122.2</v>
      </c>
      <c r="FE23" s="2">
        <v>141.30000000000001</v>
      </c>
      <c r="FF23" s="2">
        <v>146.1</v>
      </c>
      <c r="FG23" s="2">
        <v>133</v>
      </c>
      <c r="FH23" s="2">
        <v>131</v>
      </c>
      <c r="FI23" s="2">
        <v>129.1</v>
      </c>
      <c r="FJ23" s="2">
        <v>130</v>
      </c>
      <c r="FK23" s="2">
        <v>118.6</v>
      </c>
    </row>
    <row r="24" spans="1:167" ht="15.5">
      <c r="A24" s="1"/>
      <c r="B24" s="10" t="s">
        <v>181</v>
      </c>
      <c r="C24" s="2">
        <v>6.2</v>
      </c>
      <c r="D24" s="2">
        <v>6</v>
      </c>
      <c r="E24" s="2">
        <v>7.5</v>
      </c>
      <c r="F24" s="2">
        <v>7.4</v>
      </c>
      <c r="G24" s="2">
        <v>7.4</v>
      </c>
      <c r="H24" s="2">
        <v>7.2</v>
      </c>
      <c r="I24" s="2">
        <v>7.2</v>
      </c>
      <c r="J24" s="2">
        <v>6.6</v>
      </c>
      <c r="K24" s="2">
        <v>6.1</v>
      </c>
      <c r="L24" s="2">
        <v>3.8</v>
      </c>
      <c r="M24" s="2">
        <v>0</v>
      </c>
      <c r="N24" s="2" t="s">
        <v>172</v>
      </c>
      <c r="O24" s="2" t="s">
        <v>172</v>
      </c>
      <c r="P24" s="2" t="s">
        <v>172</v>
      </c>
      <c r="Q24" s="2" t="s">
        <v>172</v>
      </c>
      <c r="R24" s="2">
        <v>0.4</v>
      </c>
      <c r="S24" s="2" t="s">
        <v>172</v>
      </c>
      <c r="T24" s="2" t="s">
        <v>172</v>
      </c>
      <c r="U24" s="2">
        <v>3.3</v>
      </c>
      <c r="V24" s="2">
        <v>3.3</v>
      </c>
      <c r="W24" s="2">
        <v>0</v>
      </c>
      <c r="Y24" s="1"/>
      <c r="Z24" s="10" t="s">
        <v>181</v>
      </c>
      <c r="AA24" s="2">
        <v>4.0999999999999996</v>
      </c>
      <c r="AB24" s="2">
        <v>4</v>
      </c>
      <c r="AC24" s="2">
        <v>5.8</v>
      </c>
      <c r="AD24" s="2">
        <v>5.6</v>
      </c>
      <c r="AE24" s="2">
        <v>4.8</v>
      </c>
      <c r="AF24" s="2">
        <v>4.5999999999999996</v>
      </c>
      <c r="AG24" s="2">
        <v>2.7</v>
      </c>
      <c r="AH24" s="2">
        <v>1.5</v>
      </c>
      <c r="AI24" s="2">
        <v>1.5</v>
      </c>
      <c r="AJ24" s="2">
        <v>0</v>
      </c>
      <c r="AK24" s="2" t="s">
        <v>172</v>
      </c>
      <c r="AL24" s="2" t="s">
        <v>172</v>
      </c>
      <c r="AM24" s="2" t="s">
        <v>172</v>
      </c>
      <c r="AN24" s="2" t="s">
        <v>172</v>
      </c>
      <c r="AO24" s="2" t="s">
        <v>172</v>
      </c>
      <c r="AP24" s="2" t="s">
        <v>172</v>
      </c>
      <c r="AQ24" s="2">
        <v>1.4</v>
      </c>
      <c r="AR24" s="2">
        <v>1.5</v>
      </c>
      <c r="AS24" s="2">
        <v>1.4</v>
      </c>
      <c r="AT24" s="2">
        <v>1.3</v>
      </c>
      <c r="AU24" s="2">
        <v>0</v>
      </c>
      <c r="AW24" s="1"/>
      <c r="AX24" s="10" t="s">
        <v>181</v>
      </c>
      <c r="AY24" s="2">
        <v>2.6</v>
      </c>
      <c r="AZ24" s="2">
        <v>2.5</v>
      </c>
      <c r="BA24" s="2">
        <v>2.9</v>
      </c>
      <c r="BB24" s="2">
        <v>5.8</v>
      </c>
      <c r="BC24" s="2">
        <v>5.8</v>
      </c>
      <c r="BD24" s="2">
        <v>4.8</v>
      </c>
      <c r="BE24" s="2">
        <v>5</v>
      </c>
      <c r="BF24" s="2">
        <v>3</v>
      </c>
      <c r="BG24" s="2">
        <v>2.9</v>
      </c>
      <c r="BH24" s="2">
        <v>0.7</v>
      </c>
      <c r="BI24" s="2">
        <v>0</v>
      </c>
      <c r="BJ24" s="2">
        <v>0.9</v>
      </c>
      <c r="BK24" s="2">
        <v>0.9</v>
      </c>
      <c r="BL24" s="2">
        <v>0.9</v>
      </c>
      <c r="BM24" s="2">
        <v>1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1.2</v>
      </c>
      <c r="DW24" s="2">
        <v>1.2</v>
      </c>
      <c r="DX24" s="2">
        <v>1</v>
      </c>
      <c r="DY24" s="2">
        <v>1.3</v>
      </c>
      <c r="DZ24" s="2">
        <v>1.3</v>
      </c>
      <c r="EA24" s="2">
        <v>1.3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 t="s">
        <v>172</v>
      </c>
      <c r="ER24" s="2" t="s">
        <v>172</v>
      </c>
      <c r="ES24" s="2" t="s">
        <v>172</v>
      </c>
      <c r="ET24" s="2" t="s">
        <v>172</v>
      </c>
      <c r="EU24" s="2" t="s">
        <v>172</v>
      </c>
      <c r="EV24" s="2" t="s">
        <v>172</v>
      </c>
      <c r="EW24" s="2" t="s">
        <v>172</v>
      </c>
      <c r="EX24" s="2" t="s">
        <v>172</v>
      </c>
      <c r="EY24" s="2" t="s">
        <v>172</v>
      </c>
      <c r="EZ24" s="2" t="s">
        <v>172</v>
      </c>
      <c r="FA24" s="2" t="s">
        <v>172</v>
      </c>
      <c r="FB24" s="2" t="s">
        <v>172</v>
      </c>
      <c r="FC24" s="2" t="s">
        <v>172</v>
      </c>
      <c r="FD24" s="2">
        <v>0.1</v>
      </c>
      <c r="FE24" s="2">
        <v>0.1</v>
      </c>
      <c r="FF24" s="2" t="s">
        <v>172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>
        <v>37.200000000000003</v>
      </c>
      <c r="D27" s="2">
        <v>37.4</v>
      </c>
      <c r="E27" s="2">
        <v>34.5</v>
      </c>
      <c r="F27" s="2">
        <v>36.299999999999997</v>
      </c>
      <c r="G27" s="2">
        <v>33.799999999999997</v>
      </c>
      <c r="H27" s="2">
        <v>33.200000000000003</v>
      </c>
      <c r="I27" s="2">
        <v>28.9</v>
      </c>
      <c r="J27" s="2">
        <v>31</v>
      </c>
      <c r="K27" s="2">
        <v>29.9</v>
      </c>
      <c r="L27" s="2">
        <v>28.2</v>
      </c>
      <c r="M27" s="2" t="s">
        <v>172</v>
      </c>
      <c r="N27" s="2" t="s">
        <v>172</v>
      </c>
      <c r="O27" s="2" t="s">
        <v>172</v>
      </c>
      <c r="P27" s="2">
        <v>33.6</v>
      </c>
      <c r="Q27" s="2">
        <v>32.1</v>
      </c>
      <c r="R27" s="2" t="s">
        <v>172</v>
      </c>
      <c r="S27" s="2" t="s">
        <v>172</v>
      </c>
      <c r="T27" s="2">
        <v>28.9</v>
      </c>
      <c r="U27" s="2">
        <v>28.2</v>
      </c>
      <c r="V27" s="2">
        <v>28.4</v>
      </c>
      <c r="W27" s="2">
        <v>33.799999999999997</v>
      </c>
      <c r="Y27" s="1"/>
      <c r="Z27" s="10" t="s">
        <v>171</v>
      </c>
      <c r="AA27" s="2">
        <v>36.299999999999997</v>
      </c>
      <c r="AB27" s="2">
        <v>37.1</v>
      </c>
      <c r="AC27" s="2">
        <v>35.1</v>
      </c>
      <c r="AD27" s="2">
        <v>37.200000000000003</v>
      </c>
      <c r="AE27" s="2">
        <v>35.6</v>
      </c>
      <c r="AF27" s="2">
        <v>39.5</v>
      </c>
      <c r="AG27" s="2">
        <v>40.299999999999997</v>
      </c>
      <c r="AH27" s="2">
        <v>39</v>
      </c>
      <c r="AI27" s="2">
        <v>38.200000000000003</v>
      </c>
      <c r="AJ27" s="2">
        <v>40.1</v>
      </c>
      <c r="AK27" s="2">
        <v>41</v>
      </c>
      <c r="AL27" s="2">
        <v>38.9</v>
      </c>
      <c r="AM27" s="2">
        <v>37.299999999999997</v>
      </c>
      <c r="AN27" s="2">
        <v>38.200000000000003</v>
      </c>
      <c r="AO27" s="2">
        <v>40.1</v>
      </c>
      <c r="AP27" s="2">
        <v>36.200000000000003</v>
      </c>
      <c r="AQ27" s="2">
        <v>37.5</v>
      </c>
      <c r="AR27" s="2">
        <v>40.200000000000003</v>
      </c>
      <c r="AS27" s="2">
        <v>40.1</v>
      </c>
      <c r="AT27" s="2">
        <v>37.200000000000003</v>
      </c>
      <c r="AU27" s="2">
        <v>39</v>
      </c>
      <c r="AW27" s="1"/>
      <c r="AX27" s="10" t="s">
        <v>171</v>
      </c>
      <c r="AY27" s="2">
        <v>23.1</v>
      </c>
      <c r="AZ27" s="2">
        <v>24.3</v>
      </c>
      <c r="BA27" s="2">
        <v>22.5</v>
      </c>
      <c r="BB27" s="2">
        <v>21.7</v>
      </c>
      <c r="BC27" s="2">
        <v>18.899999999999999</v>
      </c>
      <c r="BD27" s="2">
        <v>21.5</v>
      </c>
      <c r="BE27" s="2">
        <v>22</v>
      </c>
      <c r="BF27" s="2">
        <v>21.2</v>
      </c>
      <c r="BG27" s="2">
        <v>22.5</v>
      </c>
      <c r="BH27" s="2">
        <v>20.9</v>
      </c>
      <c r="BI27" s="2">
        <v>22.8</v>
      </c>
      <c r="BJ27" s="2">
        <v>21</v>
      </c>
      <c r="BK27" s="2" t="s">
        <v>172</v>
      </c>
      <c r="BL27" s="2" t="s">
        <v>172</v>
      </c>
      <c r="BM27" s="2">
        <v>21.6</v>
      </c>
      <c r="BN27" s="2" t="s">
        <v>172</v>
      </c>
      <c r="BO27" s="2">
        <v>23.6</v>
      </c>
      <c r="BP27" s="2">
        <v>20.5</v>
      </c>
      <c r="BQ27" s="2">
        <v>19.5</v>
      </c>
      <c r="BR27" s="2">
        <v>21.4</v>
      </c>
      <c r="BS27" s="2">
        <v>21</v>
      </c>
      <c r="BU27" s="1"/>
      <c r="BV27" s="10" t="s">
        <v>171</v>
      </c>
      <c r="BW27" s="2" t="s">
        <v>172</v>
      </c>
      <c r="BX27" s="2" t="s">
        <v>172</v>
      </c>
      <c r="BY27" s="2" t="s">
        <v>172</v>
      </c>
      <c r="BZ27" s="2" t="s">
        <v>172</v>
      </c>
      <c r="CA27" s="2" t="s">
        <v>172</v>
      </c>
      <c r="CB27" s="2" t="s">
        <v>172</v>
      </c>
      <c r="CC27" s="2" t="s">
        <v>172</v>
      </c>
      <c r="CD27" s="2" t="s">
        <v>172</v>
      </c>
      <c r="CE27" s="2" t="s">
        <v>172</v>
      </c>
      <c r="CF27" s="2" t="s">
        <v>172</v>
      </c>
      <c r="CG27" s="2" t="s">
        <v>172</v>
      </c>
      <c r="CH27" s="2" t="s">
        <v>172</v>
      </c>
      <c r="CI27" s="2" t="s">
        <v>172</v>
      </c>
      <c r="CJ27" s="2" t="s">
        <v>172</v>
      </c>
      <c r="CK27" s="2" t="s">
        <v>172</v>
      </c>
      <c r="CL27" s="2" t="s">
        <v>172</v>
      </c>
      <c r="CM27" s="2" t="s">
        <v>172</v>
      </c>
      <c r="CN27" s="2" t="s">
        <v>172</v>
      </c>
      <c r="CO27" s="2" t="s">
        <v>172</v>
      </c>
      <c r="CP27" s="2" t="s">
        <v>172</v>
      </c>
      <c r="CQ27" s="2" t="s">
        <v>172</v>
      </c>
      <c r="CS27" s="1"/>
      <c r="CT27" s="10" t="s">
        <v>171</v>
      </c>
      <c r="CU27" s="2" t="s">
        <v>172</v>
      </c>
      <c r="CV27" s="2" t="s">
        <v>172</v>
      </c>
      <c r="CW27" s="2" t="s">
        <v>172</v>
      </c>
      <c r="CX27" s="2" t="s">
        <v>172</v>
      </c>
      <c r="CY27" s="2" t="s">
        <v>172</v>
      </c>
      <c r="CZ27" s="2" t="s">
        <v>172</v>
      </c>
      <c r="DA27" s="2" t="s">
        <v>172</v>
      </c>
      <c r="DB27" s="2" t="s">
        <v>172</v>
      </c>
      <c r="DC27" s="2" t="s">
        <v>172</v>
      </c>
      <c r="DD27" s="2" t="s">
        <v>172</v>
      </c>
      <c r="DE27" s="2" t="s">
        <v>172</v>
      </c>
      <c r="DF27" s="2" t="s">
        <v>172</v>
      </c>
      <c r="DG27" s="2" t="s">
        <v>172</v>
      </c>
      <c r="DH27" s="2" t="s">
        <v>172</v>
      </c>
      <c r="DI27" s="2" t="s">
        <v>172</v>
      </c>
      <c r="DJ27" s="2" t="s">
        <v>172</v>
      </c>
      <c r="DK27" s="2" t="s">
        <v>172</v>
      </c>
      <c r="DL27" s="2" t="s">
        <v>172</v>
      </c>
      <c r="DM27" s="2" t="s">
        <v>172</v>
      </c>
      <c r="DN27" s="2" t="s">
        <v>172</v>
      </c>
      <c r="DO27" s="2" t="s">
        <v>172</v>
      </c>
      <c r="DQ27" s="1"/>
      <c r="DR27" s="10" t="s">
        <v>171</v>
      </c>
      <c r="DS27" s="2">
        <v>15.6</v>
      </c>
      <c r="DT27" s="2">
        <v>16.399999999999999</v>
      </c>
      <c r="DU27" s="2">
        <v>15.4</v>
      </c>
      <c r="DV27" s="2">
        <v>13.9</v>
      </c>
      <c r="DW27" s="2">
        <v>11.6</v>
      </c>
      <c r="DX27" s="2">
        <v>9.6</v>
      </c>
      <c r="DY27" s="2">
        <v>16.7</v>
      </c>
      <c r="DZ27" s="2">
        <v>18</v>
      </c>
      <c r="EA27" s="2">
        <v>16.399999999999999</v>
      </c>
      <c r="EB27" s="2">
        <v>14.6</v>
      </c>
      <c r="EC27" s="2">
        <v>13.9</v>
      </c>
      <c r="ED27" s="2">
        <v>13.6</v>
      </c>
      <c r="EE27" s="2" t="s">
        <v>172</v>
      </c>
      <c r="EF27" s="2" t="s">
        <v>172</v>
      </c>
      <c r="EG27" s="2" t="s">
        <v>172</v>
      </c>
      <c r="EH27" s="2" t="s">
        <v>172</v>
      </c>
      <c r="EI27" s="2">
        <v>20.3</v>
      </c>
      <c r="EJ27" s="2" t="s">
        <v>172</v>
      </c>
      <c r="EK27" s="2">
        <v>15.5</v>
      </c>
      <c r="EL27" s="2">
        <v>16</v>
      </c>
      <c r="EM27" s="2">
        <v>14.2</v>
      </c>
      <c r="EO27" s="1"/>
      <c r="EP27" s="10" t="s">
        <v>171</v>
      </c>
      <c r="EQ27" s="2">
        <v>18.8</v>
      </c>
      <c r="ER27" s="2">
        <v>19.399999999999999</v>
      </c>
      <c r="ES27" s="2">
        <v>19.600000000000001</v>
      </c>
      <c r="ET27" s="2">
        <v>21.2</v>
      </c>
      <c r="EU27" s="2">
        <v>19.2</v>
      </c>
      <c r="EV27" s="2">
        <v>20.2</v>
      </c>
      <c r="EW27" s="2">
        <v>18.899999999999999</v>
      </c>
      <c r="EX27" s="2">
        <v>18.7</v>
      </c>
      <c r="EY27" s="2">
        <v>20.3</v>
      </c>
      <c r="EZ27" s="2">
        <v>18.3</v>
      </c>
      <c r="FA27" s="2">
        <v>17.899999999999999</v>
      </c>
      <c r="FB27" s="2">
        <v>16.3</v>
      </c>
      <c r="FC27" s="2">
        <v>19</v>
      </c>
      <c r="FD27" s="2">
        <v>20.9</v>
      </c>
      <c r="FE27" s="2">
        <v>19.399999999999999</v>
      </c>
      <c r="FF27" s="2">
        <v>17.7</v>
      </c>
      <c r="FG27" s="2">
        <v>17.600000000000001</v>
      </c>
      <c r="FH27" s="2">
        <v>18.899999999999999</v>
      </c>
      <c r="FI27" s="2">
        <v>17.899999999999999</v>
      </c>
      <c r="FJ27" s="2">
        <v>18.2</v>
      </c>
      <c r="FK27" s="2">
        <v>18.3</v>
      </c>
    </row>
    <row r="28" spans="1:167" ht="14.5">
      <c r="A28" s="1"/>
      <c r="B28" s="10" t="s">
        <v>173</v>
      </c>
      <c r="C28" s="2" t="s">
        <v>172</v>
      </c>
      <c r="D28" s="2" t="s">
        <v>172</v>
      </c>
      <c r="E28" s="2" t="s">
        <v>172</v>
      </c>
      <c r="F28" s="2" t="s">
        <v>172</v>
      </c>
      <c r="G28" s="2" t="s">
        <v>172</v>
      </c>
      <c r="H28" s="2" t="s">
        <v>172</v>
      </c>
      <c r="I28" s="2" t="s">
        <v>172</v>
      </c>
      <c r="J28" s="2" t="s">
        <v>172</v>
      </c>
      <c r="K28" s="2" t="s">
        <v>172</v>
      </c>
      <c r="L28" s="2" t="s">
        <v>172</v>
      </c>
      <c r="M28" s="2" t="s">
        <v>172</v>
      </c>
      <c r="N28" s="2" t="s">
        <v>172</v>
      </c>
      <c r="O28" s="2" t="s">
        <v>172</v>
      </c>
      <c r="P28" s="2" t="s">
        <v>172</v>
      </c>
      <c r="Q28" s="2" t="s">
        <v>172</v>
      </c>
      <c r="R28" s="2" t="s">
        <v>172</v>
      </c>
      <c r="S28" s="2" t="s">
        <v>172</v>
      </c>
      <c r="T28" s="2" t="s">
        <v>172</v>
      </c>
      <c r="U28" s="2" t="s">
        <v>172</v>
      </c>
      <c r="V28" s="2" t="s">
        <v>172</v>
      </c>
      <c r="W28" s="2" t="s">
        <v>172</v>
      </c>
      <c r="Y28" s="1"/>
      <c r="Z28" s="10" t="s">
        <v>173</v>
      </c>
      <c r="AA28" s="2">
        <v>12</v>
      </c>
      <c r="AB28" s="2">
        <v>8.1999999999999993</v>
      </c>
      <c r="AC28" s="2">
        <v>9.3000000000000007</v>
      </c>
      <c r="AD28" s="2">
        <v>5.2</v>
      </c>
      <c r="AE28" s="2">
        <v>4.3</v>
      </c>
      <c r="AF28" s="2">
        <v>4.3</v>
      </c>
      <c r="AG28" s="2">
        <v>7.2</v>
      </c>
      <c r="AH28" s="2">
        <v>7.5</v>
      </c>
      <c r="AI28" s="2">
        <v>10.4</v>
      </c>
      <c r="AJ28" s="2">
        <v>13.6</v>
      </c>
      <c r="AK28" s="2">
        <v>14.9</v>
      </c>
      <c r="AL28" s="2">
        <v>14.6</v>
      </c>
      <c r="AM28" s="2">
        <v>15.2</v>
      </c>
      <c r="AN28" s="2">
        <v>17.3</v>
      </c>
      <c r="AO28" s="2" t="s">
        <v>172</v>
      </c>
      <c r="AP28" s="2" t="s">
        <v>172</v>
      </c>
      <c r="AQ28" s="2">
        <v>15.1</v>
      </c>
      <c r="AR28" s="2">
        <v>17.2</v>
      </c>
      <c r="AS28" s="2">
        <v>18.8</v>
      </c>
      <c r="AT28" s="2">
        <v>17.100000000000001</v>
      </c>
      <c r="AU28" s="2">
        <v>20.100000000000001</v>
      </c>
      <c r="AW28" s="1"/>
      <c r="AX28" s="10" t="s">
        <v>173</v>
      </c>
      <c r="AY28" s="2">
        <v>30.1</v>
      </c>
      <c r="AZ28" s="2">
        <v>26.7</v>
      </c>
      <c r="BA28" s="2">
        <v>28.3</v>
      </c>
      <c r="BB28" s="2">
        <v>24.6</v>
      </c>
      <c r="BC28" s="2">
        <v>21.5</v>
      </c>
      <c r="BD28" s="2">
        <v>23.2</v>
      </c>
      <c r="BE28" s="2">
        <v>21</v>
      </c>
      <c r="BF28" s="2">
        <v>21.9</v>
      </c>
      <c r="BG28" s="2">
        <v>19.899999999999999</v>
      </c>
      <c r="BH28" s="2">
        <v>28.9</v>
      </c>
      <c r="BI28" s="2" t="s">
        <v>172</v>
      </c>
      <c r="BJ28" s="2" t="s">
        <v>172</v>
      </c>
      <c r="BK28" s="2">
        <v>22.1</v>
      </c>
      <c r="BL28" s="2">
        <v>18.899999999999999</v>
      </c>
      <c r="BM28" s="2" t="s">
        <v>172</v>
      </c>
      <c r="BN28" s="2" t="s">
        <v>172</v>
      </c>
      <c r="BO28" s="2" t="s">
        <v>172</v>
      </c>
      <c r="BP28" s="2" t="s">
        <v>172</v>
      </c>
      <c r="BQ28" s="2">
        <v>25.6</v>
      </c>
      <c r="BR28" s="2">
        <v>28.3</v>
      </c>
      <c r="BS28" s="2">
        <v>26.1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 t="s">
        <v>172</v>
      </c>
      <c r="CD28" s="2" t="s">
        <v>172</v>
      </c>
      <c r="CE28" s="2" t="s">
        <v>172</v>
      </c>
      <c r="CF28" s="2" t="s">
        <v>172</v>
      </c>
      <c r="CG28" s="2">
        <v>1.9</v>
      </c>
      <c r="CH28" s="2">
        <v>2</v>
      </c>
      <c r="CI28" s="2">
        <v>2.1</v>
      </c>
      <c r="CJ28" s="2">
        <v>2.2999999999999998</v>
      </c>
      <c r="CK28" s="2">
        <v>2.4</v>
      </c>
      <c r="CL28" s="2">
        <v>2.7</v>
      </c>
      <c r="CM28" s="2">
        <v>2.6</v>
      </c>
      <c r="CN28" s="2">
        <v>2.9</v>
      </c>
      <c r="CO28" s="2">
        <v>2.6</v>
      </c>
      <c r="CP28" s="2">
        <v>2.5</v>
      </c>
      <c r="CQ28" s="2">
        <v>2.9</v>
      </c>
      <c r="CS28" s="1"/>
      <c r="CT28" s="10" t="s">
        <v>173</v>
      </c>
      <c r="CU28" s="2" t="s">
        <v>172</v>
      </c>
      <c r="CV28" s="2" t="s">
        <v>172</v>
      </c>
      <c r="CW28" s="2" t="s">
        <v>172</v>
      </c>
      <c r="CX28" s="2" t="s">
        <v>172</v>
      </c>
      <c r="CY28" s="2" t="s">
        <v>172</v>
      </c>
      <c r="CZ28" s="2" t="s">
        <v>172</v>
      </c>
      <c r="DA28" s="2" t="s">
        <v>172</v>
      </c>
      <c r="DB28" s="2" t="s">
        <v>172</v>
      </c>
      <c r="DC28" s="2" t="s">
        <v>172</v>
      </c>
      <c r="DD28" s="2" t="s">
        <v>172</v>
      </c>
      <c r="DE28" s="2" t="s">
        <v>172</v>
      </c>
      <c r="DF28" s="2" t="s">
        <v>172</v>
      </c>
      <c r="DG28" s="2" t="s">
        <v>172</v>
      </c>
      <c r="DH28" s="2" t="s">
        <v>172</v>
      </c>
      <c r="DI28" s="2" t="s">
        <v>172</v>
      </c>
      <c r="DJ28" s="2" t="s">
        <v>172</v>
      </c>
      <c r="DK28" s="2" t="s">
        <v>172</v>
      </c>
      <c r="DL28" s="2" t="s">
        <v>172</v>
      </c>
      <c r="DM28" s="2" t="s">
        <v>172</v>
      </c>
      <c r="DN28" s="2" t="s">
        <v>172</v>
      </c>
      <c r="DO28" s="2" t="s">
        <v>172</v>
      </c>
      <c r="DQ28" s="1"/>
      <c r="DR28" s="10" t="s">
        <v>173</v>
      </c>
      <c r="DS28" s="2">
        <v>15.7</v>
      </c>
      <c r="DT28" s="2">
        <v>14.9</v>
      </c>
      <c r="DU28" s="2">
        <v>14.1</v>
      </c>
      <c r="DV28" s="2">
        <v>11.3</v>
      </c>
      <c r="DW28" s="2">
        <v>11.8</v>
      </c>
      <c r="DX28" s="2">
        <v>10.199999999999999</v>
      </c>
      <c r="DY28" s="2">
        <v>11</v>
      </c>
      <c r="DZ28" s="2">
        <v>10.3</v>
      </c>
      <c r="EA28" s="2">
        <v>11.3</v>
      </c>
      <c r="EB28" s="2">
        <v>11.1</v>
      </c>
      <c r="EC28" s="2" t="s">
        <v>172</v>
      </c>
      <c r="ED28" s="2" t="s">
        <v>172</v>
      </c>
      <c r="EE28" s="2" t="s">
        <v>172</v>
      </c>
      <c r="EF28" s="2">
        <v>12</v>
      </c>
      <c r="EG28" s="2" t="s">
        <v>172</v>
      </c>
      <c r="EH28" s="2" t="s">
        <v>172</v>
      </c>
      <c r="EI28" s="2" t="s">
        <v>172</v>
      </c>
      <c r="EJ28" s="2">
        <v>19.8</v>
      </c>
      <c r="EK28" s="2">
        <v>21.2</v>
      </c>
      <c r="EL28" s="2">
        <v>17.8</v>
      </c>
      <c r="EM28" s="2">
        <v>17.100000000000001</v>
      </c>
      <c r="EO28" s="1"/>
      <c r="EP28" s="10" t="s">
        <v>173</v>
      </c>
      <c r="EQ28" s="2">
        <v>15.7</v>
      </c>
      <c r="ER28" s="2">
        <v>14.3</v>
      </c>
      <c r="ES28" s="2">
        <v>15.4</v>
      </c>
      <c r="ET28" s="2">
        <v>12.7</v>
      </c>
      <c r="EU28" s="2">
        <v>11.3</v>
      </c>
      <c r="EV28" s="2">
        <v>9.4</v>
      </c>
      <c r="EW28" s="2">
        <v>9.1999999999999993</v>
      </c>
      <c r="EX28" s="2">
        <v>10.1</v>
      </c>
      <c r="EY28" s="2">
        <v>10.7</v>
      </c>
      <c r="EZ28" s="2">
        <v>10.7</v>
      </c>
      <c r="FA28" s="2">
        <v>10.1</v>
      </c>
      <c r="FB28" s="2">
        <v>10.199999999999999</v>
      </c>
      <c r="FC28" s="2">
        <v>11.4</v>
      </c>
      <c r="FD28" s="2">
        <v>10.199999999999999</v>
      </c>
      <c r="FE28" s="2" t="s">
        <v>172</v>
      </c>
      <c r="FF28" s="2" t="s">
        <v>172</v>
      </c>
      <c r="FG28" s="2">
        <v>13.1</v>
      </c>
      <c r="FH28" s="2">
        <v>13.5</v>
      </c>
      <c r="FI28" s="2">
        <v>14</v>
      </c>
      <c r="FJ28" s="2">
        <v>14.4</v>
      </c>
      <c r="FK28" s="2">
        <v>14.8</v>
      </c>
    </row>
    <row r="29" spans="1:167" ht="14.5">
      <c r="A29" s="1"/>
      <c r="B29" s="10" t="s">
        <v>174</v>
      </c>
      <c r="C29" s="2" t="s">
        <v>172</v>
      </c>
      <c r="D29" s="2" t="s">
        <v>172</v>
      </c>
      <c r="E29" s="2" t="s">
        <v>172</v>
      </c>
      <c r="F29" s="2" t="s">
        <v>172</v>
      </c>
      <c r="G29" s="2" t="s">
        <v>172</v>
      </c>
      <c r="H29" s="2" t="s">
        <v>172</v>
      </c>
      <c r="I29" s="2" t="s">
        <v>172</v>
      </c>
      <c r="J29" s="2" t="s">
        <v>172</v>
      </c>
      <c r="K29" s="2" t="s">
        <v>172</v>
      </c>
      <c r="L29" s="2" t="s">
        <v>172</v>
      </c>
      <c r="M29" s="2" t="s">
        <v>172</v>
      </c>
      <c r="N29" s="2" t="s">
        <v>172</v>
      </c>
      <c r="O29" s="2" t="s">
        <v>172</v>
      </c>
      <c r="P29" s="2" t="s">
        <v>172</v>
      </c>
      <c r="Q29" s="2" t="s">
        <v>172</v>
      </c>
      <c r="R29" s="2" t="s">
        <v>172</v>
      </c>
      <c r="S29" s="2">
        <v>0.2</v>
      </c>
      <c r="T29" s="2" t="s">
        <v>172</v>
      </c>
      <c r="U29" s="2" t="s">
        <v>172</v>
      </c>
      <c r="V29" s="2" t="s">
        <v>172</v>
      </c>
      <c r="W29" s="2" t="s">
        <v>172</v>
      </c>
      <c r="Y29" s="1"/>
      <c r="Z29" s="10" t="s">
        <v>174</v>
      </c>
      <c r="AA29" s="2" t="s">
        <v>172</v>
      </c>
      <c r="AB29" s="2" t="s">
        <v>172</v>
      </c>
      <c r="AC29" s="2" t="s">
        <v>172</v>
      </c>
      <c r="AD29" s="2" t="s">
        <v>172</v>
      </c>
      <c r="AE29" s="2" t="s">
        <v>172</v>
      </c>
      <c r="AF29" s="2" t="s">
        <v>172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>
        <v>0.3</v>
      </c>
      <c r="AP29" s="2" t="s">
        <v>172</v>
      </c>
      <c r="AQ29" s="2" t="s">
        <v>172</v>
      </c>
      <c r="AR29" s="2" t="s">
        <v>172</v>
      </c>
      <c r="AS29" s="2" t="s">
        <v>172</v>
      </c>
      <c r="AT29" s="2">
        <v>0.2</v>
      </c>
      <c r="AU29" s="2">
        <v>0.2</v>
      </c>
      <c r="AW29" s="1"/>
      <c r="AX29" s="10" t="s">
        <v>174</v>
      </c>
      <c r="AY29" s="2" t="s">
        <v>172</v>
      </c>
      <c r="AZ29" s="2" t="s">
        <v>172</v>
      </c>
      <c r="BA29" s="2" t="s">
        <v>172</v>
      </c>
      <c r="BB29" s="2" t="s">
        <v>172</v>
      </c>
      <c r="BC29" s="2" t="s">
        <v>172</v>
      </c>
      <c r="BD29" s="2" t="s">
        <v>172</v>
      </c>
      <c r="BE29" s="2" t="s">
        <v>172</v>
      </c>
      <c r="BF29" s="2" t="s">
        <v>172</v>
      </c>
      <c r="BG29" s="2" t="s">
        <v>172</v>
      </c>
      <c r="BH29" s="2" t="s">
        <v>172</v>
      </c>
      <c r="BI29" s="2" t="s">
        <v>172</v>
      </c>
      <c r="BJ29" s="2" t="s">
        <v>172</v>
      </c>
      <c r="BK29" s="2" t="s">
        <v>172</v>
      </c>
      <c r="BL29" s="2" t="s">
        <v>172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 t="s">
        <v>172</v>
      </c>
      <c r="BR29" s="2">
        <v>0.3</v>
      </c>
      <c r="BS29" s="2">
        <v>0.2</v>
      </c>
      <c r="BU29" s="1"/>
      <c r="BV29" s="10" t="s">
        <v>174</v>
      </c>
      <c r="BW29" s="2" t="s">
        <v>172</v>
      </c>
      <c r="BX29" s="2" t="s">
        <v>172</v>
      </c>
      <c r="BY29" s="2" t="s">
        <v>172</v>
      </c>
      <c r="BZ29" s="2" t="s">
        <v>172</v>
      </c>
      <c r="CA29" s="2" t="s">
        <v>172</v>
      </c>
      <c r="CB29" s="2" t="s">
        <v>172</v>
      </c>
      <c r="CC29" s="2" t="s">
        <v>172</v>
      </c>
      <c r="CD29" s="2" t="s">
        <v>172</v>
      </c>
      <c r="CE29" s="2" t="s">
        <v>172</v>
      </c>
      <c r="CF29" s="2" t="s">
        <v>172</v>
      </c>
      <c r="CG29" s="2" t="s">
        <v>172</v>
      </c>
      <c r="CH29" s="2">
        <v>0</v>
      </c>
      <c r="CI29" s="2" t="s">
        <v>172</v>
      </c>
      <c r="CJ29" s="2" t="s">
        <v>172</v>
      </c>
      <c r="CK29" s="2" t="s">
        <v>172</v>
      </c>
      <c r="CL29" s="2" t="s">
        <v>172</v>
      </c>
      <c r="CM29" s="2" t="s">
        <v>172</v>
      </c>
      <c r="CN29" s="2" t="s">
        <v>172</v>
      </c>
      <c r="CO29" s="2">
        <v>0</v>
      </c>
      <c r="CP29" s="2">
        <v>0</v>
      </c>
      <c r="CQ29" s="2">
        <v>0</v>
      </c>
      <c r="CS29" s="1"/>
      <c r="CT29" s="10" t="s">
        <v>174</v>
      </c>
      <c r="CU29" s="2">
        <v>0</v>
      </c>
      <c r="CV29" s="2">
        <v>0</v>
      </c>
      <c r="CW29" s="2" t="s">
        <v>172</v>
      </c>
      <c r="CX29" s="2" t="s">
        <v>172</v>
      </c>
      <c r="CY29" s="2" t="s">
        <v>172</v>
      </c>
      <c r="CZ29" s="2" t="s">
        <v>172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 t="s">
        <v>172</v>
      </c>
      <c r="DH29" s="2" t="s">
        <v>172</v>
      </c>
      <c r="DI29" s="2" t="s">
        <v>172</v>
      </c>
      <c r="DJ29" s="2">
        <v>0</v>
      </c>
      <c r="DK29" s="2">
        <v>0</v>
      </c>
      <c r="DL29" s="2">
        <v>0</v>
      </c>
      <c r="DM29" s="2" t="s">
        <v>172</v>
      </c>
      <c r="DN29" s="2" t="s">
        <v>172</v>
      </c>
      <c r="DO29" s="2" t="s">
        <v>172</v>
      </c>
      <c r="DQ29" s="1"/>
      <c r="DR29" s="10" t="s">
        <v>174</v>
      </c>
      <c r="DS29" s="2" t="s">
        <v>172</v>
      </c>
      <c r="DT29" s="2" t="s">
        <v>172</v>
      </c>
      <c r="DU29" s="2" t="s">
        <v>172</v>
      </c>
      <c r="DV29" s="2" t="s">
        <v>172</v>
      </c>
      <c r="DW29" s="2" t="s">
        <v>172</v>
      </c>
      <c r="DX29" s="2" t="s">
        <v>172</v>
      </c>
      <c r="DY29" s="2" t="s">
        <v>172</v>
      </c>
      <c r="DZ29" s="2" t="s">
        <v>172</v>
      </c>
      <c r="EA29" s="2" t="s">
        <v>172</v>
      </c>
      <c r="EB29" s="2" t="s">
        <v>172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 t="s">
        <v>172</v>
      </c>
      <c r="EH29" s="2" t="s">
        <v>172</v>
      </c>
      <c r="EI29" s="2" t="s">
        <v>172</v>
      </c>
      <c r="EJ29" s="2" t="s">
        <v>172</v>
      </c>
      <c r="EK29" s="2">
        <v>0.1</v>
      </c>
      <c r="EL29" s="2">
        <v>0.1</v>
      </c>
      <c r="EM29" s="2">
        <v>0.2</v>
      </c>
      <c r="EO29" s="1"/>
      <c r="EP29" s="10" t="s">
        <v>174</v>
      </c>
      <c r="EQ29" s="2" t="s">
        <v>172</v>
      </c>
      <c r="ER29" s="2" t="s">
        <v>172</v>
      </c>
      <c r="ES29" s="2" t="s">
        <v>172</v>
      </c>
      <c r="ET29" s="2" t="s">
        <v>172</v>
      </c>
      <c r="EU29" s="2" t="s">
        <v>172</v>
      </c>
      <c r="EV29" s="2" t="s">
        <v>172</v>
      </c>
      <c r="EW29" s="2" t="s">
        <v>172</v>
      </c>
      <c r="EX29" s="2" t="s">
        <v>172</v>
      </c>
      <c r="EY29" s="2" t="s">
        <v>172</v>
      </c>
      <c r="EZ29" s="2" t="s">
        <v>172</v>
      </c>
      <c r="FA29" s="2" t="s">
        <v>172</v>
      </c>
      <c r="FB29" s="2" t="s">
        <v>172</v>
      </c>
      <c r="FC29" s="2" t="s">
        <v>172</v>
      </c>
      <c r="FD29" s="2" t="s">
        <v>172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>
        <v>0.2</v>
      </c>
      <c r="FJ29" s="2">
        <v>0.1</v>
      </c>
      <c r="FK29" s="2">
        <v>0.1</v>
      </c>
    </row>
    <row r="30" spans="1:167" ht="14.5">
      <c r="A30" s="1"/>
      <c r="B30" s="10" t="s">
        <v>175</v>
      </c>
      <c r="C30" s="2">
        <v>17.5</v>
      </c>
      <c r="D30" s="2">
        <v>16.2</v>
      </c>
      <c r="E30" s="2">
        <v>14.3</v>
      </c>
      <c r="F30" s="2">
        <v>16.5</v>
      </c>
      <c r="G30" s="2">
        <v>15.9</v>
      </c>
      <c r="H30" s="2">
        <v>13.6</v>
      </c>
      <c r="I30" s="2">
        <v>9.1999999999999993</v>
      </c>
      <c r="J30" s="2">
        <v>9.4</v>
      </c>
      <c r="K30" s="2">
        <v>6.7</v>
      </c>
      <c r="L30" s="2">
        <v>6.3</v>
      </c>
      <c r="M30" s="2" t="s">
        <v>172</v>
      </c>
      <c r="N30" s="2" t="s">
        <v>172</v>
      </c>
      <c r="O30" s="2" t="s">
        <v>172</v>
      </c>
      <c r="P30" s="2" t="s">
        <v>172</v>
      </c>
      <c r="Q30" s="2" t="s">
        <v>172</v>
      </c>
      <c r="R30" s="2" t="s">
        <v>172</v>
      </c>
      <c r="S30" s="2" t="s">
        <v>172</v>
      </c>
      <c r="T30" s="2" t="s">
        <v>172</v>
      </c>
      <c r="U30" s="2" t="s">
        <v>172</v>
      </c>
      <c r="V30" s="2" t="s">
        <v>172</v>
      </c>
      <c r="W30" s="2" t="s">
        <v>172</v>
      </c>
      <c r="Y30" s="1"/>
      <c r="Z30" s="10" t="s">
        <v>175</v>
      </c>
      <c r="AA30" s="2">
        <v>12.7</v>
      </c>
      <c r="AB30" s="2">
        <v>14.9</v>
      </c>
      <c r="AC30" s="2">
        <v>11.6</v>
      </c>
      <c r="AD30" s="2">
        <v>15.2</v>
      </c>
      <c r="AE30" s="2">
        <v>14.5</v>
      </c>
      <c r="AF30" s="2">
        <v>14.3</v>
      </c>
      <c r="AG30" s="2">
        <v>11.5</v>
      </c>
      <c r="AH30" s="2">
        <v>12.3</v>
      </c>
      <c r="AI30" s="2">
        <v>6.6</v>
      </c>
      <c r="AJ30" s="2">
        <v>4.4000000000000004</v>
      </c>
      <c r="AK30" s="2" t="s">
        <v>172</v>
      </c>
      <c r="AL30" s="2">
        <v>3.2</v>
      </c>
      <c r="AM30" s="2" t="s">
        <v>172</v>
      </c>
      <c r="AN30" s="2">
        <v>1.7</v>
      </c>
      <c r="AO30" s="2">
        <v>1.8</v>
      </c>
      <c r="AP30" s="2">
        <v>1.4</v>
      </c>
      <c r="AQ30" s="2" t="s">
        <v>172</v>
      </c>
      <c r="AR30" s="2">
        <v>1.5</v>
      </c>
      <c r="AS30" s="2" t="s">
        <v>172</v>
      </c>
      <c r="AT30" s="2">
        <v>1.1000000000000001</v>
      </c>
      <c r="AU30" s="2">
        <v>0.6</v>
      </c>
      <c r="AW30" s="1"/>
      <c r="AX30" s="10" t="s">
        <v>175</v>
      </c>
      <c r="AY30" s="2" t="s">
        <v>172</v>
      </c>
      <c r="AZ30" s="2" t="s">
        <v>172</v>
      </c>
      <c r="BA30" s="2" t="s">
        <v>172</v>
      </c>
      <c r="BB30" s="2" t="s">
        <v>172</v>
      </c>
      <c r="BC30" s="2" t="s">
        <v>172</v>
      </c>
      <c r="BD30" s="2" t="s">
        <v>172</v>
      </c>
      <c r="BE30" s="2">
        <v>1.3</v>
      </c>
      <c r="BF30" s="2">
        <v>1.9</v>
      </c>
      <c r="BG30" s="2" t="s">
        <v>172</v>
      </c>
      <c r="BH30" s="2" t="s">
        <v>172</v>
      </c>
      <c r="BI30" s="2" t="s">
        <v>172</v>
      </c>
      <c r="BJ30" s="2" t="s">
        <v>172</v>
      </c>
      <c r="BK30" s="2">
        <v>0</v>
      </c>
      <c r="BL30" s="2" t="s">
        <v>172</v>
      </c>
      <c r="BM30" s="2" t="s">
        <v>172</v>
      </c>
      <c r="BN30" s="2" t="s">
        <v>172</v>
      </c>
      <c r="BO30" s="2" t="s">
        <v>172</v>
      </c>
      <c r="BP30" s="2" t="s">
        <v>172</v>
      </c>
      <c r="BQ30" s="2" t="s">
        <v>172</v>
      </c>
      <c r="BR30" s="2">
        <v>1.7</v>
      </c>
      <c r="BS30" s="2">
        <v>1.9</v>
      </c>
      <c r="BU30" s="1"/>
      <c r="BV30" s="10" t="s">
        <v>175</v>
      </c>
      <c r="BW30" s="2" t="s">
        <v>172</v>
      </c>
      <c r="BX30" s="2" t="s">
        <v>172</v>
      </c>
      <c r="BY30" s="2" t="s">
        <v>172</v>
      </c>
      <c r="BZ30" s="2" t="s">
        <v>172</v>
      </c>
      <c r="CA30" s="2" t="s">
        <v>172</v>
      </c>
      <c r="CB30" s="2" t="s">
        <v>172</v>
      </c>
      <c r="CC30" s="2" t="s">
        <v>172</v>
      </c>
      <c r="CD30" s="2" t="s">
        <v>172</v>
      </c>
      <c r="CE30" s="2" t="s">
        <v>172</v>
      </c>
      <c r="CF30" s="2" t="s">
        <v>172</v>
      </c>
      <c r="CG30" s="2" t="s">
        <v>172</v>
      </c>
      <c r="CH30" s="2" t="s">
        <v>172</v>
      </c>
      <c r="CI30" s="2" t="s">
        <v>172</v>
      </c>
      <c r="CJ30" s="2" t="s">
        <v>172</v>
      </c>
      <c r="CK30" s="2" t="s">
        <v>172</v>
      </c>
      <c r="CL30" s="2" t="s">
        <v>172</v>
      </c>
      <c r="CM30" s="2" t="s">
        <v>172</v>
      </c>
      <c r="CN30" s="2" t="s">
        <v>172</v>
      </c>
      <c r="CO30" s="2" t="s">
        <v>172</v>
      </c>
      <c r="CP30" s="2" t="s">
        <v>172</v>
      </c>
      <c r="CQ30" s="2" t="s">
        <v>172</v>
      </c>
      <c r="CS30" s="1"/>
      <c r="CT30" s="10" t="s">
        <v>175</v>
      </c>
      <c r="CU30" s="2" t="s">
        <v>172</v>
      </c>
      <c r="CV30" s="2">
        <v>0</v>
      </c>
      <c r="CW30" s="2">
        <v>0</v>
      </c>
      <c r="CX30" s="2" t="s">
        <v>172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 t="s">
        <v>172</v>
      </c>
      <c r="ER30" s="2" t="s">
        <v>172</v>
      </c>
      <c r="ES30" s="2" t="s">
        <v>172</v>
      </c>
      <c r="ET30" s="2" t="s">
        <v>172</v>
      </c>
      <c r="EU30" s="2" t="s">
        <v>172</v>
      </c>
      <c r="EV30" s="2" t="s">
        <v>172</v>
      </c>
      <c r="EW30" s="2">
        <v>0.9</v>
      </c>
      <c r="EX30" s="2">
        <v>0.8</v>
      </c>
      <c r="EY30" s="2" t="s">
        <v>172</v>
      </c>
      <c r="EZ30" s="2" t="s">
        <v>172</v>
      </c>
      <c r="FA30" s="2" t="s">
        <v>172</v>
      </c>
      <c r="FB30" s="2" t="s">
        <v>172</v>
      </c>
      <c r="FC30" s="2" t="s">
        <v>172</v>
      </c>
      <c r="FD30" s="2" t="s">
        <v>172</v>
      </c>
      <c r="FE30" s="2" t="s">
        <v>172</v>
      </c>
      <c r="FF30" s="2" t="s">
        <v>172</v>
      </c>
      <c r="FG30" s="2" t="s">
        <v>172</v>
      </c>
      <c r="FH30" s="2" t="s">
        <v>172</v>
      </c>
      <c r="FI30" s="2">
        <v>0.2</v>
      </c>
      <c r="FJ30" s="2">
        <v>0.1</v>
      </c>
      <c r="FK30" s="2">
        <v>0.1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0.5</v>
      </c>
      <c r="I32" s="2" t="s">
        <v>172</v>
      </c>
      <c r="J32" s="2" t="s">
        <v>172</v>
      </c>
      <c r="K32" s="2" t="s">
        <v>172</v>
      </c>
      <c r="L32" s="2" t="s">
        <v>172</v>
      </c>
      <c r="M32" s="2" t="s">
        <v>172</v>
      </c>
      <c r="N32" s="2" t="s">
        <v>172</v>
      </c>
      <c r="O32" s="2" t="s">
        <v>172</v>
      </c>
      <c r="P32" s="2" t="s">
        <v>172</v>
      </c>
      <c r="Q32" s="2" t="s">
        <v>172</v>
      </c>
      <c r="R32" s="2" t="s">
        <v>172</v>
      </c>
      <c r="S32" s="2" t="s">
        <v>172</v>
      </c>
      <c r="T32" s="2">
        <v>0.1</v>
      </c>
      <c r="U32" s="2" t="s">
        <v>172</v>
      </c>
      <c r="V32" s="2" t="s">
        <v>172</v>
      </c>
      <c r="W32" s="2" t="s">
        <v>172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>
        <v>0.1</v>
      </c>
      <c r="AH32" s="2">
        <v>0.1</v>
      </c>
      <c r="AI32" s="2">
        <v>0.1</v>
      </c>
      <c r="AJ32" s="2" t="s">
        <v>172</v>
      </c>
      <c r="AK32" s="2" t="s">
        <v>172</v>
      </c>
      <c r="AL32" s="2" t="s">
        <v>172</v>
      </c>
      <c r="AM32" s="2">
        <v>0.1</v>
      </c>
      <c r="AN32" s="2">
        <v>0.1</v>
      </c>
      <c r="AO32" s="2">
        <v>0.1</v>
      </c>
      <c r="AP32" s="2">
        <v>0</v>
      </c>
      <c r="AQ32" s="2" t="s">
        <v>172</v>
      </c>
      <c r="AR32" s="2">
        <v>0.1</v>
      </c>
      <c r="AS32" s="2" t="s">
        <v>172</v>
      </c>
      <c r="AT32" s="2">
        <v>0.1</v>
      </c>
      <c r="AU32" s="2">
        <v>0.1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0.1</v>
      </c>
      <c r="BE32" s="2">
        <v>0.1</v>
      </c>
      <c r="BF32" s="2">
        <v>0.1</v>
      </c>
      <c r="BG32" s="2">
        <v>0.1</v>
      </c>
      <c r="BH32" s="2">
        <v>0.1</v>
      </c>
      <c r="BI32" s="2">
        <v>0.1</v>
      </c>
      <c r="BJ32" s="2">
        <v>0.1</v>
      </c>
      <c r="BK32" s="2">
        <v>0.1</v>
      </c>
      <c r="BL32" s="2">
        <v>0.1</v>
      </c>
      <c r="BM32" s="2">
        <v>0.1</v>
      </c>
      <c r="BN32" s="2" t="s">
        <v>172</v>
      </c>
      <c r="BO32" s="2" t="s">
        <v>172</v>
      </c>
      <c r="BP32" s="2" t="s">
        <v>172</v>
      </c>
      <c r="BQ32" s="2">
        <v>0.2</v>
      </c>
      <c r="BR32" s="2">
        <v>0.2</v>
      </c>
      <c r="BS32" s="2">
        <v>0.2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172</v>
      </c>
      <c r="CC32" s="2">
        <v>0.4</v>
      </c>
      <c r="CD32" s="2">
        <v>0.2</v>
      </c>
      <c r="CE32" s="2">
        <v>0.2</v>
      </c>
      <c r="CF32" s="2">
        <v>0.2</v>
      </c>
      <c r="CG32" s="2">
        <v>0.2</v>
      </c>
      <c r="CH32" s="2">
        <v>0.2</v>
      </c>
      <c r="CI32" s="2">
        <v>0.2</v>
      </c>
      <c r="CJ32" s="2">
        <v>0.4</v>
      </c>
      <c r="CK32" s="2" t="s">
        <v>172</v>
      </c>
      <c r="CL32" s="2" t="s">
        <v>172</v>
      </c>
      <c r="CM32" s="2" t="s">
        <v>172</v>
      </c>
      <c r="CN32" s="2" t="s">
        <v>172</v>
      </c>
      <c r="CO32" s="2" t="s">
        <v>172</v>
      </c>
      <c r="CP32" s="2" t="s">
        <v>172</v>
      </c>
      <c r="CQ32" s="2" t="s">
        <v>172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 t="s">
        <v>172</v>
      </c>
      <c r="DA32" s="2" t="s">
        <v>172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 t="s">
        <v>172</v>
      </c>
      <c r="DY32" s="2">
        <v>0</v>
      </c>
      <c r="DZ32" s="2">
        <v>0</v>
      </c>
      <c r="EA32" s="2" t="s">
        <v>172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0.1</v>
      </c>
      <c r="EW32" s="2">
        <v>0.1</v>
      </c>
      <c r="EX32" s="2">
        <v>0.1</v>
      </c>
      <c r="EY32" s="2">
        <v>0.1</v>
      </c>
      <c r="EZ32" s="2">
        <v>0.1</v>
      </c>
      <c r="FA32" s="2">
        <v>0.1</v>
      </c>
      <c r="FB32" s="2">
        <v>0</v>
      </c>
      <c r="FC32" s="2">
        <v>0</v>
      </c>
      <c r="FD32" s="2">
        <v>0</v>
      </c>
      <c r="FE32" s="2">
        <v>0</v>
      </c>
      <c r="FF32" s="2" t="s">
        <v>172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 t="s">
        <v>172</v>
      </c>
      <c r="BX33" s="2" t="s">
        <v>172</v>
      </c>
      <c r="BY33" s="2" t="s">
        <v>172</v>
      </c>
      <c r="BZ33" s="2" t="s">
        <v>172</v>
      </c>
      <c r="CA33" s="2" t="s">
        <v>172</v>
      </c>
      <c r="CB33" s="2" t="s">
        <v>172</v>
      </c>
      <c r="CC33" s="2" t="s">
        <v>172</v>
      </c>
      <c r="CD33" s="2" t="s">
        <v>172</v>
      </c>
      <c r="CE33" s="2" t="s">
        <v>172</v>
      </c>
      <c r="CF33" s="2" t="s">
        <v>172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0</v>
      </c>
      <c r="ER33" s="2">
        <v>0</v>
      </c>
      <c r="ES33" s="2" t="s">
        <v>172</v>
      </c>
      <c r="ET33" s="2" t="s">
        <v>172</v>
      </c>
      <c r="EU33" s="2" t="s">
        <v>172</v>
      </c>
      <c r="EV33" s="2" t="s">
        <v>172</v>
      </c>
      <c r="EW33" s="2" t="s">
        <v>172</v>
      </c>
      <c r="EX33" s="2" t="s">
        <v>172</v>
      </c>
      <c r="EY33" s="2" t="s">
        <v>172</v>
      </c>
      <c r="EZ33" s="2" t="s">
        <v>172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 t="s">
        <v>172</v>
      </c>
      <c r="D35" s="2" t="s">
        <v>172</v>
      </c>
      <c r="E35" s="2" t="s">
        <v>172</v>
      </c>
      <c r="F35" s="2" t="s">
        <v>172</v>
      </c>
      <c r="G35" s="2" t="s">
        <v>172</v>
      </c>
      <c r="H35" s="2" t="s">
        <v>172</v>
      </c>
      <c r="I35" s="2" t="s">
        <v>172</v>
      </c>
      <c r="J35" s="2" t="s">
        <v>172</v>
      </c>
      <c r="K35" s="2" t="s">
        <v>172</v>
      </c>
      <c r="L35" s="2" t="s">
        <v>172</v>
      </c>
      <c r="M35" s="2" t="s">
        <v>172</v>
      </c>
      <c r="N35" s="2" t="s">
        <v>172</v>
      </c>
      <c r="O35" s="2" t="s">
        <v>172</v>
      </c>
      <c r="P35" s="2" t="s">
        <v>172</v>
      </c>
      <c r="Q35" s="2" t="s">
        <v>172</v>
      </c>
      <c r="R35" s="2" t="s">
        <v>172</v>
      </c>
      <c r="S35" s="2" t="s">
        <v>172</v>
      </c>
      <c r="T35" s="2" t="s">
        <v>172</v>
      </c>
      <c r="U35" s="2" t="s">
        <v>172</v>
      </c>
      <c r="V35" s="2" t="s">
        <v>172</v>
      </c>
      <c r="W35" s="2">
        <v>54.9</v>
      </c>
      <c r="Y35" s="1"/>
      <c r="Z35" s="10" t="s">
        <v>180</v>
      </c>
      <c r="AA35" s="2">
        <v>36.6</v>
      </c>
      <c r="AB35" s="2">
        <v>37.200000000000003</v>
      </c>
      <c r="AC35" s="2">
        <v>40.799999999999997</v>
      </c>
      <c r="AD35" s="2">
        <v>39.4</v>
      </c>
      <c r="AE35" s="2">
        <v>43.1</v>
      </c>
      <c r="AF35" s="2">
        <v>39.200000000000003</v>
      </c>
      <c r="AG35" s="2">
        <v>39.1</v>
      </c>
      <c r="AH35" s="2">
        <v>39.9</v>
      </c>
      <c r="AI35" s="2">
        <v>43.4</v>
      </c>
      <c r="AJ35" s="2">
        <v>41.5</v>
      </c>
      <c r="AK35" s="2">
        <v>40.700000000000003</v>
      </c>
      <c r="AL35" s="2">
        <v>42.7</v>
      </c>
      <c r="AM35" s="2">
        <v>44.3</v>
      </c>
      <c r="AN35" s="2">
        <v>42.2</v>
      </c>
      <c r="AO35" s="2">
        <v>43.7</v>
      </c>
      <c r="AP35" s="2">
        <v>46.5</v>
      </c>
      <c r="AQ35" s="2">
        <v>44.8</v>
      </c>
      <c r="AR35" s="2">
        <v>39.799999999999997</v>
      </c>
      <c r="AS35" s="2">
        <v>38.6</v>
      </c>
      <c r="AT35" s="2">
        <v>43.5</v>
      </c>
      <c r="AU35" s="2">
        <v>39.9</v>
      </c>
      <c r="AW35" s="1"/>
      <c r="AX35" s="10" t="s">
        <v>180</v>
      </c>
      <c r="AY35" s="2">
        <v>41.9</v>
      </c>
      <c r="AZ35" s="2">
        <v>42.3</v>
      </c>
      <c r="BA35" s="2">
        <v>44.4</v>
      </c>
      <c r="BB35" s="2">
        <v>47</v>
      </c>
      <c r="BC35" s="2">
        <v>53.5</v>
      </c>
      <c r="BD35" s="2">
        <v>50.6</v>
      </c>
      <c r="BE35" s="2">
        <v>51.5</v>
      </c>
      <c r="BF35" s="2">
        <v>52.2</v>
      </c>
      <c r="BG35" s="2">
        <v>52.6</v>
      </c>
      <c r="BH35" s="2">
        <v>47.5</v>
      </c>
      <c r="BI35" s="2">
        <v>53.7</v>
      </c>
      <c r="BJ35" s="2">
        <v>51.6</v>
      </c>
      <c r="BK35" s="2">
        <v>47.3</v>
      </c>
      <c r="BL35" s="2">
        <v>53.7</v>
      </c>
      <c r="BM35" s="2">
        <v>53.3</v>
      </c>
      <c r="BN35" s="2">
        <v>57.2</v>
      </c>
      <c r="BO35" s="2">
        <v>47.2</v>
      </c>
      <c r="BP35" s="2">
        <v>51.4</v>
      </c>
      <c r="BQ35" s="2">
        <v>52.8</v>
      </c>
      <c r="BR35" s="2">
        <v>48.2</v>
      </c>
      <c r="BS35" s="2">
        <v>50.7</v>
      </c>
      <c r="BU35" s="1"/>
      <c r="BV35" s="10" t="s">
        <v>180</v>
      </c>
      <c r="BW35" s="2" t="s">
        <v>172</v>
      </c>
      <c r="BX35" s="2" t="s">
        <v>172</v>
      </c>
      <c r="BY35" s="2" t="s">
        <v>172</v>
      </c>
      <c r="BZ35" s="2" t="s">
        <v>172</v>
      </c>
      <c r="CA35" s="2" t="s">
        <v>172</v>
      </c>
      <c r="CB35" s="2" t="s">
        <v>172</v>
      </c>
      <c r="CC35" s="2" t="s">
        <v>172</v>
      </c>
      <c r="CD35" s="2" t="s">
        <v>172</v>
      </c>
      <c r="CE35" s="2" t="s">
        <v>172</v>
      </c>
      <c r="CF35" s="2" t="s">
        <v>172</v>
      </c>
      <c r="CG35" s="2" t="s">
        <v>172</v>
      </c>
      <c r="CH35" s="2" t="s">
        <v>172</v>
      </c>
      <c r="CI35" s="2" t="s">
        <v>172</v>
      </c>
      <c r="CJ35" s="2" t="s">
        <v>172</v>
      </c>
      <c r="CK35" s="2" t="s">
        <v>172</v>
      </c>
      <c r="CL35" s="2" t="s">
        <v>172</v>
      </c>
      <c r="CM35" s="2" t="s">
        <v>172</v>
      </c>
      <c r="CN35" s="2" t="s">
        <v>172</v>
      </c>
      <c r="CO35" s="2" t="s">
        <v>172</v>
      </c>
      <c r="CP35" s="2" t="s">
        <v>172</v>
      </c>
      <c r="CQ35" s="2" t="s">
        <v>172</v>
      </c>
      <c r="CS35" s="1"/>
      <c r="CT35" s="10" t="s">
        <v>180</v>
      </c>
      <c r="CU35" s="2" t="s">
        <v>172</v>
      </c>
      <c r="CV35" s="2" t="s">
        <v>172</v>
      </c>
      <c r="CW35" s="2" t="s">
        <v>172</v>
      </c>
      <c r="CX35" s="2" t="s">
        <v>172</v>
      </c>
      <c r="CY35" s="2" t="s">
        <v>172</v>
      </c>
      <c r="CZ35" s="2" t="s">
        <v>172</v>
      </c>
      <c r="DA35" s="2" t="s">
        <v>172</v>
      </c>
      <c r="DB35" s="2" t="s">
        <v>172</v>
      </c>
      <c r="DC35" s="2" t="s">
        <v>172</v>
      </c>
      <c r="DD35" s="2">
        <v>0</v>
      </c>
      <c r="DE35" s="2">
        <v>0</v>
      </c>
      <c r="DF35" s="2" t="s">
        <v>172</v>
      </c>
      <c r="DG35" s="2" t="s">
        <v>172</v>
      </c>
      <c r="DH35" s="2" t="s">
        <v>172</v>
      </c>
      <c r="DI35" s="2" t="s">
        <v>172</v>
      </c>
      <c r="DJ35" s="2" t="s">
        <v>172</v>
      </c>
      <c r="DK35" s="2" t="s">
        <v>172</v>
      </c>
      <c r="DL35" s="2" t="s">
        <v>172</v>
      </c>
      <c r="DM35" s="2" t="s">
        <v>172</v>
      </c>
      <c r="DN35" s="2" t="s">
        <v>172</v>
      </c>
      <c r="DO35" s="2">
        <v>48.3</v>
      </c>
      <c r="DQ35" s="1"/>
      <c r="DR35" s="10" t="s">
        <v>180</v>
      </c>
      <c r="DS35" s="2">
        <v>68.5</v>
      </c>
      <c r="DT35" s="2">
        <v>68.599999999999994</v>
      </c>
      <c r="DU35" s="2">
        <v>70.400000000000006</v>
      </c>
      <c r="DV35" s="2">
        <v>73.5</v>
      </c>
      <c r="DW35" s="2">
        <v>75.5</v>
      </c>
      <c r="DX35" s="2">
        <v>79.2</v>
      </c>
      <c r="DY35" s="2">
        <v>70.8</v>
      </c>
      <c r="DZ35" s="2">
        <v>70.099999999999994</v>
      </c>
      <c r="EA35" s="2">
        <v>70.5</v>
      </c>
      <c r="EB35" s="2">
        <v>74.3</v>
      </c>
      <c r="EC35" s="2">
        <v>74.099999999999994</v>
      </c>
      <c r="ED35" s="2">
        <v>73.7</v>
      </c>
      <c r="EE35" s="2">
        <v>72.8</v>
      </c>
      <c r="EF35" s="2">
        <v>78.900000000000006</v>
      </c>
      <c r="EG35" s="2">
        <v>74.3</v>
      </c>
      <c r="EH35" s="2">
        <v>68.099999999999994</v>
      </c>
      <c r="EI35" s="2">
        <v>61.8</v>
      </c>
      <c r="EJ35" s="2">
        <v>60.6</v>
      </c>
      <c r="EK35" s="2">
        <v>63.1</v>
      </c>
      <c r="EL35" s="2">
        <v>66.099999999999994</v>
      </c>
      <c r="EM35" s="2">
        <v>68.599999999999994</v>
      </c>
      <c r="EO35" s="1"/>
      <c r="EP35" s="10" t="s">
        <v>180</v>
      </c>
      <c r="EQ35" s="2">
        <v>62</v>
      </c>
      <c r="ER35" s="2">
        <v>61.5</v>
      </c>
      <c r="ES35" s="2">
        <v>63.2</v>
      </c>
      <c r="ET35" s="2">
        <v>63.3</v>
      </c>
      <c r="EU35" s="2">
        <v>66.7</v>
      </c>
      <c r="EV35" s="2">
        <v>68.5</v>
      </c>
      <c r="EW35" s="2">
        <v>69.8</v>
      </c>
      <c r="EX35" s="2">
        <v>68.8</v>
      </c>
      <c r="EY35" s="2">
        <v>67.099999999999994</v>
      </c>
      <c r="EZ35" s="2">
        <v>69.2</v>
      </c>
      <c r="FA35" s="2">
        <v>70.2</v>
      </c>
      <c r="FB35" s="2">
        <v>71.7</v>
      </c>
      <c r="FC35" s="2">
        <v>68.3</v>
      </c>
      <c r="FD35" s="2">
        <v>67.599999999999994</v>
      </c>
      <c r="FE35" s="2">
        <v>69.2</v>
      </c>
      <c r="FF35" s="2">
        <v>70.099999999999994</v>
      </c>
      <c r="FG35" s="2">
        <v>68.8</v>
      </c>
      <c r="FH35" s="2">
        <v>67.099999999999994</v>
      </c>
      <c r="FI35" s="2">
        <v>67.7</v>
      </c>
      <c r="FJ35" s="2">
        <v>67.2</v>
      </c>
      <c r="FK35" s="2">
        <v>66.7</v>
      </c>
    </row>
    <row r="36" spans="1:170" ht="15.5">
      <c r="A36" s="1"/>
      <c r="B36" s="10" t="s">
        <v>181</v>
      </c>
      <c r="C36" s="2">
        <v>6.4</v>
      </c>
      <c r="D36" s="2">
        <v>6.6</v>
      </c>
      <c r="E36" s="2">
        <v>7.6</v>
      </c>
      <c r="F36" s="2">
        <v>7.5</v>
      </c>
      <c r="G36" s="2">
        <v>7.1</v>
      </c>
      <c r="H36" s="2">
        <v>8</v>
      </c>
      <c r="I36" s="2">
        <v>8.6</v>
      </c>
      <c r="J36" s="2">
        <v>7</v>
      </c>
      <c r="K36" s="2">
        <v>7.5</v>
      </c>
      <c r="L36" s="2">
        <v>5.2</v>
      </c>
      <c r="M36" s="2">
        <v>0</v>
      </c>
      <c r="N36" s="2" t="s">
        <v>172</v>
      </c>
      <c r="O36" s="2" t="s">
        <v>172</v>
      </c>
      <c r="P36" s="2" t="s">
        <v>172</v>
      </c>
      <c r="Q36" s="2" t="s">
        <v>172</v>
      </c>
      <c r="R36" s="2">
        <v>0.8</v>
      </c>
      <c r="S36" s="2" t="s">
        <v>172</v>
      </c>
      <c r="T36" s="2" t="s">
        <v>172</v>
      </c>
      <c r="U36" s="2">
        <v>4.8</v>
      </c>
      <c r="V36" s="2">
        <v>5.3</v>
      </c>
      <c r="W36" s="2">
        <v>0</v>
      </c>
      <c r="Y36" s="1"/>
      <c r="Z36" s="10" t="s">
        <v>181</v>
      </c>
      <c r="AA36" s="2">
        <v>1.8</v>
      </c>
      <c r="AB36" s="2">
        <v>2</v>
      </c>
      <c r="AC36" s="2">
        <v>2.6</v>
      </c>
      <c r="AD36" s="2">
        <v>2.6</v>
      </c>
      <c r="AE36" s="2">
        <v>2.1</v>
      </c>
      <c r="AF36" s="2">
        <v>2.2999999999999998</v>
      </c>
      <c r="AG36" s="2">
        <v>1.4</v>
      </c>
      <c r="AH36" s="2">
        <v>0.8</v>
      </c>
      <c r="AI36" s="2">
        <v>0.9</v>
      </c>
      <c r="AJ36" s="2">
        <v>0</v>
      </c>
      <c r="AK36" s="2" t="s">
        <v>172</v>
      </c>
      <c r="AL36" s="2" t="s">
        <v>172</v>
      </c>
      <c r="AM36" s="2" t="s">
        <v>172</v>
      </c>
      <c r="AN36" s="2" t="s">
        <v>172</v>
      </c>
      <c r="AO36" s="2" t="s">
        <v>172</v>
      </c>
      <c r="AP36" s="2" t="s">
        <v>172</v>
      </c>
      <c r="AQ36" s="2">
        <v>1</v>
      </c>
      <c r="AR36" s="2">
        <v>1.1000000000000001</v>
      </c>
      <c r="AS36" s="2">
        <v>1</v>
      </c>
      <c r="AT36" s="2">
        <v>0.9</v>
      </c>
      <c r="AU36" s="2">
        <v>0</v>
      </c>
      <c r="AW36" s="1"/>
      <c r="AX36" s="10" t="s">
        <v>181</v>
      </c>
      <c r="AY36" s="2">
        <v>1.7</v>
      </c>
      <c r="AZ36" s="2">
        <v>1.7</v>
      </c>
      <c r="BA36" s="2">
        <v>2</v>
      </c>
      <c r="BB36" s="2">
        <v>4</v>
      </c>
      <c r="BC36" s="2">
        <v>3.5</v>
      </c>
      <c r="BD36" s="2">
        <v>3.6</v>
      </c>
      <c r="BE36" s="2">
        <v>4</v>
      </c>
      <c r="BF36" s="2">
        <v>2.6</v>
      </c>
      <c r="BG36" s="2">
        <v>2.7</v>
      </c>
      <c r="BH36" s="2">
        <v>0.8</v>
      </c>
      <c r="BI36" s="2">
        <v>0</v>
      </c>
      <c r="BJ36" s="2">
        <v>1</v>
      </c>
      <c r="BK36" s="2">
        <v>1.2</v>
      </c>
      <c r="BL36" s="2">
        <v>0.9</v>
      </c>
      <c r="BM36" s="2">
        <v>1.1000000000000001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1.2</v>
      </c>
      <c r="DW36" s="2">
        <v>1.1000000000000001</v>
      </c>
      <c r="DX36" s="2">
        <v>0.9</v>
      </c>
      <c r="DY36" s="2">
        <v>1.5</v>
      </c>
      <c r="DZ36" s="2">
        <v>1.5</v>
      </c>
      <c r="EA36" s="2">
        <v>1.8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 t="s">
        <v>172</v>
      </c>
      <c r="ER36" s="2" t="s">
        <v>172</v>
      </c>
      <c r="ES36" s="2" t="s">
        <v>172</v>
      </c>
      <c r="ET36" s="2" t="s">
        <v>172</v>
      </c>
      <c r="EU36" s="2" t="s">
        <v>172</v>
      </c>
      <c r="EV36" s="2" t="s">
        <v>172</v>
      </c>
      <c r="EW36" s="2" t="s">
        <v>172</v>
      </c>
      <c r="EX36" s="2" t="s">
        <v>172</v>
      </c>
      <c r="EY36" s="2" t="s">
        <v>172</v>
      </c>
      <c r="EZ36" s="2" t="s">
        <v>172</v>
      </c>
      <c r="FA36" s="2" t="s">
        <v>172</v>
      </c>
      <c r="FB36" s="2" t="s">
        <v>172</v>
      </c>
      <c r="FC36" s="2" t="s">
        <v>172</v>
      </c>
      <c r="FD36" s="2">
        <v>0</v>
      </c>
      <c r="FE36" s="2">
        <v>0</v>
      </c>
      <c r="FF36" s="2" t="s">
        <v>172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45">
      <c r="A38" s="7"/>
      <c r="B38" s="11" t="s">
        <v>215</v>
      </c>
      <c r="C38" s="4">
        <v>1.4</v>
      </c>
      <c r="D38" s="4">
        <v>1.3</v>
      </c>
      <c r="E38" s="4">
        <v>1.4</v>
      </c>
      <c r="F38" s="4">
        <v>1.4</v>
      </c>
      <c r="G38" s="4">
        <v>1.4</v>
      </c>
      <c r="H38" s="4">
        <v>1.1000000000000001</v>
      </c>
      <c r="I38" s="4">
        <v>0.8</v>
      </c>
      <c r="J38" s="4">
        <v>0.9</v>
      </c>
      <c r="K38" s="4">
        <v>0.6</v>
      </c>
      <c r="L38" s="4">
        <v>0.6</v>
      </c>
      <c r="M38" s="4">
        <v>0.5</v>
      </c>
      <c r="N38" s="4">
        <v>0.5</v>
      </c>
      <c r="O38" s="4">
        <v>0.5</v>
      </c>
      <c r="P38" s="4">
        <v>0.4</v>
      </c>
      <c r="Q38" s="4">
        <v>0.4</v>
      </c>
      <c r="R38" s="4">
        <v>0.4</v>
      </c>
      <c r="S38" s="4">
        <v>0.4</v>
      </c>
      <c r="T38" s="4">
        <v>0.4</v>
      </c>
      <c r="U38" s="4">
        <v>0.4</v>
      </c>
      <c r="V38" s="4">
        <v>0.4</v>
      </c>
      <c r="W38" s="4">
        <v>0.3</v>
      </c>
      <c r="Y38" s="7"/>
      <c r="Z38" s="11" t="s">
        <v>215</v>
      </c>
      <c r="AA38" s="4">
        <v>3.6</v>
      </c>
      <c r="AB38" s="4">
        <v>3.2</v>
      </c>
      <c r="AC38" s="4">
        <v>3.1</v>
      </c>
      <c r="AD38" s="4">
        <v>3.2</v>
      </c>
      <c r="AE38" s="4">
        <v>3.1</v>
      </c>
      <c r="AF38" s="4">
        <v>2.7</v>
      </c>
      <c r="AG38" s="4">
        <v>2.4</v>
      </c>
      <c r="AH38" s="4">
        <v>2.4</v>
      </c>
      <c r="AI38" s="4">
        <v>1.9</v>
      </c>
      <c r="AJ38" s="4">
        <v>1.5</v>
      </c>
      <c r="AK38" s="4">
        <v>1.4</v>
      </c>
      <c r="AL38" s="4">
        <v>1.4</v>
      </c>
      <c r="AM38" s="4">
        <v>1.2</v>
      </c>
      <c r="AN38" s="4">
        <v>1.3</v>
      </c>
      <c r="AO38" s="4">
        <v>1.1000000000000001</v>
      </c>
      <c r="AP38" s="4">
        <v>1.2</v>
      </c>
      <c r="AQ38" s="4">
        <v>1.2</v>
      </c>
      <c r="AR38" s="4">
        <v>1.3</v>
      </c>
      <c r="AS38" s="4">
        <v>1.5</v>
      </c>
      <c r="AT38" s="4">
        <v>1.5</v>
      </c>
      <c r="AU38" s="4">
        <v>1.4</v>
      </c>
      <c r="AW38" s="7"/>
      <c r="AX38" s="11" t="s">
        <v>215</v>
      </c>
      <c r="AY38" s="4">
        <v>2.7</v>
      </c>
      <c r="AZ38" s="4">
        <v>2.4</v>
      </c>
      <c r="BA38" s="4">
        <v>2.4</v>
      </c>
      <c r="BB38" s="4">
        <v>2.1</v>
      </c>
      <c r="BC38" s="4">
        <v>2.1</v>
      </c>
      <c r="BD38" s="4">
        <v>1.7</v>
      </c>
      <c r="BE38" s="4">
        <v>1.5</v>
      </c>
      <c r="BF38" s="4">
        <v>1.5</v>
      </c>
      <c r="BG38" s="4">
        <v>1.3</v>
      </c>
      <c r="BH38" s="4">
        <v>1.4</v>
      </c>
      <c r="BI38" s="4">
        <v>1.1000000000000001</v>
      </c>
      <c r="BJ38" s="4">
        <v>1.3</v>
      </c>
      <c r="BK38" s="4">
        <v>1.2</v>
      </c>
      <c r="BL38" s="4">
        <v>1.5</v>
      </c>
      <c r="BM38" s="4">
        <v>1.2</v>
      </c>
      <c r="BN38" s="4">
        <v>1.2</v>
      </c>
      <c r="BO38" s="4">
        <v>1.1000000000000001</v>
      </c>
      <c r="BP38" s="4">
        <v>1.2</v>
      </c>
      <c r="BQ38" s="4">
        <v>1.1000000000000001</v>
      </c>
      <c r="BR38" s="4">
        <v>1.1000000000000001</v>
      </c>
      <c r="BS38" s="4">
        <v>1.1000000000000001</v>
      </c>
      <c r="BU38" s="7"/>
      <c r="BV38" s="11" t="s">
        <v>215</v>
      </c>
      <c r="BW38" s="4">
        <v>0.2</v>
      </c>
      <c r="BX38" s="4">
        <v>0.1</v>
      </c>
      <c r="BY38" s="4">
        <v>0.1</v>
      </c>
      <c r="BZ38" s="4">
        <v>0.1</v>
      </c>
      <c r="CA38" s="4">
        <v>0.1</v>
      </c>
      <c r="CB38" s="4">
        <v>0.2</v>
      </c>
      <c r="CC38" s="4">
        <v>0.1</v>
      </c>
      <c r="CD38" s="4">
        <v>0.1</v>
      </c>
      <c r="CE38" s="4">
        <v>0.1</v>
      </c>
      <c r="CF38" s="4">
        <v>0.1</v>
      </c>
      <c r="CG38" s="4">
        <v>0</v>
      </c>
      <c r="CH38" s="4">
        <v>0</v>
      </c>
      <c r="CI38" s="4">
        <v>0</v>
      </c>
      <c r="CJ38" s="4">
        <v>0</v>
      </c>
      <c r="CK38" s="4">
        <v>0.1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215</v>
      </c>
      <c r="CU38" s="4">
        <v>0.3</v>
      </c>
      <c r="CV38" s="4">
        <v>0.2</v>
      </c>
      <c r="CW38" s="4">
        <v>0.3</v>
      </c>
      <c r="CX38" s="4">
        <v>0.2</v>
      </c>
      <c r="CY38" s="4">
        <v>0.2</v>
      </c>
      <c r="CZ38" s="4">
        <v>0.2</v>
      </c>
      <c r="DA38" s="4">
        <v>0</v>
      </c>
      <c r="DB38" s="4">
        <v>0.1</v>
      </c>
      <c r="DC38" s="4">
        <v>0</v>
      </c>
      <c r="DD38" s="4">
        <v>0.1</v>
      </c>
      <c r="DE38" s="4">
        <v>0.1</v>
      </c>
      <c r="DF38" s="4">
        <v>0.1</v>
      </c>
      <c r="DG38" s="4">
        <v>0.1</v>
      </c>
      <c r="DH38" s="4">
        <v>0.1</v>
      </c>
      <c r="DI38" s="4">
        <v>0.1</v>
      </c>
      <c r="DJ38" s="4">
        <v>0.1</v>
      </c>
      <c r="DK38" s="4">
        <v>0.1</v>
      </c>
      <c r="DL38" s="4">
        <v>0.1</v>
      </c>
      <c r="DM38" s="4">
        <v>0.1</v>
      </c>
      <c r="DN38" s="4">
        <v>0.1</v>
      </c>
      <c r="DO38" s="4">
        <v>0.1</v>
      </c>
      <c r="DQ38" s="7"/>
      <c r="DR38" s="11" t="s">
        <v>215</v>
      </c>
      <c r="DS38" s="4">
        <v>0.7</v>
      </c>
      <c r="DT38" s="4">
        <v>0.7</v>
      </c>
      <c r="DU38" s="4">
        <v>0.7</v>
      </c>
      <c r="DV38" s="4">
        <v>0.6</v>
      </c>
      <c r="DW38" s="4">
        <v>0.7</v>
      </c>
      <c r="DX38" s="4">
        <v>0.6</v>
      </c>
      <c r="DY38" s="4">
        <v>0.5</v>
      </c>
      <c r="DZ38" s="4">
        <v>0.5</v>
      </c>
      <c r="EA38" s="4">
        <v>0.5</v>
      </c>
      <c r="EB38" s="4">
        <v>0.4</v>
      </c>
      <c r="EC38" s="4">
        <v>0.5</v>
      </c>
      <c r="ED38" s="4">
        <v>0.5</v>
      </c>
      <c r="EE38" s="4">
        <v>0.6</v>
      </c>
      <c r="EF38" s="4">
        <v>0.5</v>
      </c>
      <c r="EG38" s="4">
        <v>0.6</v>
      </c>
      <c r="EH38" s="4">
        <v>0.6</v>
      </c>
      <c r="EI38" s="4">
        <v>0.5</v>
      </c>
      <c r="EJ38" s="4">
        <v>0.6</v>
      </c>
      <c r="EK38" s="4">
        <v>0.9</v>
      </c>
      <c r="EL38" s="4">
        <v>0.7</v>
      </c>
      <c r="EM38" s="4">
        <v>0.6</v>
      </c>
      <c r="EO38" s="7"/>
      <c r="EP38" s="11" t="s">
        <v>215</v>
      </c>
      <c r="EQ38" s="4">
        <v>2.8</v>
      </c>
      <c r="ER38" s="4">
        <v>2.6</v>
      </c>
      <c r="ES38" s="4">
        <v>2.2000000000000002</v>
      </c>
      <c r="ET38" s="4">
        <v>2</v>
      </c>
      <c r="EU38" s="4">
        <v>2</v>
      </c>
      <c r="EV38" s="4">
        <v>1.5</v>
      </c>
      <c r="EW38" s="4">
        <v>1.5</v>
      </c>
      <c r="EX38" s="4">
        <v>1.5</v>
      </c>
      <c r="EY38" s="4">
        <v>1.1000000000000001</v>
      </c>
      <c r="EZ38" s="4">
        <v>1.2</v>
      </c>
      <c r="FA38" s="4">
        <v>1.2</v>
      </c>
      <c r="FB38" s="4">
        <v>1.1000000000000001</v>
      </c>
      <c r="FC38" s="4">
        <v>1.2</v>
      </c>
      <c r="FD38" s="4">
        <v>1.1000000000000001</v>
      </c>
      <c r="FE38" s="4">
        <v>1.2</v>
      </c>
      <c r="FF38" s="4">
        <v>1.3</v>
      </c>
      <c r="FG38" s="4">
        <v>1.4</v>
      </c>
      <c r="FH38" s="4">
        <v>1.4</v>
      </c>
      <c r="FI38" s="4">
        <v>1.4</v>
      </c>
      <c r="FJ38" s="4">
        <v>1.5</v>
      </c>
      <c r="FK38" s="4">
        <v>1.4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 t="s">
        <v>172</v>
      </c>
      <c r="D41" s="2" t="s">
        <v>172</v>
      </c>
      <c r="E41" s="2" t="s">
        <v>172</v>
      </c>
      <c r="F41" s="2" t="s">
        <v>172</v>
      </c>
      <c r="G41" s="2" t="s">
        <v>172</v>
      </c>
      <c r="H41" s="2" t="s">
        <v>172</v>
      </c>
      <c r="I41" s="2" t="s">
        <v>172</v>
      </c>
      <c r="J41" s="2" t="s">
        <v>172</v>
      </c>
      <c r="K41" s="2" t="s">
        <v>172</v>
      </c>
      <c r="L41" s="2" t="s">
        <v>172</v>
      </c>
      <c r="M41" s="2" t="s">
        <v>172</v>
      </c>
      <c r="N41" s="2" t="s">
        <v>172</v>
      </c>
      <c r="O41" s="2" t="s">
        <v>172</v>
      </c>
      <c r="P41" s="2" t="s">
        <v>172</v>
      </c>
      <c r="Q41" s="2" t="s">
        <v>172</v>
      </c>
      <c r="R41" s="2" t="s">
        <v>172</v>
      </c>
      <c r="S41" s="2" t="s">
        <v>172</v>
      </c>
      <c r="T41" s="2" t="s">
        <v>172</v>
      </c>
      <c r="U41" s="2" t="s">
        <v>172</v>
      </c>
      <c r="V41" s="2" t="s">
        <v>172</v>
      </c>
      <c r="W41" s="2" t="s">
        <v>172</v>
      </c>
      <c r="X41" s="15" t="str">
        <f t="shared" ref="X41:X49" si="0">W16</f>
        <v>X</v>
      </c>
      <c r="Y41" s="16"/>
      <c r="Z41" s="10" t="s">
        <v>173</v>
      </c>
      <c r="AA41" s="2">
        <v>1.3</v>
      </c>
      <c r="AB41" s="2">
        <v>0.8</v>
      </c>
      <c r="AC41" s="2">
        <v>1</v>
      </c>
      <c r="AD41" s="2">
        <v>0.6</v>
      </c>
      <c r="AE41" s="2">
        <v>0.5</v>
      </c>
      <c r="AF41" s="2">
        <v>0.4</v>
      </c>
      <c r="AG41" s="2">
        <v>0.7</v>
      </c>
      <c r="AH41" s="2">
        <v>0.7</v>
      </c>
      <c r="AI41" s="2">
        <v>0.9</v>
      </c>
      <c r="AJ41" s="2">
        <v>1</v>
      </c>
      <c r="AK41" s="2">
        <v>1</v>
      </c>
      <c r="AL41" s="2">
        <v>1</v>
      </c>
      <c r="AM41" s="2">
        <v>0.9</v>
      </c>
      <c r="AN41" s="2">
        <v>1.1000000000000001</v>
      </c>
      <c r="AO41" s="2" t="s">
        <v>172</v>
      </c>
      <c r="AP41" s="2" t="s">
        <v>172</v>
      </c>
      <c r="AQ41" s="2">
        <v>1</v>
      </c>
      <c r="AR41" s="2">
        <v>1.1000000000000001</v>
      </c>
      <c r="AS41" s="2">
        <v>1.3</v>
      </c>
      <c r="AT41" s="2">
        <v>1.3</v>
      </c>
      <c r="AU41" s="2">
        <v>1.3</v>
      </c>
      <c r="AV41" s="15">
        <f t="shared" ref="AV41:AV49" si="1">AU16</f>
        <v>26.3</v>
      </c>
      <c r="AW41" s="16">
        <f>AU41*1000/AV41</f>
        <v>49.4296577946768</v>
      </c>
      <c r="AX41" s="10" t="s">
        <v>173</v>
      </c>
      <c r="AY41" s="2">
        <v>2.2999999999999998</v>
      </c>
      <c r="AZ41" s="2">
        <v>1.9</v>
      </c>
      <c r="BA41" s="2">
        <v>2.1</v>
      </c>
      <c r="BB41" s="2">
        <v>1.8</v>
      </c>
      <c r="BC41" s="2">
        <v>1.7</v>
      </c>
      <c r="BD41" s="2">
        <v>1.5</v>
      </c>
      <c r="BE41" s="2">
        <v>1.3</v>
      </c>
      <c r="BF41" s="2">
        <v>1.3</v>
      </c>
      <c r="BG41" s="2">
        <v>1.1000000000000001</v>
      </c>
      <c r="BH41" s="2">
        <v>1.3</v>
      </c>
      <c r="BI41" s="2" t="s">
        <v>172</v>
      </c>
      <c r="BJ41" s="2" t="s">
        <v>172</v>
      </c>
      <c r="BK41" s="2">
        <v>0.8</v>
      </c>
      <c r="BL41" s="2">
        <v>0.9</v>
      </c>
      <c r="BM41" s="2" t="s">
        <v>172</v>
      </c>
      <c r="BN41" s="2" t="s">
        <v>172</v>
      </c>
      <c r="BO41" s="2" t="s">
        <v>172</v>
      </c>
      <c r="BP41" s="2" t="s">
        <v>172</v>
      </c>
      <c r="BQ41" s="2">
        <v>0.9</v>
      </c>
      <c r="BR41" s="2">
        <v>1</v>
      </c>
      <c r="BS41" s="2">
        <v>0.9</v>
      </c>
      <c r="BT41" s="15">
        <f t="shared" ref="BT41:BT49" si="2">BS16</f>
        <v>18.7</v>
      </c>
      <c r="BU41" s="16">
        <f>BS41*1000/BT41</f>
        <v>48.128342245989302</v>
      </c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 t="s">
        <v>172</v>
      </c>
      <c r="CD41" s="2" t="s">
        <v>172</v>
      </c>
      <c r="CE41" s="2" t="s">
        <v>172</v>
      </c>
      <c r="CF41" s="2" t="s">
        <v>172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0.2</v>
      </c>
      <c r="CS41" s="16"/>
      <c r="CT41" s="10" t="s">
        <v>173</v>
      </c>
      <c r="CU41" s="2" t="s">
        <v>172</v>
      </c>
      <c r="CV41" s="2" t="s">
        <v>172</v>
      </c>
      <c r="CW41" s="2" t="s">
        <v>172</v>
      </c>
      <c r="CX41" s="2" t="s">
        <v>172</v>
      </c>
      <c r="CY41" s="2" t="s">
        <v>172</v>
      </c>
      <c r="CZ41" s="2" t="s">
        <v>172</v>
      </c>
      <c r="DA41" s="2" t="s">
        <v>172</v>
      </c>
      <c r="DB41" s="2" t="s">
        <v>172</v>
      </c>
      <c r="DC41" s="2" t="s">
        <v>172</v>
      </c>
      <c r="DD41" s="2" t="s">
        <v>172</v>
      </c>
      <c r="DE41" s="2" t="s">
        <v>172</v>
      </c>
      <c r="DF41" s="2" t="s">
        <v>172</v>
      </c>
      <c r="DG41" s="2" t="s">
        <v>172</v>
      </c>
      <c r="DH41" s="2" t="s">
        <v>172</v>
      </c>
      <c r="DI41" s="2" t="s">
        <v>172</v>
      </c>
      <c r="DJ41" s="2" t="s">
        <v>172</v>
      </c>
      <c r="DK41" s="2" t="s">
        <v>172</v>
      </c>
      <c r="DL41" s="2" t="s">
        <v>172</v>
      </c>
      <c r="DM41" s="2" t="s">
        <v>172</v>
      </c>
      <c r="DN41" s="2" t="s">
        <v>172</v>
      </c>
      <c r="DO41" s="2" t="s">
        <v>172</v>
      </c>
      <c r="DP41" s="15" t="str">
        <f t="shared" ref="DP41:DP49" si="4">DO16</f>
        <v>X</v>
      </c>
      <c r="DQ41" s="16"/>
      <c r="DR41" s="10" t="s">
        <v>173</v>
      </c>
      <c r="DS41" s="2">
        <v>0.7</v>
      </c>
      <c r="DT41" s="2">
        <v>0.6</v>
      </c>
      <c r="DU41" s="2">
        <v>0.7</v>
      </c>
      <c r="DV41" s="2">
        <v>0.6</v>
      </c>
      <c r="DW41" s="2">
        <v>0.7</v>
      </c>
      <c r="DX41" s="2">
        <v>0.6</v>
      </c>
      <c r="DY41" s="2">
        <v>0.5</v>
      </c>
      <c r="DZ41" s="2">
        <v>0.5</v>
      </c>
      <c r="EA41" s="2">
        <v>0.4</v>
      </c>
      <c r="EB41" s="2">
        <v>0.4</v>
      </c>
      <c r="EC41" s="2" t="s">
        <v>172</v>
      </c>
      <c r="ED41" s="2" t="s">
        <v>172</v>
      </c>
      <c r="EE41" s="2" t="s">
        <v>172</v>
      </c>
      <c r="EF41" s="2">
        <v>0.5</v>
      </c>
      <c r="EG41" s="2" t="s">
        <v>172</v>
      </c>
      <c r="EH41" s="2" t="s">
        <v>172</v>
      </c>
      <c r="EI41" s="2" t="s">
        <v>172</v>
      </c>
      <c r="EJ41" s="2">
        <v>0.5</v>
      </c>
      <c r="EK41" s="2">
        <v>0.8</v>
      </c>
      <c r="EL41" s="2">
        <v>0.7</v>
      </c>
      <c r="EM41" s="2">
        <v>0.6</v>
      </c>
      <c r="EN41" s="15">
        <f t="shared" ref="EN41:EN49" si="5">EM16</f>
        <v>12.4</v>
      </c>
      <c r="EO41" s="16">
        <f>EM41*1000/EN41</f>
        <v>48.387096774193502</v>
      </c>
      <c r="EP41" s="10" t="s">
        <v>173</v>
      </c>
      <c r="EQ41" s="2">
        <v>2.2000000000000002</v>
      </c>
      <c r="ER41" s="2">
        <v>1.8</v>
      </c>
      <c r="ES41" s="2">
        <v>1.9</v>
      </c>
      <c r="ET41" s="2">
        <v>1.5</v>
      </c>
      <c r="EU41" s="2">
        <v>1.5</v>
      </c>
      <c r="EV41" s="2">
        <v>1.2</v>
      </c>
      <c r="EW41" s="2">
        <v>1.1000000000000001</v>
      </c>
      <c r="EX41" s="2">
        <v>1.1000000000000001</v>
      </c>
      <c r="EY41" s="2">
        <v>1</v>
      </c>
      <c r="EZ41" s="2">
        <v>1</v>
      </c>
      <c r="FA41" s="2">
        <v>0.9</v>
      </c>
      <c r="FB41" s="2">
        <v>0.9</v>
      </c>
      <c r="FC41" s="2">
        <v>1.1000000000000001</v>
      </c>
      <c r="FD41" s="2">
        <v>0.9</v>
      </c>
      <c r="FE41" s="2" t="s">
        <v>172</v>
      </c>
      <c r="FF41" s="2" t="s">
        <v>172</v>
      </c>
      <c r="FG41" s="2">
        <v>1.3</v>
      </c>
      <c r="FH41" s="2">
        <v>1.3</v>
      </c>
      <c r="FI41" s="2">
        <v>1.4</v>
      </c>
      <c r="FJ41" s="2">
        <v>1.4</v>
      </c>
      <c r="FK41" s="2">
        <v>1.3</v>
      </c>
      <c r="FL41" s="15">
        <f t="shared" ref="FL41:FL49" si="6">FK16</f>
        <v>26.3</v>
      </c>
      <c r="FM41" s="16">
        <f>FK41*1000/FL41</f>
        <v>49.4296577946768</v>
      </c>
      <c r="FN41">
        <f t="shared" ref="FN41:FN43" si="7">AVERAGE(Y41,AW41,BU41,CS41,DQ41,EO41,FM41)</f>
        <v>48.843688652384103</v>
      </c>
    </row>
    <row r="42" spans="1:170" ht="14.5">
      <c r="A42" s="1"/>
      <c r="B42" s="10" t="s">
        <v>174</v>
      </c>
      <c r="C42" s="2" t="s">
        <v>172</v>
      </c>
      <c r="D42" s="2" t="s">
        <v>172</v>
      </c>
      <c r="E42" s="2" t="s">
        <v>172</v>
      </c>
      <c r="F42" s="2" t="s">
        <v>172</v>
      </c>
      <c r="G42" s="2" t="s">
        <v>172</v>
      </c>
      <c r="H42" s="2" t="s">
        <v>172</v>
      </c>
      <c r="I42" s="2" t="s">
        <v>172</v>
      </c>
      <c r="J42" s="2" t="s">
        <v>172</v>
      </c>
      <c r="K42" s="2" t="s">
        <v>172</v>
      </c>
      <c r="L42" s="2" t="s">
        <v>172</v>
      </c>
      <c r="M42" s="2" t="s">
        <v>172</v>
      </c>
      <c r="N42" s="2" t="s">
        <v>172</v>
      </c>
      <c r="O42" s="2" t="s">
        <v>172</v>
      </c>
      <c r="P42" s="2" t="s">
        <v>172</v>
      </c>
      <c r="Q42" s="2" t="s">
        <v>172</v>
      </c>
      <c r="R42" s="2" t="s">
        <v>172</v>
      </c>
      <c r="S42" s="2">
        <v>0</v>
      </c>
      <c r="T42" s="2" t="s">
        <v>172</v>
      </c>
      <c r="U42" s="2" t="s">
        <v>172</v>
      </c>
      <c r="V42" s="2" t="s">
        <v>172</v>
      </c>
      <c r="W42" s="2" t="s">
        <v>172</v>
      </c>
      <c r="X42" s="15" t="str">
        <f t="shared" si="0"/>
        <v>X</v>
      </c>
      <c r="Y42" s="16"/>
      <c r="Z42" s="10" t="s">
        <v>174</v>
      </c>
      <c r="AA42" s="2" t="s">
        <v>172</v>
      </c>
      <c r="AB42" s="2" t="s">
        <v>172</v>
      </c>
      <c r="AC42" s="2" t="s">
        <v>172</v>
      </c>
      <c r="AD42" s="2" t="s">
        <v>172</v>
      </c>
      <c r="AE42" s="2" t="s">
        <v>172</v>
      </c>
      <c r="AF42" s="2" t="s">
        <v>172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>
        <v>0</v>
      </c>
      <c r="AP42" s="2" t="s">
        <v>172</v>
      </c>
      <c r="AQ42" s="2" t="s">
        <v>172</v>
      </c>
      <c r="AR42" s="2" t="s">
        <v>172</v>
      </c>
      <c r="AS42" s="2" t="s">
        <v>172</v>
      </c>
      <c r="AT42" s="2">
        <v>0</v>
      </c>
      <c r="AU42" s="2">
        <v>0</v>
      </c>
      <c r="AV42" s="15">
        <f t="shared" si="1"/>
        <v>0.3</v>
      </c>
      <c r="AW42" s="16"/>
      <c r="AX42" s="10" t="s">
        <v>174</v>
      </c>
      <c r="AY42" s="2" t="s">
        <v>172</v>
      </c>
      <c r="AZ42" s="2" t="s">
        <v>172</v>
      </c>
      <c r="BA42" s="2" t="s">
        <v>172</v>
      </c>
      <c r="BB42" s="2" t="s">
        <v>172</v>
      </c>
      <c r="BC42" s="2" t="s">
        <v>172</v>
      </c>
      <c r="BD42" s="2" t="s">
        <v>172</v>
      </c>
      <c r="BE42" s="2" t="s">
        <v>172</v>
      </c>
      <c r="BF42" s="2" t="s">
        <v>172</v>
      </c>
      <c r="BG42" s="2" t="s">
        <v>172</v>
      </c>
      <c r="BH42" s="2" t="s">
        <v>172</v>
      </c>
      <c r="BI42" s="2" t="s">
        <v>172</v>
      </c>
      <c r="BJ42" s="2" t="s">
        <v>172</v>
      </c>
      <c r="BK42" s="2" t="s">
        <v>172</v>
      </c>
      <c r="BL42" s="2" t="s">
        <v>172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 t="s">
        <v>172</v>
      </c>
      <c r="BR42" s="2">
        <v>0</v>
      </c>
      <c r="BS42" s="2">
        <v>0</v>
      </c>
      <c r="BT42" s="15">
        <f t="shared" si="2"/>
        <v>0.2</v>
      </c>
      <c r="BU42" s="16"/>
      <c r="BV42" s="10" t="s">
        <v>174</v>
      </c>
      <c r="BW42" s="2" t="s">
        <v>172</v>
      </c>
      <c r="BX42" s="2" t="s">
        <v>172</v>
      </c>
      <c r="BY42" s="2" t="s">
        <v>172</v>
      </c>
      <c r="BZ42" s="2" t="s">
        <v>172</v>
      </c>
      <c r="CA42" s="2" t="s">
        <v>172</v>
      </c>
      <c r="CB42" s="2" t="s">
        <v>172</v>
      </c>
      <c r="CC42" s="2" t="s">
        <v>172</v>
      </c>
      <c r="CD42" s="2" t="s">
        <v>172</v>
      </c>
      <c r="CE42" s="2" t="s">
        <v>172</v>
      </c>
      <c r="CF42" s="2" t="s">
        <v>172</v>
      </c>
      <c r="CG42" s="2" t="s">
        <v>172</v>
      </c>
      <c r="CH42" s="2">
        <v>0</v>
      </c>
      <c r="CI42" s="2" t="s">
        <v>172</v>
      </c>
      <c r="CJ42" s="2" t="s">
        <v>172</v>
      </c>
      <c r="CK42" s="2" t="s">
        <v>172</v>
      </c>
      <c r="CL42" s="2" t="s">
        <v>172</v>
      </c>
      <c r="CM42" s="2" t="s">
        <v>172</v>
      </c>
      <c r="CN42" s="2" t="s">
        <v>172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174</v>
      </c>
      <c r="CU42" s="2">
        <v>0</v>
      </c>
      <c r="CV42" s="2">
        <v>0</v>
      </c>
      <c r="CW42" s="2" t="s">
        <v>172</v>
      </c>
      <c r="CX42" s="2" t="s">
        <v>172</v>
      </c>
      <c r="CY42" s="2" t="s">
        <v>172</v>
      </c>
      <c r="CZ42" s="2" t="s">
        <v>172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 t="s">
        <v>172</v>
      </c>
      <c r="DH42" s="2" t="s">
        <v>172</v>
      </c>
      <c r="DI42" s="2" t="s">
        <v>172</v>
      </c>
      <c r="DJ42" s="2">
        <v>0</v>
      </c>
      <c r="DK42" s="2">
        <v>0</v>
      </c>
      <c r="DL42" s="2">
        <v>0</v>
      </c>
      <c r="DM42" s="2" t="s">
        <v>172</v>
      </c>
      <c r="DN42" s="2" t="s">
        <v>172</v>
      </c>
      <c r="DO42" s="2" t="s">
        <v>172</v>
      </c>
      <c r="DP42" s="15" t="str">
        <f t="shared" si="4"/>
        <v>X</v>
      </c>
      <c r="DQ42" s="16"/>
      <c r="DR42" s="10" t="s">
        <v>174</v>
      </c>
      <c r="DS42" s="2" t="s">
        <v>172</v>
      </c>
      <c r="DT42" s="2" t="s">
        <v>172</v>
      </c>
      <c r="DU42" s="2" t="s">
        <v>172</v>
      </c>
      <c r="DV42" s="2" t="s">
        <v>172</v>
      </c>
      <c r="DW42" s="2" t="s">
        <v>172</v>
      </c>
      <c r="DX42" s="2" t="s">
        <v>172</v>
      </c>
      <c r="DY42" s="2" t="s">
        <v>172</v>
      </c>
      <c r="DZ42" s="2" t="s">
        <v>172</v>
      </c>
      <c r="EA42" s="2" t="s">
        <v>172</v>
      </c>
      <c r="EB42" s="2" t="s">
        <v>172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 t="s">
        <v>172</v>
      </c>
      <c r="EH42" s="2" t="s">
        <v>172</v>
      </c>
      <c r="EI42" s="2" t="s">
        <v>172</v>
      </c>
      <c r="EJ42" s="2" t="s">
        <v>172</v>
      </c>
      <c r="EK42" s="2">
        <v>0</v>
      </c>
      <c r="EL42" s="2">
        <v>0</v>
      </c>
      <c r="EM42" s="2">
        <v>0</v>
      </c>
      <c r="EN42" s="15">
        <f t="shared" si="5"/>
        <v>0.1</v>
      </c>
      <c r="EO42" s="16"/>
      <c r="EP42" s="10" t="s">
        <v>174</v>
      </c>
      <c r="EQ42" s="2" t="s">
        <v>172</v>
      </c>
      <c r="ER42" s="2" t="s">
        <v>172</v>
      </c>
      <c r="ES42" s="2" t="s">
        <v>172</v>
      </c>
      <c r="ET42" s="2" t="s">
        <v>172</v>
      </c>
      <c r="EU42" s="2" t="s">
        <v>172</v>
      </c>
      <c r="EV42" s="2" t="s">
        <v>172</v>
      </c>
      <c r="EW42" s="2" t="s">
        <v>172</v>
      </c>
      <c r="EX42" s="2" t="s">
        <v>172</v>
      </c>
      <c r="EY42" s="2" t="s">
        <v>172</v>
      </c>
      <c r="EZ42" s="2" t="s">
        <v>172</v>
      </c>
      <c r="FA42" s="2" t="s">
        <v>172</v>
      </c>
      <c r="FB42" s="2" t="s">
        <v>172</v>
      </c>
      <c r="FC42" s="2" t="s">
        <v>172</v>
      </c>
      <c r="FD42" s="2" t="s">
        <v>172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>
        <v>0</v>
      </c>
      <c r="FJ42" s="2">
        <v>0</v>
      </c>
      <c r="FK42" s="2">
        <v>0</v>
      </c>
      <c r="FL42" s="15">
        <f t="shared" si="6"/>
        <v>0.2</v>
      </c>
      <c r="FM42" s="16"/>
    </row>
    <row r="43" spans="1:170" ht="14.5">
      <c r="A43" s="1"/>
      <c r="B43" s="10" t="s">
        <v>175</v>
      </c>
      <c r="C43" s="2">
        <v>1.3</v>
      </c>
      <c r="D43" s="2">
        <v>1.1000000000000001</v>
      </c>
      <c r="E43" s="2">
        <v>1.1000000000000001</v>
      </c>
      <c r="F43" s="2">
        <v>1.2</v>
      </c>
      <c r="G43" s="2">
        <v>1.3</v>
      </c>
      <c r="H43" s="2">
        <v>0.9</v>
      </c>
      <c r="I43" s="2">
        <v>0.6</v>
      </c>
      <c r="J43" s="2">
        <v>0.7</v>
      </c>
      <c r="K43" s="2">
        <v>0.4</v>
      </c>
      <c r="L43" s="2">
        <v>0.4</v>
      </c>
      <c r="M43" s="2" t="s">
        <v>172</v>
      </c>
      <c r="N43" s="2" t="s">
        <v>172</v>
      </c>
      <c r="O43" s="2" t="s">
        <v>172</v>
      </c>
      <c r="P43" s="2" t="s">
        <v>172</v>
      </c>
      <c r="Q43" s="2" t="s">
        <v>172</v>
      </c>
      <c r="R43" s="2" t="s">
        <v>172</v>
      </c>
      <c r="S43" s="2" t="s">
        <v>172</v>
      </c>
      <c r="T43" s="2" t="s">
        <v>172</v>
      </c>
      <c r="U43" s="2" t="s">
        <v>172</v>
      </c>
      <c r="V43" s="2" t="s">
        <v>172</v>
      </c>
      <c r="W43" s="2" t="s">
        <v>172</v>
      </c>
      <c r="X43" s="15" t="str">
        <f t="shared" si="0"/>
        <v>X</v>
      </c>
      <c r="Y43" s="16"/>
      <c r="Z43" s="10" t="s">
        <v>175</v>
      </c>
      <c r="AA43" s="2">
        <v>2.1</v>
      </c>
      <c r="AB43" s="2">
        <v>2.2999999999999998</v>
      </c>
      <c r="AC43" s="2">
        <v>1.9</v>
      </c>
      <c r="AD43" s="2">
        <v>2.5</v>
      </c>
      <c r="AE43" s="2">
        <v>2.5</v>
      </c>
      <c r="AF43" s="2">
        <v>2.2000000000000002</v>
      </c>
      <c r="AG43" s="2">
        <v>1.7</v>
      </c>
      <c r="AH43" s="2">
        <v>1.7</v>
      </c>
      <c r="AI43" s="2">
        <v>0.9</v>
      </c>
      <c r="AJ43" s="2">
        <v>0.5</v>
      </c>
      <c r="AK43" s="2" t="s">
        <v>172</v>
      </c>
      <c r="AL43" s="2">
        <v>0.3</v>
      </c>
      <c r="AM43" s="2" t="s">
        <v>172</v>
      </c>
      <c r="AN43" s="2">
        <v>0.2</v>
      </c>
      <c r="AO43" s="2">
        <v>0.2</v>
      </c>
      <c r="AP43" s="2">
        <v>0.2</v>
      </c>
      <c r="AQ43" s="2" t="s">
        <v>172</v>
      </c>
      <c r="AR43" s="2">
        <v>0.2</v>
      </c>
      <c r="AS43" s="2" t="s">
        <v>172</v>
      </c>
      <c r="AT43" s="2">
        <v>0.1</v>
      </c>
      <c r="AU43" s="2">
        <v>0.1</v>
      </c>
      <c r="AV43" s="15">
        <f t="shared" si="1"/>
        <v>0.8</v>
      </c>
      <c r="AW43" s="16">
        <f>AU43*1000/AV43</f>
        <v>125</v>
      </c>
      <c r="AX43" s="10" t="s">
        <v>175</v>
      </c>
      <c r="AY43" s="2" t="s">
        <v>172</v>
      </c>
      <c r="AZ43" s="2" t="s">
        <v>172</v>
      </c>
      <c r="BA43" s="2" t="s">
        <v>172</v>
      </c>
      <c r="BB43" s="2" t="s">
        <v>172</v>
      </c>
      <c r="BC43" s="2" t="s">
        <v>172</v>
      </c>
      <c r="BD43" s="2" t="s">
        <v>172</v>
      </c>
      <c r="BE43" s="2">
        <v>0.1</v>
      </c>
      <c r="BF43" s="2">
        <v>0.2</v>
      </c>
      <c r="BG43" s="2" t="s">
        <v>172</v>
      </c>
      <c r="BH43" s="2" t="s">
        <v>172</v>
      </c>
      <c r="BI43" s="2" t="s">
        <v>172</v>
      </c>
      <c r="BJ43" s="2" t="s">
        <v>172</v>
      </c>
      <c r="BK43" s="2">
        <v>0</v>
      </c>
      <c r="BL43" s="2" t="s">
        <v>172</v>
      </c>
      <c r="BM43" s="2" t="s">
        <v>172</v>
      </c>
      <c r="BN43" s="2" t="s">
        <v>172</v>
      </c>
      <c r="BO43" s="2" t="s">
        <v>172</v>
      </c>
      <c r="BP43" s="2" t="s">
        <v>172</v>
      </c>
      <c r="BQ43" s="2" t="s">
        <v>172</v>
      </c>
      <c r="BR43" s="2">
        <v>0.1</v>
      </c>
      <c r="BS43" s="2">
        <v>0.1</v>
      </c>
      <c r="BT43" s="15">
        <f t="shared" si="2"/>
        <v>1.4</v>
      </c>
      <c r="BU43" s="16">
        <f>BS43*1000/BT43</f>
        <v>71.428571428571402</v>
      </c>
      <c r="BV43" s="10" t="s">
        <v>175</v>
      </c>
      <c r="BW43" s="2" t="s">
        <v>172</v>
      </c>
      <c r="BX43" s="2" t="s">
        <v>172</v>
      </c>
      <c r="BY43" s="2" t="s">
        <v>172</v>
      </c>
      <c r="BZ43" s="2" t="s">
        <v>172</v>
      </c>
      <c r="CA43" s="2" t="s">
        <v>172</v>
      </c>
      <c r="CB43" s="2" t="s">
        <v>172</v>
      </c>
      <c r="CC43" s="2" t="s">
        <v>172</v>
      </c>
      <c r="CD43" s="2" t="s">
        <v>172</v>
      </c>
      <c r="CE43" s="2" t="s">
        <v>172</v>
      </c>
      <c r="CF43" s="2" t="s">
        <v>172</v>
      </c>
      <c r="CG43" s="2" t="s">
        <v>172</v>
      </c>
      <c r="CH43" s="2" t="s">
        <v>172</v>
      </c>
      <c r="CI43" s="2" t="s">
        <v>172</v>
      </c>
      <c r="CJ43" s="2" t="s">
        <v>172</v>
      </c>
      <c r="CK43" s="2" t="s">
        <v>172</v>
      </c>
      <c r="CL43" s="2" t="s">
        <v>172</v>
      </c>
      <c r="CM43" s="2" t="s">
        <v>172</v>
      </c>
      <c r="CN43" s="2" t="s">
        <v>172</v>
      </c>
      <c r="CO43" s="2" t="s">
        <v>172</v>
      </c>
      <c r="CP43" s="2" t="s">
        <v>172</v>
      </c>
      <c r="CQ43" s="2" t="s">
        <v>172</v>
      </c>
      <c r="CR43" s="15" t="str">
        <f t="shared" si="3"/>
        <v>X</v>
      </c>
      <c r="CS43" s="16"/>
      <c r="CT43" s="10" t="s">
        <v>175</v>
      </c>
      <c r="CU43" s="2" t="s">
        <v>172</v>
      </c>
      <c r="CV43" s="2">
        <v>0</v>
      </c>
      <c r="CW43" s="2">
        <v>0</v>
      </c>
      <c r="CX43" s="2" t="s">
        <v>172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175</v>
      </c>
      <c r="EQ43" s="2" t="s">
        <v>172</v>
      </c>
      <c r="ER43" s="2" t="s">
        <v>172</v>
      </c>
      <c r="ES43" s="2" t="s">
        <v>172</v>
      </c>
      <c r="ET43" s="2" t="s">
        <v>172</v>
      </c>
      <c r="EU43" s="2" t="s">
        <v>172</v>
      </c>
      <c r="EV43" s="2" t="s">
        <v>172</v>
      </c>
      <c r="EW43" s="2">
        <v>0.2</v>
      </c>
      <c r="EX43" s="2">
        <v>0.1</v>
      </c>
      <c r="EY43" s="2" t="s">
        <v>172</v>
      </c>
      <c r="EZ43" s="2" t="s">
        <v>172</v>
      </c>
      <c r="FA43" s="2" t="s">
        <v>172</v>
      </c>
      <c r="FB43" s="2" t="s">
        <v>172</v>
      </c>
      <c r="FC43" s="2" t="s">
        <v>172</v>
      </c>
      <c r="FD43" s="2" t="s">
        <v>172</v>
      </c>
      <c r="FE43" s="2" t="s">
        <v>172</v>
      </c>
      <c r="FF43" s="2" t="s">
        <v>172</v>
      </c>
      <c r="FG43" s="2" t="s">
        <v>172</v>
      </c>
      <c r="FH43" s="2" t="s">
        <v>172</v>
      </c>
      <c r="FI43" s="2">
        <v>0</v>
      </c>
      <c r="FJ43" s="2">
        <v>0</v>
      </c>
      <c r="FK43" s="2">
        <v>0</v>
      </c>
      <c r="FL43" s="15">
        <f t="shared" si="6"/>
        <v>0.1</v>
      </c>
      <c r="FM43" s="16"/>
      <c r="FN43">
        <f t="shared" si="7"/>
        <v>98.214285714285694</v>
      </c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 t="s">
        <v>172</v>
      </c>
      <c r="J45" s="2" t="s">
        <v>172</v>
      </c>
      <c r="K45" s="2" t="s">
        <v>172</v>
      </c>
      <c r="L45" s="2" t="s">
        <v>172</v>
      </c>
      <c r="M45" s="2" t="s">
        <v>172</v>
      </c>
      <c r="N45" s="2" t="s">
        <v>172</v>
      </c>
      <c r="O45" s="2" t="s">
        <v>172</v>
      </c>
      <c r="P45" s="2" t="s">
        <v>172</v>
      </c>
      <c r="Q45" s="2" t="s">
        <v>172</v>
      </c>
      <c r="R45" s="2" t="s">
        <v>172</v>
      </c>
      <c r="S45" s="2" t="s">
        <v>172</v>
      </c>
      <c r="T45" s="2">
        <v>0</v>
      </c>
      <c r="U45" s="2" t="s">
        <v>172</v>
      </c>
      <c r="V45" s="2" t="s">
        <v>172</v>
      </c>
      <c r="W45" s="2" t="s">
        <v>172</v>
      </c>
      <c r="X45" s="15" t="str">
        <f t="shared" si="0"/>
        <v>X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 t="s">
        <v>172</v>
      </c>
      <c r="AK45" s="2" t="s">
        <v>172</v>
      </c>
      <c r="AL45" s="2" t="s">
        <v>172</v>
      </c>
      <c r="AM45" s="2">
        <v>0</v>
      </c>
      <c r="AN45" s="2">
        <v>0</v>
      </c>
      <c r="AO45" s="2">
        <v>0</v>
      </c>
      <c r="AP45" s="2">
        <v>0</v>
      </c>
      <c r="AQ45" s="2" t="s">
        <v>172</v>
      </c>
      <c r="AR45" s="2">
        <v>0</v>
      </c>
      <c r="AS45" s="2" t="s">
        <v>172</v>
      </c>
      <c r="AT45" s="2">
        <v>0</v>
      </c>
      <c r="AU45" s="2">
        <v>0</v>
      </c>
      <c r="AV45" s="15">
        <f t="shared" si="1"/>
        <v>0.1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 t="s">
        <v>172</v>
      </c>
      <c r="BO45" s="2" t="s">
        <v>172</v>
      </c>
      <c r="BP45" s="2" t="s">
        <v>172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172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 t="s">
        <v>172</v>
      </c>
      <c r="CL45" s="2" t="s">
        <v>172</v>
      </c>
      <c r="CM45" s="2" t="s">
        <v>172</v>
      </c>
      <c r="CN45" s="2" t="s">
        <v>172</v>
      </c>
      <c r="CO45" s="2" t="s">
        <v>172</v>
      </c>
      <c r="CP45" s="2" t="s">
        <v>172</v>
      </c>
      <c r="CQ45" s="2" t="s">
        <v>172</v>
      </c>
      <c r="CR45" s="15" t="str">
        <f t="shared" si="3"/>
        <v>X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 t="s">
        <v>172</v>
      </c>
      <c r="DA45" s="2" t="s">
        <v>172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 t="s">
        <v>172</v>
      </c>
      <c r="DY45" s="2">
        <v>0</v>
      </c>
      <c r="DZ45" s="2">
        <v>0</v>
      </c>
      <c r="EA45" s="2" t="s">
        <v>172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 t="s">
        <v>172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0.1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 t="s">
        <v>172</v>
      </c>
      <c r="BX46" s="2" t="s">
        <v>172</v>
      </c>
      <c r="BY46" s="2" t="s">
        <v>172</v>
      </c>
      <c r="BZ46" s="2" t="s">
        <v>172</v>
      </c>
      <c r="CA46" s="2" t="s">
        <v>172</v>
      </c>
      <c r="CB46" s="2" t="s">
        <v>172</v>
      </c>
      <c r="CC46" s="2" t="s">
        <v>172</v>
      </c>
      <c r="CD46" s="2" t="s">
        <v>172</v>
      </c>
      <c r="CE46" s="2" t="s">
        <v>172</v>
      </c>
      <c r="CF46" s="2" t="s">
        <v>172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>
        <v>0</v>
      </c>
      <c r="ER46" s="2">
        <v>0</v>
      </c>
      <c r="ES46" s="2" t="s">
        <v>172</v>
      </c>
      <c r="ET46" s="2" t="s">
        <v>172</v>
      </c>
      <c r="EU46" s="2" t="s">
        <v>172</v>
      </c>
      <c r="EV46" s="2" t="s">
        <v>172</v>
      </c>
      <c r="EW46" s="2" t="s">
        <v>172</v>
      </c>
      <c r="EX46" s="2" t="s">
        <v>172</v>
      </c>
      <c r="EY46" s="2" t="s">
        <v>172</v>
      </c>
      <c r="EZ46" s="2" t="s">
        <v>172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180</v>
      </c>
      <c r="C48" s="2" t="s">
        <v>172</v>
      </c>
      <c r="D48" s="2" t="s">
        <v>172</v>
      </c>
      <c r="E48" s="2" t="s">
        <v>172</v>
      </c>
      <c r="F48" s="2" t="s">
        <v>172</v>
      </c>
      <c r="G48" s="2" t="s">
        <v>172</v>
      </c>
      <c r="H48" s="2" t="s">
        <v>172</v>
      </c>
      <c r="I48" s="2" t="s">
        <v>172</v>
      </c>
      <c r="J48" s="2" t="s">
        <v>172</v>
      </c>
      <c r="K48" s="2" t="s">
        <v>172</v>
      </c>
      <c r="L48" s="2" t="s">
        <v>172</v>
      </c>
      <c r="M48" s="2" t="s">
        <v>172</v>
      </c>
      <c r="N48" s="2" t="s">
        <v>172</v>
      </c>
      <c r="O48" s="2" t="s">
        <v>172</v>
      </c>
      <c r="P48" s="2" t="s">
        <v>172</v>
      </c>
      <c r="Q48" s="2" t="s">
        <v>172</v>
      </c>
      <c r="R48" s="2" t="s">
        <v>172</v>
      </c>
      <c r="S48" s="2" t="s">
        <v>172</v>
      </c>
      <c r="T48" s="2" t="s">
        <v>172</v>
      </c>
      <c r="U48" s="2" t="s">
        <v>172</v>
      </c>
      <c r="V48" s="2" t="s">
        <v>172</v>
      </c>
      <c r="W48" s="2">
        <v>0</v>
      </c>
      <c r="X48" s="15">
        <f t="shared" si="0"/>
        <v>27.7</v>
      </c>
      <c r="Y48" s="16"/>
      <c r="Z48" s="10" t="s">
        <v>180</v>
      </c>
      <c r="AA48" s="2">
        <v>0.1</v>
      </c>
      <c r="AB48" s="2">
        <v>0</v>
      </c>
      <c r="AC48" s="2">
        <v>0.1</v>
      </c>
      <c r="AD48" s="2">
        <v>0.1</v>
      </c>
      <c r="AE48" s="2">
        <v>0.1</v>
      </c>
      <c r="AF48" s="2">
        <v>0.1</v>
      </c>
      <c r="AG48" s="2">
        <v>0.1</v>
      </c>
      <c r="AH48" s="2">
        <v>0</v>
      </c>
      <c r="AI48" s="2">
        <v>0.1</v>
      </c>
      <c r="AJ48" s="2">
        <v>0.1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52.1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0.1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36.299999999999997</v>
      </c>
      <c r="BU48" s="16"/>
      <c r="BV48" s="10" t="s">
        <v>180</v>
      </c>
      <c r="BW48" s="2" t="s">
        <v>172</v>
      </c>
      <c r="BX48" s="2" t="s">
        <v>172</v>
      </c>
      <c r="BY48" s="2" t="s">
        <v>172</v>
      </c>
      <c r="BZ48" s="2" t="s">
        <v>172</v>
      </c>
      <c r="CA48" s="2" t="s">
        <v>172</v>
      </c>
      <c r="CB48" s="2" t="s">
        <v>172</v>
      </c>
      <c r="CC48" s="2" t="s">
        <v>172</v>
      </c>
      <c r="CD48" s="2" t="s">
        <v>172</v>
      </c>
      <c r="CE48" s="2" t="s">
        <v>172</v>
      </c>
      <c r="CF48" s="2" t="s">
        <v>172</v>
      </c>
      <c r="CG48" s="2" t="s">
        <v>172</v>
      </c>
      <c r="CH48" s="2" t="s">
        <v>172</v>
      </c>
      <c r="CI48" s="2" t="s">
        <v>172</v>
      </c>
      <c r="CJ48" s="2" t="s">
        <v>172</v>
      </c>
      <c r="CK48" s="2" t="s">
        <v>172</v>
      </c>
      <c r="CL48" s="2" t="s">
        <v>172</v>
      </c>
      <c r="CM48" s="2" t="s">
        <v>172</v>
      </c>
      <c r="CN48" s="2" t="s">
        <v>172</v>
      </c>
      <c r="CO48" s="2" t="s">
        <v>172</v>
      </c>
      <c r="CP48" s="2" t="s">
        <v>172</v>
      </c>
      <c r="CQ48" s="2" t="s">
        <v>172</v>
      </c>
      <c r="CR48" s="15" t="str">
        <f t="shared" si="3"/>
        <v>X</v>
      </c>
      <c r="CS48" s="16"/>
      <c r="CT48" s="10" t="s">
        <v>180</v>
      </c>
      <c r="CU48" s="2" t="s">
        <v>172</v>
      </c>
      <c r="CV48" s="2" t="s">
        <v>172</v>
      </c>
      <c r="CW48" s="2" t="s">
        <v>172</v>
      </c>
      <c r="CX48" s="2" t="s">
        <v>172</v>
      </c>
      <c r="CY48" s="2" t="s">
        <v>172</v>
      </c>
      <c r="CZ48" s="2" t="s">
        <v>172</v>
      </c>
      <c r="DA48" s="2" t="s">
        <v>172</v>
      </c>
      <c r="DB48" s="2" t="s">
        <v>172</v>
      </c>
      <c r="DC48" s="2" t="s">
        <v>172</v>
      </c>
      <c r="DD48" s="2">
        <v>0</v>
      </c>
      <c r="DE48" s="2">
        <v>0</v>
      </c>
      <c r="DF48" s="2" t="s">
        <v>172</v>
      </c>
      <c r="DG48" s="2" t="s">
        <v>172</v>
      </c>
      <c r="DH48" s="2" t="s">
        <v>172</v>
      </c>
      <c r="DI48" s="2" t="s">
        <v>172</v>
      </c>
      <c r="DJ48" s="2" t="s">
        <v>172</v>
      </c>
      <c r="DK48" s="2" t="s">
        <v>172</v>
      </c>
      <c r="DL48" s="2" t="s">
        <v>172</v>
      </c>
      <c r="DM48" s="2" t="s">
        <v>172</v>
      </c>
      <c r="DN48" s="2" t="s">
        <v>172</v>
      </c>
      <c r="DO48" s="2">
        <v>0</v>
      </c>
      <c r="DP48" s="15">
        <f t="shared" si="4"/>
        <v>1.2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50</v>
      </c>
      <c r="EO48" s="16"/>
      <c r="EP48" s="10" t="s">
        <v>180</v>
      </c>
      <c r="EQ48" s="2">
        <v>0.1</v>
      </c>
      <c r="ER48" s="2">
        <v>0.1</v>
      </c>
      <c r="ES48" s="2">
        <v>0.1</v>
      </c>
      <c r="ET48" s="2">
        <v>0.1</v>
      </c>
      <c r="EU48" s="2">
        <v>0.1</v>
      </c>
      <c r="EV48" s="2">
        <v>0.1</v>
      </c>
      <c r="EW48" s="2">
        <v>0.1</v>
      </c>
      <c r="EX48" s="2">
        <v>0.1</v>
      </c>
      <c r="EY48" s="2">
        <v>0.1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0.1</v>
      </c>
      <c r="FF48" s="2">
        <v>0.1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118.6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 t="s">
        <v>172</v>
      </c>
      <c r="O49" s="2" t="s">
        <v>172</v>
      </c>
      <c r="P49" s="2" t="s">
        <v>172</v>
      </c>
      <c r="Q49" s="2" t="s">
        <v>172</v>
      </c>
      <c r="R49" s="2">
        <v>0</v>
      </c>
      <c r="S49" s="2" t="s">
        <v>172</v>
      </c>
      <c r="T49" s="2" t="s">
        <v>172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172</v>
      </c>
      <c r="AL49" s="2" t="s">
        <v>172</v>
      </c>
      <c r="AM49" s="2" t="s">
        <v>172</v>
      </c>
      <c r="AN49" s="2" t="s">
        <v>172</v>
      </c>
      <c r="AO49" s="2" t="s">
        <v>172</v>
      </c>
      <c r="AP49" s="2" t="s">
        <v>172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181</v>
      </c>
      <c r="EQ49" s="2" t="s">
        <v>172</v>
      </c>
      <c r="ER49" s="2" t="s">
        <v>172</v>
      </c>
      <c r="ES49" s="2" t="s">
        <v>172</v>
      </c>
      <c r="ET49" s="2" t="s">
        <v>172</v>
      </c>
      <c r="EU49" s="2" t="s">
        <v>172</v>
      </c>
      <c r="EV49" s="2" t="s">
        <v>172</v>
      </c>
      <c r="EW49" s="2" t="s">
        <v>172</v>
      </c>
      <c r="EX49" s="2" t="s">
        <v>172</v>
      </c>
      <c r="EY49" s="2" t="s">
        <v>172</v>
      </c>
      <c r="EZ49" s="2" t="s">
        <v>172</v>
      </c>
      <c r="FA49" s="2" t="s">
        <v>172</v>
      </c>
      <c r="FB49" s="2" t="s">
        <v>172</v>
      </c>
      <c r="FC49" s="2" t="s">
        <v>172</v>
      </c>
      <c r="FD49" s="2">
        <v>0</v>
      </c>
      <c r="FE49" s="2">
        <v>0</v>
      </c>
      <c r="FF49" s="2" t="s">
        <v>172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14</v>
      </c>
      <c r="D51" s="4">
        <v>13.9</v>
      </c>
      <c r="E51" s="4">
        <v>13.9</v>
      </c>
      <c r="F51" s="4">
        <v>14</v>
      </c>
      <c r="G51" s="4">
        <v>13</v>
      </c>
      <c r="H51" s="4">
        <v>11.9</v>
      </c>
      <c r="I51" s="4">
        <v>9.1999999999999993</v>
      </c>
      <c r="J51" s="4">
        <v>9.1999999999999993</v>
      </c>
      <c r="K51" s="4">
        <v>7.8</v>
      </c>
      <c r="L51" s="4">
        <v>7.7</v>
      </c>
      <c r="M51" s="4">
        <v>8.5</v>
      </c>
      <c r="N51" s="4">
        <v>9.3000000000000007</v>
      </c>
      <c r="O51" s="4">
        <v>9.8000000000000007</v>
      </c>
      <c r="P51" s="4">
        <v>7.2</v>
      </c>
      <c r="Q51" s="4">
        <v>7.6</v>
      </c>
      <c r="R51" s="4">
        <v>7.4</v>
      </c>
      <c r="S51" s="4">
        <v>6</v>
      </c>
      <c r="T51" s="4">
        <v>6.3</v>
      </c>
      <c r="U51" s="4">
        <v>6.6</v>
      </c>
      <c r="V51" s="4">
        <v>6.3</v>
      </c>
      <c r="W51" s="4">
        <v>6.4</v>
      </c>
      <c r="Y51" s="7"/>
      <c r="Z51" s="8" t="s">
        <v>186</v>
      </c>
      <c r="AA51" s="4">
        <v>16.100000000000001</v>
      </c>
      <c r="AB51" s="4">
        <v>15.9</v>
      </c>
      <c r="AC51" s="4">
        <v>13.9</v>
      </c>
      <c r="AD51" s="4">
        <v>14.5</v>
      </c>
      <c r="AE51" s="4">
        <v>13.5</v>
      </c>
      <c r="AF51" s="4">
        <v>13.4</v>
      </c>
      <c r="AG51" s="4">
        <v>12.6</v>
      </c>
      <c r="AH51" s="4">
        <v>13.4</v>
      </c>
      <c r="AI51" s="4">
        <v>10.7</v>
      </c>
      <c r="AJ51" s="4">
        <v>10.5</v>
      </c>
      <c r="AK51" s="4">
        <v>9.9</v>
      </c>
      <c r="AL51" s="4">
        <v>10</v>
      </c>
      <c r="AM51" s="4">
        <v>9.9</v>
      </c>
      <c r="AN51" s="4">
        <v>10.199999999999999</v>
      </c>
      <c r="AO51" s="4">
        <v>8.5</v>
      </c>
      <c r="AP51" s="4">
        <v>8.6999999999999993</v>
      </c>
      <c r="AQ51" s="4">
        <v>8.8000000000000007</v>
      </c>
      <c r="AR51" s="4">
        <v>9.9</v>
      </c>
      <c r="AS51" s="4">
        <v>10.6</v>
      </c>
      <c r="AT51" s="4">
        <v>9.6</v>
      </c>
      <c r="AU51" s="4">
        <v>10.8</v>
      </c>
      <c r="AW51" s="7"/>
      <c r="AX51" s="8" t="s">
        <v>186</v>
      </c>
      <c r="AY51" s="4">
        <v>17.5</v>
      </c>
      <c r="AZ51" s="4">
        <v>17.2</v>
      </c>
      <c r="BA51" s="4">
        <v>16.3</v>
      </c>
      <c r="BB51" s="4">
        <v>14.4</v>
      </c>
      <c r="BC51" s="4">
        <v>12.7</v>
      </c>
      <c r="BD51" s="4">
        <v>12.5</v>
      </c>
      <c r="BE51" s="4">
        <v>11.6</v>
      </c>
      <c r="BF51" s="4">
        <v>12.5</v>
      </c>
      <c r="BG51" s="4">
        <v>11.7</v>
      </c>
      <c r="BH51" s="4">
        <v>15.8</v>
      </c>
      <c r="BI51" s="4">
        <v>12.3</v>
      </c>
      <c r="BJ51" s="4">
        <v>15</v>
      </c>
      <c r="BK51" s="4">
        <v>16.2</v>
      </c>
      <c r="BL51" s="4">
        <v>14.4</v>
      </c>
      <c r="BM51" s="4">
        <v>13.3</v>
      </c>
      <c r="BN51" s="4">
        <v>13.4</v>
      </c>
      <c r="BO51" s="4">
        <v>15.1</v>
      </c>
      <c r="BP51" s="4">
        <v>14.7</v>
      </c>
      <c r="BQ51" s="4">
        <v>14.4</v>
      </c>
      <c r="BR51" s="4">
        <v>15.7</v>
      </c>
      <c r="BS51" s="4">
        <v>14.7</v>
      </c>
      <c r="BU51" s="7"/>
      <c r="BV51" s="8" t="s">
        <v>186</v>
      </c>
      <c r="BW51" s="4">
        <v>22.1</v>
      </c>
      <c r="BX51" s="4">
        <v>17.7</v>
      </c>
      <c r="BY51" s="4">
        <v>15.7</v>
      </c>
      <c r="BZ51" s="4">
        <v>14.5</v>
      </c>
      <c r="CA51" s="4">
        <v>13.3</v>
      </c>
      <c r="CB51" s="4">
        <v>14.4</v>
      </c>
      <c r="CC51" s="4">
        <v>12.8</v>
      </c>
      <c r="CD51" s="4">
        <v>9.9</v>
      </c>
      <c r="CE51" s="4">
        <v>8.1999999999999993</v>
      </c>
      <c r="CF51" s="4">
        <v>9.5</v>
      </c>
      <c r="CG51" s="4">
        <v>4.8</v>
      </c>
      <c r="CH51" s="4">
        <v>4.8</v>
      </c>
      <c r="CI51" s="4">
        <v>6.6</v>
      </c>
      <c r="CJ51" s="4">
        <v>6.2</v>
      </c>
      <c r="CK51" s="4">
        <v>6.5</v>
      </c>
      <c r="CL51" s="4">
        <v>6.2</v>
      </c>
      <c r="CM51" s="4">
        <v>6</v>
      </c>
      <c r="CN51" s="4">
        <v>2.4</v>
      </c>
      <c r="CO51" s="4">
        <v>2.2000000000000002</v>
      </c>
      <c r="CP51" s="4">
        <v>6.1</v>
      </c>
      <c r="CQ51" s="4">
        <v>5.6</v>
      </c>
      <c r="CS51" s="7"/>
      <c r="CT51" s="8" t="s">
        <v>186</v>
      </c>
      <c r="CU51" s="4">
        <v>19.3</v>
      </c>
      <c r="CV51" s="4">
        <v>16</v>
      </c>
      <c r="CW51" s="4">
        <v>15.9</v>
      </c>
      <c r="CX51" s="4">
        <v>16.600000000000001</v>
      </c>
      <c r="CY51" s="4">
        <v>13.4</v>
      </c>
      <c r="CZ51" s="4">
        <v>20.6</v>
      </c>
      <c r="DA51" s="4">
        <v>10.4</v>
      </c>
      <c r="DB51" s="4">
        <v>11.5</v>
      </c>
      <c r="DC51" s="4">
        <v>15.7</v>
      </c>
      <c r="DD51" s="4">
        <v>17.3</v>
      </c>
      <c r="DE51" s="4">
        <v>17.399999999999999</v>
      </c>
      <c r="DF51" s="4">
        <v>16.5</v>
      </c>
      <c r="DG51" s="4">
        <v>9.1999999999999993</v>
      </c>
      <c r="DH51" s="4">
        <v>8.1999999999999993</v>
      </c>
      <c r="DI51" s="4">
        <v>9.8000000000000007</v>
      </c>
      <c r="DJ51" s="4">
        <v>10.6</v>
      </c>
      <c r="DK51" s="4">
        <v>11.3</v>
      </c>
      <c r="DL51" s="4">
        <v>10.4</v>
      </c>
      <c r="DM51" s="4">
        <v>26.1</v>
      </c>
      <c r="DN51" s="4">
        <v>26.8</v>
      </c>
      <c r="DO51" s="4">
        <v>24.7</v>
      </c>
      <c r="DQ51" s="7"/>
      <c r="DR51" s="8" t="s">
        <v>186</v>
      </c>
      <c r="DS51" s="4">
        <v>8.3000000000000007</v>
      </c>
      <c r="DT51" s="4">
        <v>7.9</v>
      </c>
      <c r="DU51" s="4">
        <v>7.5</v>
      </c>
      <c r="DV51" s="4">
        <v>6</v>
      </c>
      <c r="DW51" s="4">
        <v>6.3</v>
      </c>
      <c r="DX51" s="4">
        <v>5.5</v>
      </c>
      <c r="DY51" s="4">
        <v>5.9</v>
      </c>
      <c r="DZ51" s="4">
        <v>5.6</v>
      </c>
      <c r="EA51" s="4">
        <v>6</v>
      </c>
      <c r="EB51" s="4">
        <v>5.9</v>
      </c>
      <c r="EC51" s="4">
        <v>6.3</v>
      </c>
      <c r="ED51" s="4">
        <v>6.6</v>
      </c>
      <c r="EE51" s="4">
        <v>7.4</v>
      </c>
      <c r="EF51" s="4">
        <v>6.3</v>
      </c>
      <c r="EG51" s="4">
        <v>7.4</v>
      </c>
      <c r="EH51" s="4">
        <v>7.6</v>
      </c>
      <c r="EI51" s="4">
        <v>9.1999999999999993</v>
      </c>
      <c r="EJ51" s="4">
        <v>10.3</v>
      </c>
      <c r="EK51" s="4">
        <v>10.9</v>
      </c>
      <c r="EL51" s="4">
        <v>9.1999999999999993</v>
      </c>
      <c r="EM51" s="4">
        <v>8.9</v>
      </c>
      <c r="EO51" s="7"/>
      <c r="EP51" s="8" t="s">
        <v>186</v>
      </c>
      <c r="EQ51" s="4">
        <v>10</v>
      </c>
      <c r="ER51" s="4">
        <v>10.199999999999999</v>
      </c>
      <c r="ES51" s="4">
        <v>9.3000000000000007</v>
      </c>
      <c r="ET51" s="4">
        <v>8.6999999999999993</v>
      </c>
      <c r="EU51" s="4">
        <v>7.5</v>
      </c>
      <c r="EV51" s="4">
        <v>5.9</v>
      </c>
      <c r="EW51" s="4">
        <v>6</v>
      </c>
      <c r="EX51" s="4">
        <v>6.4</v>
      </c>
      <c r="EY51" s="4">
        <v>6.2</v>
      </c>
      <c r="EZ51" s="4">
        <v>6.7</v>
      </c>
      <c r="FA51" s="4">
        <v>6.4</v>
      </c>
      <c r="FB51" s="4">
        <v>6.5</v>
      </c>
      <c r="FC51" s="4">
        <v>6.6</v>
      </c>
      <c r="FD51" s="4">
        <v>6.2</v>
      </c>
      <c r="FE51" s="4">
        <v>6.1</v>
      </c>
      <c r="FF51" s="4">
        <v>6.4</v>
      </c>
      <c r="FG51" s="4">
        <v>7.2</v>
      </c>
      <c r="FH51" s="4">
        <v>7.4</v>
      </c>
      <c r="FI51" s="4">
        <v>7.5</v>
      </c>
      <c r="FJ51" s="4">
        <v>7.6</v>
      </c>
      <c r="FK51" s="4">
        <v>7.8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N71"/>
  <sheetViews>
    <sheetView workbookViewId="0">
      <selection activeCell="A53" sqref="A53:B53"/>
    </sheetView>
  </sheetViews>
  <sheetFormatPr defaultColWidth="9" defaultRowHeight="12.5"/>
  <cols>
    <col min="2" max="2" width="44.8164062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216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216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216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216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216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216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216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217</v>
      </c>
      <c r="C13" s="4">
        <v>1.6</v>
      </c>
      <c r="D13" s="4">
        <v>1.5</v>
      </c>
      <c r="E13" s="4">
        <v>1.4</v>
      </c>
      <c r="F13" s="4">
        <v>1</v>
      </c>
      <c r="G13" s="4">
        <v>0.9</v>
      </c>
      <c r="H13" s="4">
        <v>1.2</v>
      </c>
      <c r="I13" s="4">
        <v>1.7</v>
      </c>
      <c r="J13" s="4">
        <v>2.5</v>
      </c>
      <c r="K13" s="4">
        <v>1.7</v>
      </c>
      <c r="L13" s="4">
        <v>1.8</v>
      </c>
      <c r="M13" s="4">
        <v>1.7</v>
      </c>
      <c r="N13" s="4">
        <v>1.7</v>
      </c>
      <c r="O13" s="4">
        <v>1.6</v>
      </c>
      <c r="P13" s="4">
        <v>1.6</v>
      </c>
      <c r="Q13" s="4">
        <v>1.5</v>
      </c>
      <c r="R13" s="4">
        <v>1.5</v>
      </c>
      <c r="S13" s="4">
        <v>1.3</v>
      </c>
      <c r="T13" s="4">
        <v>2.7</v>
      </c>
      <c r="U13" s="4">
        <v>2.8</v>
      </c>
      <c r="V13" s="4">
        <v>2.7</v>
      </c>
      <c r="W13" s="4">
        <v>1.3</v>
      </c>
      <c r="Y13" s="7"/>
      <c r="Z13" s="8" t="s">
        <v>217</v>
      </c>
      <c r="AA13" s="4">
        <v>169.8</v>
      </c>
      <c r="AB13" s="4">
        <v>185</v>
      </c>
      <c r="AC13" s="4">
        <v>192.2</v>
      </c>
      <c r="AD13" s="4">
        <v>199.2</v>
      </c>
      <c r="AE13" s="4">
        <v>186</v>
      </c>
      <c r="AF13" s="4">
        <v>199.1</v>
      </c>
      <c r="AG13" s="4">
        <v>204.3</v>
      </c>
      <c r="AH13" s="4">
        <v>195.3</v>
      </c>
      <c r="AI13" s="4">
        <v>199.4</v>
      </c>
      <c r="AJ13" s="4">
        <v>174.6</v>
      </c>
      <c r="AK13" s="4">
        <v>180.1</v>
      </c>
      <c r="AL13" s="4">
        <v>188.9</v>
      </c>
      <c r="AM13" s="4">
        <v>177.5</v>
      </c>
      <c r="AN13" s="4">
        <v>175.8</v>
      </c>
      <c r="AO13" s="4">
        <v>189</v>
      </c>
      <c r="AP13" s="4">
        <v>200.2</v>
      </c>
      <c r="AQ13" s="4">
        <v>203.6</v>
      </c>
      <c r="AR13" s="4">
        <v>205.9</v>
      </c>
      <c r="AS13" s="4">
        <v>201.5</v>
      </c>
      <c r="AT13" s="4">
        <v>217.8</v>
      </c>
      <c r="AU13" s="4">
        <v>212.6</v>
      </c>
      <c r="AW13" s="7"/>
      <c r="AX13" s="8" t="s">
        <v>217</v>
      </c>
      <c r="AY13" s="4">
        <v>20.9</v>
      </c>
      <c r="AZ13" s="4">
        <v>24.7</v>
      </c>
      <c r="BA13" s="4">
        <v>23.5</v>
      </c>
      <c r="BB13" s="4">
        <v>19.100000000000001</v>
      </c>
      <c r="BC13" s="4">
        <v>19.8</v>
      </c>
      <c r="BD13" s="4">
        <v>20.6</v>
      </c>
      <c r="BE13" s="4">
        <v>22.8</v>
      </c>
      <c r="BF13" s="4">
        <v>23.6</v>
      </c>
      <c r="BG13" s="4">
        <v>24.2</v>
      </c>
      <c r="BH13" s="4">
        <v>19</v>
      </c>
      <c r="BI13" s="4">
        <v>19.399999999999999</v>
      </c>
      <c r="BJ13" s="4">
        <v>20.8</v>
      </c>
      <c r="BK13" s="4">
        <v>19.7</v>
      </c>
      <c r="BL13" s="4">
        <v>17.399999999999999</v>
      </c>
      <c r="BM13" s="4">
        <v>11.8</v>
      </c>
      <c r="BN13" s="4">
        <v>9.1999999999999993</v>
      </c>
      <c r="BO13" s="4">
        <v>19.8</v>
      </c>
      <c r="BP13" s="4">
        <v>21.3</v>
      </c>
      <c r="BQ13" s="4">
        <v>20.3</v>
      </c>
      <c r="BR13" s="4">
        <v>21.6</v>
      </c>
      <c r="BS13" s="4">
        <v>19.7</v>
      </c>
      <c r="BU13" s="7"/>
      <c r="BV13" s="8" t="s">
        <v>217</v>
      </c>
      <c r="BW13" s="4">
        <v>5.0999999999999996</v>
      </c>
      <c r="BX13" s="4">
        <v>5.6</v>
      </c>
      <c r="BY13" s="4">
        <v>5.7</v>
      </c>
      <c r="BZ13" s="4">
        <v>5.6</v>
      </c>
      <c r="CA13" s="4">
        <v>7.7</v>
      </c>
      <c r="CB13" s="4">
        <v>7.8</v>
      </c>
      <c r="CC13" s="4">
        <v>7.4</v>
      </c>
      <c r="CD13" s="4">
        <v>7.6</v>
      </c>
      <c r="CE13" s="4">
        <v>7.6</v>
      </c>
      <c r="CF13" s="4">
        <v>6.9</v>
      </c>
      <c r="CG13" s="4">
        <v>6.8</v>
      </c>
      <c r="CH13" s="4">
        <v>6</v>
      </c>
      <c r="CI13" s="4">
        <v>6</v>
      </c>
      <c r="CJ13" s="4">
        <v>5.8</v>
      </c>
      <c r="CK13" s="4">
        <v>6</v>
      </c>
      <c r="CL13" s="4">
        <v>5.7</v>
      </c>
      <c r="CM13" s="4">
        <v>5.7</v>
      </c>
      <c r="CN13" s="4">
        <v>5.5</v>
      </c>
      <c r="CO13" s="4">
        <v>4.7</v>
      </c>
      <c r="CP13" s="4">
        <v>3.1</v>
      </c>
      <c r="CQ13" s="4">
        <v>3.1</v>
      </c>
      <c r="CS13" s="7"/>
      <c r="CT13" s="8" t="s">
        <v>217</v>
      </c>
      <c r="CU13" s="4">
        <v>0.5</v>
      </c>
      <c r="CV13" s="4">
        <v>0.6</v>
      </c>
      <c r="CW13" s="4">
        <v>0.6</v>
      </c>
      <c r="CX13" s="4">
        <v>0.6</v>
      </c>
      <c r="CY13" s="4">
        <v>0.6</v>
      </c>
      <c r="CZ13" s="4">
        <v>0.6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0.1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Q13" s="7"/>
      <c r="DR13" s="8" t="s">
        <v>217</v>
      </c>
      <c r="DS13" s="4">
        <v>5.5</v>
      </c>
      <c r="DT13" s="4">
        <v>5.2</v>
      </c>
      <c r="DU13" s="4">
        <v>5.2</v>
      </c>
      <c r="DV13" s="4">
        <v>4.4000000000000004</v>
      </c>
      <c r="DW13" s="4">
        <v>4</v>
      </c>
      <c r="DX13" s="4">
        <v>4.0999999999999996</v>
      </c>
      <c r="DY13" s="4">
        <v>4.5999999999999996</v>
      </c>
      <c r="DZ13" s="4">
        <v>5.0999999999999996</v>
      </c>
      <c r="EA13" s="4">
        <v>0.5</v>
      </c>
      <c r="EB13" s="4">
        <v>0.4</v>
      </c>
      <c r="EC13" s="4">
        <v>5.6</v>
      </c>
      <c r="ED13" s="4">
        <v>6.8</v>
      </c>
      <c r="EE13" s="4">
        <v>0.3</v>
      </c>
      <c r="EF13" s="4">
        <v>0.3</v>
      </c>
      <c r="EG13" s="4">
        <v>0.6</v>
      </c>
      <c r="EH13" s="4">
        <v>0.5</v>
      </c>
      <c r="EI13" s="4">
        <v>0.5</v>
      </c>
      <c r="EJ13" s="4">
        <v>0.4</v>
      </c>
      <c r="EK13" s="4">
        <v>0.9</v>
      </c>
      <c r="EL13" s="4">
        <v>0.7</v>
      </c>
      <c r="EM13" s="4">
        <v>1</v>
      </c>
      <c r="EO13" s="7"/>
      <c r="EP13" s="8" t="s">
        <v>217</v>
      </c>
      <c r="EQ13" s="4">
        <v>27.7</v>
      </c>
      <c r="ER13" s="4">
        <v>23.6</v>
      </c>
      <c r="ES13" s="4">
        <v>22.4</v>
      </c>
      <c r="ET13" s="4">
        <v>26.2</v>
      </c>
      <c r="EU13" s="4">
        <v>29.4</v>
      </c>
      <c r="EV13" s="4">
        <v>27.8</v>
      </c>
      <c r="EW13" s="4">
        <v>21.9</v>
      </c>
      <c r="EX13" s="4">
        <v>23.9</v>
      </c>
      <c r="EY13" s="4">
        <v>29.8</v>
      </c>
      <c r="EZ13" s="4">
        <v>26.4</v>
      </c>
      <c r="FA13" s="4">
        <v>24.8</v>
      </c>
      <c r="FB13" s="4">
        <v>24.2</v>
      </c>
      <c r="FC13" s="4">
        <v>24.4</v>
      </c>
      <c r="FD13" s="4">
        <v>24.3</v>
      </c>
      <c r="FE13" s="4">
        <v>22</v>
      </c>
      <c r="FF13" s="4">
        <v>19.8</v>
      </c>
      <c r="FG13" s="4">
        <v>33.4</v>
      </c>
      <c r="FH13" s="4">
        <v>34.6</v>
      </c>
      <c r="FI13" s="4">
        <v>34.1</v>
      </c>
      <c r="FJ13" s="4">
        <v>35.200000000000003</v>
      </c>
      <c r="FK13" s="4">
        <v>30.4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172</v>
      </c>
      <c r="D15" s="2" t="s">
        <v>172</v>
      </c>
      <c r="E15" s="2" t="s">
        <v>172</v>
      </c>
      <c r="F15" s="2" t="s">
        <v>172</v>
      </c>
      <c r="G15" s="2" t="s">
        <v>172</v>
      </c>
      <c r="H15" s="2" t="s">
        <v>172</v>
      </c>
      <c r="I15" s="2" t="s">
        <v>172</v>
      </c>
      <c r="J15" s="2" t="s">
        <v>172</v>
      </c>
      <c r="K15" s="2" t="s">
        <v>172</v>
      </c>
      <c r="L15" s="2" t="s">
        <v>172</v>
      </c>
      <c r="M15" s="2" t="s">
        <v>172</v>
      </c>
      <c r="N15" s="2" t="s">
        <v>172</v>
      </c>
      <c r="O15" s="2" t="s">
        <v>172</v>
      </c>
      <c r="P15" s="2" t="s">
        <v>172</v>
      </c>
      <c r="Q15" s="2" t="s">
        <v>172</v>
      </c>
      <c r="R15" s="2" t="s">
        <v>172</v>
      </c>
      <c r="S15" s="2" t="s">
        <v>172</v>
      </c>
      <c r="T15" s="2" t="s">
        <v>172</v>
      </c>
      <c r="U15" s="2" t="s">
        <v>172</v>
      </c>
      <c r="V15" s="2" t="s">
        <v>172</v>
      </c>
      <c r="W15" s="2" t="s">
        <v>172</v>
      </c>
      <c r="Y15" s="1"/>
      <c r="Z15" s="10" t="s">
        <v>171</v>
      </c>
      <c r="AA15" s="2" t="s">
        <v>172</v>
      </c>
      <c r="AB15" s="2" t="s">
        <v>172</v>
      </c>
      <c r="AC15" s="2" t="s">
        <v>172</v>
      </c>
      <c r="AD15" s="2" t="s">
        <v>172</v>
      </c>
      <c r="AE15" s="2" t="s">
        <v>172</v>
      </c>
      <c r="AF15" s="2" t="s">
        <v>172</v>
      </c>
      <c r="AG15" s="2">
        <v>177.1</v>
      </c>
      <c r="AH15" s="2">
        <v>165.6</v>
      </c>
      <c r="AI15" s="2" t="s">
        <v>172</v>
      </c>
      <c r="AJ15" s="2" t="s">
        <v>172</v>
      </c>
      <c r="AK15" s="2">
        <v>157.1</v>
      </c>
      <c r="AL15" s="2">
        <v>160.69999999999999</v>
      </c>
      <c r="AM15" s="2">
        <v>148.6</v>
      </c>
      <c r="AN15" s="2">
        <v>148.4</v>
      </c>
      <c r="AO15" s="2">
        <v>160.4</v>
      </c>
      <c r="AP15" s="2">
        <v>163.9</v>
      </c>
      <c r="AQ15" s="2">
        <v>167.7</v>
      </c>
      <c r="AR15" s="2">
        <v>168</v>
      </c>
      <c r="AS15" s="2">
        <v>169.1</v>
      </c>
      <c r="AT15" s="2">
        <v>178.3</v>
      </c>
      <c r="AU15" s="2">
        <v>175</v>
      </c>
      <c r="AW15" s="1"/>
      <c r="AX15" s="10" t="s">
        <v>171</v>
      </c>
      <c r="AY15" s="2">
        <v>7.5</v>
      </c>
      <c r="AZ15" s="2">
        <v>9.8000000000000007</v>
      </c>
      <c r="BA15" s="2">
        <v>9.5</v>
      </c>
      <c r="BB15" s="2">
        <v>7.6</v>
      </c>
      <c r="BC15" s="2">
        <v>7.2</v>
      </c>
      <c r="BD15" s="2">
        <v>7.2</v>
      </c>
      <c r="BE15" s="2">
        <v>8.1</v>
      </c>
      <c r="BF15" s="2">
        <v>7.9</v>
      </c>
      <c r="BG15" s="2" t="s">
        <v>172</v>
      </c>
      <c r="BH15" s="2" t="s">
        <v>172</v>
      </c>
      <c r="BI15" s="2" t="s">
        <v>172</v>
      </c>
      <c r="BJ15" s="2" t="s">
        <v>172</v>
      </c>
      <c r="BK15" s="2" t="s">
        <v>172</v>
      </c>
      <c r="BL15" s="2">
        <v>7.1</v>
      </c>
      <c r="BM15" s="2">
        <v>3.3</v>
      </c>
      <c r="BN15" s="2">
        <v>3.2</v>
      </c>
      <c r="BO15" s="2">
        <v>7.9</v>
      </c>
      <c r="BP15" s="2">
        <v>7.9</v>
      </c>
      <c r="BQ15" s="2">
        <v>7.5</v>
      </c>
      <c r="BR15" s="2">
        <v>8.8000000000000007</v>
      </c>
      <c r="BS15" s="2">
        <v>8.9</v>
      </c>
      <c r="BU15" s="1"/>
      <c r="BV15" s="10" t="s">
        <v>171</v>
      </c>
      <c r="BW15" s="2" t="s">
        <v>172</v>
      </c>
      <c r="BX15" s="2" t="s">
        <v>172</v>
      </c>
      <c r="BY15" s="2" t="s">
        <v>172</v>
      </c>
      <c r="BZ15" s="2" t="s">
        <v>172</v>
      </c>
      <c r="CA15" s="2" t="s">
        <v>172</v>
      </c>
      <c r="CB15" s="2" t="s">
        <v>172</v>
      </c>
      <c r="CC15" s="2" t="s">
        <v>172</v>
      </c>
      <c r="CD15" s="2" t="s">
        <v>172</v>
      </c>
      <c r="CE15" s="2" t="s">
        <v>172</v>
      </c>
      <c r="CF15" s="2" t="s">
        <v>172</v>
      </c>
      <c r="CG15" s="2" t="s">
        <v>172</v>
      </c>
      <c r="CH15" s="2" t="s">
        <v>172</v>
      </c>
      <c r="CI15" s="2" t="s">
        <v>172</v>
      </c>
      <c r="CJ15" s="2" t="s">
        <v>172</v>
      </c>
      <c r="CK15" s="2" t="s">
        <v>172</v>
      </c>
      <c r="CL15" s="2" t="s">
        <v>172</v>
      </c>
      <c r="CM15" s="2" t="s">
        <v>172</v>
      </c>
      <c r="CN15" s="2" t="s">
        <v>172</v>
      </c>
      <c r="CO15" s="2" t="s">
        <v>172</v>
      </c>
      <c r="CP15" s="2" t="s">
        <v>172</v>
      </c>
      <c r="CQ15" s="2" t="s">
        <v>172</v>
      </c>
      <c r="CS15" s="1"/>
      <c r="CT15" s="10" t="s">
        <v>171</v>
      </c>
      <c r="CU15" s="2" t="s">
        <v>172</v>
      </c>
      <c r="CV15" s="2" t="s">
        <v>172</v>
      </c>
      <c r="CW15" s="2" t="s">
        <v>172</v>
      </c>
      <c r="CX15" s="2" t="s">
        <v>172</v>
      </c>
      <c r="CY15" s="2" t="s">
        <v>172</v>
      </c>
      <c r="CZ15" s="2" t="s">
        <v>172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 s="1"/>
      <c r="DR15" s="10" t="s">
        <v>171</v>
      </c>
      <c r="DS15" s="2" t="s">
        <v>172</v>
      </c>
      <c r="DT15" s="2" t="s">
        <v>172</v>
      </c>
      <c r="DU15" s="2" t="s">
        <v>172</v>
      </c>
      <c r="DV15" s="2" t="s">
        <v>172</v>
      </c>
      <c r="DW15" s="2" t="s">
        <v>172</v>
      </c>
      <c r="DX15" s="2" t="s">
        <v>172</v>
      </c>
      <c r="DY15" s="2" t="s">
        <v>172</v>
      </c>
      <c r="DZ15" s="2" t="s">
        <v>172</v>
      </c>
      <c r="EA15" s="2" t="s">
        <v>172</v>
      </c>
      <c r="EB15" s="2" t="s">
        <v>172</v>
      </c>
      <c r="EC15" s="2" t="s">
        <v>172</v>
      </c>
      <c r="ED15" s="2" t="s">
        <v>172</v>
      </c>
      <c r="EE15" s="2" t="s">
        <v>172</v>
      </c>
      <c r="EF15" s="2" t="s">
        <v>172</v>
      </c>
      <c r="EG15" s="2" t="s">
        <v>172</v>
      </c>
      <c r="EH15" s="2" t="s">
        <v>172</v>
      </c>
      <c r="EI15" s="2" t="s">
        <v>172</v>
      </c>
      <c r="EJ15" s="2" t="s">
        <v>172</v>
      </c>
      <c r="EK15" s="2">
        <v>0.4</v>
      </c>
      <c r="EL15" s="2" t="s">
        <v>172</v>
      </c>
      <c r="EM15" s="2" t="s">
        <v>172</v>
      </c>
      <c r="EO15" s="1"/>
      <c r="EP15" s="10" t="s">
        <v>171</v>
      </c>
      <c r="EQ15" s="2" t="s">
        <v>172</v>
      </c>
      <c r="ER15" s="2" t="s">
        <v>172</v>
      </c>
      <c r="ES15" s="2" t="s">
        <v>172</v>
      </c>
      <c r="ET15" s="2" t="s">
        <v>172</v>
      </c>
      <c r="EU15" s="2" t="s">
        <v>172</v>
      </c>
      <c r="EV15" s="2" t="s">
        <v>172</v>
      </c>
      <c r="EW15" s="2" t="s">
        <v>172</v>
      </c>
      <c r="EX15" s="2" t="s">
        <v>172</v>
      </c>
      <c r="EY15" s="2" t="s">
        <v>172</v>
      </c>
      <c r="EZ15" s="2" t="s">
        <v>172</v>
      </c>
      <c r="FA15" s="2" t="s">
        <v>172</v>
      </c>
      <c r="FB15" s="2" t="s">
        <v>172</v>
      </c>
      <c r="FC15" s="2" t="s">
        <v>172</v>
      </c>
      <c r="FD15" s="2" t="s">
        <v>172</v>
      </c>
      <c r="FE15" s="2" t="s">
        <v>172</v>
      </c>
      <c r="FF15" s="2" t="s">
        <v>172</v>
      </c>
      <c r="FG15" s="2" t="s">
        <v>172</v>
      </c>
      <c r="FH15" s="2" t="s">
        <v>172</v>
      </c>
      <c r="FI15" s="2" t="s">
        <v>172</v>
      </c>
      <c r="FJ15" s="2" t="s">
        <v>172</v>
      </c>
      <c r="FK15" s="2" t="s">
        <v>172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 t="s">
        <v>172</v>
      </c>
      <c r="AB16" s="2" t="s">
        <v>172</v>
      </c>
      <c r="AC16" s="2" t="s">
        <v>172</v>
      </c>
      <c r="AD16" s="2" t="s">
        <v>172</v>
      </c>
      <c r="AE16" s="2" t="s">
        <v>172</v>
      </c>
      <c r="AF16" s="2" t="s">
        <v>172</v>
      </c>
      <c r="AG16" s="2" t="s">
        <v>172</v>
      </c>
      <c r="AH16" s="2" t="s">
        <v>172</v>
      </c>
      <c r="AI16" s="2" t="s">
        <v>172</v>
      </c>
      <c r="AJ16" s="2" t="s">
        <v>172</v>
      </c>
      <c r="AK16" s="2">
        <v>11.1</v>
      </c>
      <c r="AL16" s="2" t="s">
        <v>172</v>
      </c>
      <c r="AM16" s="2" t="s">
        <v>172</v>
      </c>
      <c r="AN16" s="2" t="s">
        <v>172</v>
      </c>
      <c r="AO16" s="2" t="s">
        <v>172</v>
      </c>
      <c r="AP16" s="2" t="s">
        <v>172</v>
      </c>
      <c r="AQ16" s="2" t="s">
        <v>172</v>
      </c>
      <c r="AR16" s="2">
        <v>29</v>
      </c>
      <c r="AS16" s="2">
        <v>24.9</v>
      </c>
      <c r="AT16" s="2">
        <v>30.3</v>
      </c>
      <c r="AU16" s="2">
        <v>29.1</v>
      </c>
      <c r="AW16" s="1"/>
      <c r="AX16" s="10" t="s">
        <v>173</v>
      </c>
      <c r="AY16" s="2">
        <v>12.6</v>
      </c>
      <c r="AZ16" s="2">
        <v>13.3</v>
      </c>
      <c r="BA16" s="2">
        <v>12.9</v>
      </c>
      <c r="BB16" s="2">
        <v>10.4</v>
      </c>
      <c r="BC16" s="2">
        <v>11.3</v>
      </c>
      <c r="BD16" s="2">
        <v>12</v>
      </c>
      <c r="BE16" s="2">
        <v>12.9</v>
      </c>
      <c r="BF16" s="2">
        <v>13.2</v>
      </c>
      <c r="BG16" s="2" t="s">
        <v>172</v>
      </c>
      <c r="BH16" s="2" t="s">
        <v>172</v>
      </c>
      <c r="BI16" s="2">
        <v>10.1</v>
      </c>
      <c r="BJ16" s="2">
        <v>10</v>
      </c>
      <c r="BK16" s="2" t="s">
        <v>172</v>
      </c>
      <c r="BL16" s="2" t="s">
        <v>172</v>
      </c>
      <c r="BM16" s="2" t="s">
        <v>172</v>
      </c>
      <c r="BN16" s="2" t="s">
        <v>172</v>
      </c>
      <c r="BO16" s="2" t="s">
        <v>172</v>
      </c>
      <c r="BP16" s="2">
        <v>12.5</v>
      </c>
      <c r="BQ16" s="2">
        <v>12.1</v>
      </c>
      <c r="BR16" s="2">
        <v>12.1</v>
      </c>
      <c r="BS16" s="2">
        <v>10.199999999999999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 t="s">
        <v>172</v>
      </c>
      <c r="CD16" s="2" t="s">
        <v>172</v>
      </c>
      <c r="CE16" s="2" t="s">
        <v>172</v>
      </c>
      <c r="CF16" s="2" t="s">
        <v>172</v>
      </c>
      <c r="CG16" s="2">
        <v>0</v>
      </c>
      <c r="CH16" s="2" t="s">
        <v>172</v>
      </c>
      <c r="CI16" s="2" t="s">
        <v>172</v>
      </c>
      <c r="CJ16" s="2">
        <v>0</v>
      </c>
      <c r="CK16" s="2">
        <v>0.1</v>
      </c>
      <c r="CL16" s="2" t="s">
        <v>172</v>
      </c>
      <c r="CM16" s="2" t="s">
        <v>172</v>
      </c>
      <c r="CN16" s="2" t="s">
        <v>172</v>
      </c>
      <c r="CO16" s="2" t="s">
        <v>172</v>
      </c>
      <c r="CP16" s="2" t="s">
        <v>172</v>
      </c>
      <c r="CQ16" s="2" t="s">
        <v>172</v>
      </c>
      <c r="CS16" s="1"/>
      <c r="CT16" s="10" t="s">
        <v>173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 s="1"/>
      <c r="DR16" s="10" t="s">
        <v>173</v>
      </c>
      <c r="DS16" s="2" t="s">
        <v>172</v>
      </c>
      <c r="DT16" s="2" t="s">
        <v>172</v>
      </c>
      <c r="DU16" s="2" t="s">
        <v>172</v>
      </c>
      <c r="DV16" s="2" t="s">
        <v>172</v>
      </c>
      <c r="DW16" s="2" t="s">
        <v>172</v>
      </c>
      <c r="DX16" s="2" t="s">
        <v>172</v>
      </c>
      <c r="DY16" s="2" t="s">
        <v>172</v>
      </c>
      <c r="DZ16" s="2" t="s">
        <v>172</v>
      </c>
      <c r="EA16" s="2" t="s">
        <v>172</v>
      </c>
      <c r="EB16" s="2" t="s">
        <v>172</v>
      </c>
      <c r="EC16" s="2" t="s">
        <v>172</v>
      </c>
      <c r="ED16" s="2" t="s">
        <v>172</v>
      </c>
      <c r="EE16" s="2" t="s">
        <v>172</v>
      </c>
      <c r="EF16" s="2" t="s">
        <v>172</v>
      </c>
      <c r="EG16" s="2" t="s">
        <v>172</v>
      </c>
      <c r="EH16" s="2" t="s">
        <v>172</v>
      </c>
      <c r="EI16" s="2" t="s">
        <v>172</v>
      </c>
      <c r="EJ16" s="2" t="s">
        <v>172</v>
      </c>
      <c r="EK16" s="2">
        <v>0.4</v>
      </c>
      <c r="EL16" s="2" t="s">
        <v>172</v>
      </c>
      <c r="EM16" s="2" t="s">
        <v>172</v>
      </c>
      <c r="EO16" s="1"/>
      <c r="EP16" s="10" t="s">
        <v>173</v>
      </c>
      <c r="EQ16" s="2" t="s">
        <v>172</v>
      </c>
      <c r="ER16" s="2" t="s">
        <v>172</v>
      </c>
      <c r="ES16" s="2" t="s">
        <v>172</v>
      </c>
      <c r="ET16" s="2" t="s">
        <v>172</v>
      </c>
      <c r="EU16" s="2" t="s">
        <v>172</v>
      </c>
      <c r="EV16" s="2" t="s">
        <v>172</v>
      </c>
      <c r="EW16" s="2" t="s">
        <v>172</v>
      </c>
      <c r="EX16" s="2" t="s">
        <v>172</v>
      </c>
      <c r="EY16" s="2" t="s">
        <v>172</v>
      </c>
      <c r="EZ16" s="2" t="s">
        <v>172</v>
      </c>
      <c r="FA16" s="2" t="s">
        <v>172</v>
      </c>
      <c r="FB16" s="2" t="s">
        <v>172</v>
      </c>
      <c r="FC16" s="2" t="s">
        <v>172</v>
      </c>
      <c r="FD16" s="2" t="s">
        <v>172</v>
      </c>
      <c r="FE16" s="2">
        <v>2.7</v>
      </c>
      <c r="FF16" s="2" t="s">
        <v>172</v>
      </c>
      <c r="FG16" s="2" t="s">
        <v>172</v>
      </c>
      <c r="FH16" s="2" t="s">
        <v>172</v>
      </c>
      <c r="FI16" s="2" t="s">
        <v>172</v>
      </c>
      <c r="FJ16" s="2" t="s">
        <v>172</v>
      </c>
      <c r="FK16" s="2" t="s">
        <v>172</v>
      </c>
    </row>
    <row r="17" spans="1:167" ht="14.5">
      <c r="A17" s="1"/>
      <c r="B17" s="10" t="s">
        <v>174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 t="s">
        <v>172</v>
      </c>
      <c r="J17" s="2" t="s">
        <v>172</v>
      </c>
      <c r="K17" s="2" t="s">
        <v>172</v>
      </c>
      <c r="L17" s="2" t="s">
        <v>172</v>
      </c>
      <c r="M17" s="2" t="s">
        <v>172</v>
      </c>
      <c r="N17" s="2" t="s">
        <v>172</v>
      </c>
      <c r="O17" s="2" t="s">
        <v>172</v>
      </c>
      <c r="P17" s="2" t="s">
        <v>172</v>
      </c>
      <c r="Q17" s="2" t="s">
        <v>172</v>
      </c>
      <c r="R17" s="2" t="s">
        <v>172</v>
      </c>
      <c r="S17" s="2" t="s">
        <v>172</v>
      </c>
      <c r="T17" s="2" t="s">
        <v>172</v>
      </c>
      <c r="U17" s="2" t="s">
        <v>172</v>
      </c>
      <c r="V17" s="2" t="s">
        <v>172</v>
      </c>
      <c r="W17" s="2" t="s">
        <v>172</v>
      </c>
      <c r="Y17" s="1"/>
      <c r="Z17" s="10" t="s">
        <v>174</v>
      </c>
      <c r="AA17" s="2" t="s">
        <v>172</v>
      </c>
      <c r="AB17" s="2" t="s">
        <v>172</v>
      </c>
      <c r="AC17" s="2" t="s">
        <v>172</v>
      </c>
      <c r="AD17" s="2" t="s">
        <v>172</v>
      </c>
      <c r="AE17" s="2" t="s">
        <v>172</v>
      </c>
      <c r="AF17" s="2" t="s">
        <v>172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>
        <v>1</v>
      </c>
      <c r="AP17" s="2">
        <v>0.9</v>
      </c>
      <c r="AQ17" s="2" t="s">
        <v>172</v>
      </c>
      <c r="AR17" s="2" t="s">
        <v>172</v>
      </c>
      <c r="AS17" s="2" t="s">
        <v>172</v>
      </c>
      <c r="AT17" s="2" t="s">
        <v>172</v>
      </c>
      <c r="AU17" s="2" t="s">
        <v>172</v>
      </c>
      <c r="AW17" s="1"/>
      <c r="AX17" s="10" t="s">
        <v>174</v>
      </c>
      <c r="AY17" s="2" t="s">
        <v>172</v>
      </c>
      <c r="AZ17" s="2" t="s">
        <v>172</v>
      </c>
      <c r="BA17" s="2" t="s">
        <v>172</v>
      </c>
      <c r="BB17" s="2">
        <v>0</v>
      </c>
      <c r="BC17" s="2">
        <v>0</v>
      </c>
      <c r="BD17" s="2">
        <v>0</v>
      </c>
      <c r="BE17" s="2" t="s">
        <v>172</v>
      </c>
      <c r="BF17" s="2" t="s">
        <v>172</v>
      </c>
      <c r="BG17" s="2" t="s">
        <v>172</v>
      </c>
      <c r="BH17" s="2" t="s">
        <v>172</v>
      </c>
      <c r="BI17" s="2" t="s">
        <v>172</v>
      </c>
      <c r="BJ17" s="2" t="s">
        <v>172</v>
      </c>
      <c r="BK17" s="2" t="s">
        <v>172</v>
      </c>
      <c r="BL17" s="2" t="s">
        <v>172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>
        <v>0.4</v>
      </c>
      <c r="BR17" s="2">
        <v>0.5</v>
      </c>
      <c r="BS17" s="2">
        <v>0.5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 t="s">
        <v>172</v>
      </c>
      <c r="CD17" s="2" t="s">
        <v>172</v>
      </c>
      <c r="CE17" s="2" t="s">
        <v>172</v>
      </c>
      <c r="CF17" s="2" t="s">
        <v>172</v>
      </c>
      <c r="CG17" s="2" t="s">
        <v>172</v>
      </c>
      <c r="CH17" s="2" t="s">
        <v>172</v>
      </c>
      <c r="CI17" s="2" t="s">
        <v>172</v>
      </c>
      <c r="CJ17" s="2" t="s">
        <v>172</v>
      </c>
      <c r="CK17" s="2" t="s">
        <v>172</v>
      </c>
      <c r="CL17" s="2" t="s">
        <v>172</v>
      </c>
      <c r="CM17" s="2" t="s">
        <v>172</v>
      </c>
      <c r="CN17" s="2" t="s">
        <v>172</v>
      </c>
      <c r="CO17" s="2" t="s">
        <v>172</v>
      </c>
      <c r="CP17" s="2" t="s">
        <v>172</v>
      </c>
      <c r="CQ17" s="2" t="s">
        <v>172</v>
      </c>
      <c r="CS17" s="1"/>
      <c r="CT17" s="10" t="s">
        <v>174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 s="1"/>
      <c r="DR17" s="10" t="s">
        <v>174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O17" s="1"/>
      <c r="EP17" s="10" t="s">
        <v>174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 t="s">
        <v>172</v>
      </c>
      <c r="FJ17" s="2" t="s">
        <v>172</v>
      </c>
      <c r="FK17" s="2" t="s">
        <v>172</v>
      </c>
    </row>
    <row r="18" spans="1:167" ht="14.5">
      <c r="A18" s="1"/>
      <c r="B18" s="10" t="s">
        <v>175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 t="s">
        <v>172</v>
      </c>
      <c r="J18" s="2" t="s">
        <v>172</v>
      </c>
      <c r="K18" s="2" t="s">
        <v>172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175</v>
      </c>
      <c r="AA18" s="2" t="s">
        <v>172</v>
      </c>
      <c r="AB18" s="2" t="s">
        <v>172</v>
      </c>
      <c r="AC18" s="2" t="s">
        <v>172</v>
      </c>
      <c r="AD18" s="2" t="s">
        <v>172</v>
      </c>
      <c r="AE18" s="2" t="s">
        <v>172</v>
      </c>
      <c r="AF18" s="2" t="s">
        <v>172</v>
      </c>
      <c r="AG18" s="2" t="s">
        <v>172</v>
      </c>
      <c r="AH18" s="2" t="s">
        <v>172</v>
      </c>
      <c r="AI18" s="2" t="s">
        <v>172</v>
      </c>
      <c r="AJ18" s="2" t="s">
        <v>172</v>
      </c>
      <c r="AK18" s="2" t="s">
        <v>172</v>
      </c>
      <c r="AL18" s="2" t="s">
        <v>172</v>
      </c>
      <c r="AM18" s="2" t="s">
        <v>172</v>
      </c>
      <c r="AN18" s="2" t="s">
        <v>172</v>
      </c>
      <c r="AO18" s="2" t="s">
        <v>172</v>
      </c>
      <c r="AP18" s="2" t="s">
        <v>172</v>
      </c>
      <c r="AQ18" s="2" t="s">
        <v>172</v>
      </c>
      <c r="AR18" s="2" t="s">
        <v>172</v>
      </c>
      <c r="AS18" s="2">
        <v>0.7</v>
      </c>
      <c r="AT18" s="2">
        <v>0.8</v>
      </c>
      <c r="AU18" s="2">
        <v>0.8</v>
      </c>
      <c r="AW18" s="1"/>
      <c r="AX18" s="10" t="s">
        <v>175</v>
      </c>
      <c r="AY18" s="2">
        <v>0</v>
      </c>
      <c r="AZ18" s="2">
        <v>0</v>
      </c>
      <c r="BA18" s="2">
        <v>0</v>
      </c>
      <c r="BB18" s="2" t="s">
        <v>172</v>
      </c>
      <c r="BC18" s="2" t="s">
        <v>172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175</v>
      </c>
      <c r="BW18" s="2" t="s">
        <v>172</v>
      </c>
      <c r="BX18" s="2" t="s">
        <v>172</v>
      </c>
      <c r="BY18" s="2" t="s">
        <v>172</v>
      </c>
      <c r="BZ18" s="2" t="s">
        <v>172</v>
      </c>
      <c r="CA18" s="2" t="s">
        <v>172</v>
      </c>
      <c r="CB18" s="2" t="s">
        <v>172</v>
      </c>
      <c r="CC18" s="2" t="s">
        <v>172</v>
      </c>
      <c r="CD18" s="2" t="s">
        <v>172</v>
      </c>
      <c r="CE18" s="2" t="s">
        <v>172</v>
      </c>
      <c r="CF18" s="2" t="s">
        <v>172</v>
      </c>
      <c r="CG18" s="2" t="s">
        <v>172</v>
      </c>
      <c r="CH18" s="2">
        <v>0.1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 t="s">
        <v>172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 t="s">
        <v>172</v>
      </c>
      <c r="AB19" s="2" t="s">
        <v>172</v>
      </c>
      <c r="AC19" s="2" t="s">
        <v>172</v>
      </c>
      <c r="AD19" s="2" t="s">
        <v>172</v>
      </c>
      <c r="AE19" s="2" t="s">
        <v>172</v>
      </c>
      <c r="AF19" s="2" t="s">
        <v>172</v>
      </c>
      <c r="AG19" s="2" t="s">
        <v>172</v>
      </c>
      <c r="AH19" s="2" t="s">
        <v>172</v>
      </c>
      <c r="AI19" s="2" t="s">
        <v>172</v>
      </c>
      <c r="AJ19" s="2" t="s">
        <v>172</v>
      </c>
      <c r="AK19" s="2" t="s">
        <v>172</v>
      </c>
      <c r="AL19" s="2">
        <v>0</v>
      </c>
      <c r="AM19" s="2">
        <v>0</v>
      </c>
      <c r="AN19" s="2">
        <v>0</v>
      </c>
      <c r="AO19" s="2" t="s">
        <v>172</v>
      </c>
      <c r="AP19" s="2" t="s">
        <v>172</v>
      </c>
      <c r="AQ19" s="2" t="s">
        <v>172</v>
      </c>
      <c r="AR19" s="2" t="s">
        <v>172</v>
      </c>
      <c r="AS19" s="2" t="s">
        <v>172</v>
      </c>
      <c r="AT19" s="2">
        <v>0</v>
      </c>
      <c r="AU19" s="2">
        <v>0.1</v>
      </c>
      <c r="AW19" s="1"/>
      <c r="AX19" s="10" t="s">
        <v>176</v>
      </c>
      <c r="AY19" s="2" t="s">
        <v>172</v>
      </c>
      <c r="AZ19" s="2" t="s">
        <v>172</v>
      </c>
      <c r="BA19" s="2" t="s">
        <v>172</v>
      </c>
      <c r="BB19" s="2" t="s">
        <v>172</v>
      </c>
      <c r="BC19" s="2" t="s">
        <v>172</v>
      </c>
      <c r="BD19" s="2" t="s">
        <v>172</v>
      </c>
      <c r="BE19" s="2" t="s">
        <v>172</v>
      </c>
      <c r="BF19" s="2" t="s">
        <v>172</v>
      </c>
      <c r="BG19" s="2" t="s">
        <v>172</v>
      </c>
      <c r="BH19" s="2" t="s">
        <v>172</v>
      </c>
      <c r="BI19" s="2" t="s">
        <v>172</v>
      </c>
      <c r="BJ19" s="2" t="s">
        <v>172</v>
      </c>
      <c r="BK19" s="2" t="s">
        <v>172</v>
      </c>
      <c r="BL19" s="2" t="s">
        <v>172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 t="s">
        <v>172</v>
      </c>
      <c r="BX19" s="2" t="s">
        <v>172</v>
      </c>
      <c r="BY19" s="2" t="s">
        <v>172</v>
      </c>
      <c r="BZ19" s="2" t="s">
        <v>172</v>
      </c>
      <c r="CA19" s="2" t="s">
        <v>172</v>
      </c>
      <c r="CB19" s="2" t="s">
        <v>172</v>
      </c>
      <c r="CC19" s="2" t="s">
        <v>172</v>
      </c>
      <c r="CD19" s="2" t="s">
        <v>172</v>
      </c>
      <c r="CE19" s="2" t="s">
        <v>172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 t="s">
        <v>172</v>
      </c>
      <c r="EV19" s="2" t="s">
        <v>172</v>
      </c>
      <c r="EW19" s="2" t="s">
        <v>172</v>
      </c>
      <c r="EX19" s="2" t="s">
        <v>172</v>
      </c>
      <c r="EY19" s="2" t="s">
        <v>172</v>
      </c>
      <c r="EZ19" s="2" t="s">
        <v>172</v>
      </c>
      <c r="FA19" s="2" t="s">
        <v>172</v>
      </c>
      <c r="FB19" s="2" t="s">
        <v>172</v>
      </c>
      <c r="FC19" s="2" t="s">
        <v>172</v>
      </c>
      <c r="FD19" s="2" t="s">
        <v>172</v>
      </c>
      <c r="FE19" s="2" t="s">
        <v>172</v>
      </c>
      <c r="FF19" s="2" t="s">
        <v>172</v>
      </c>
      <c r="FG19" s="2" t="s">
        <v>172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172</v>
      </c>
      <c r="I20" s="2" t="s">
        <v>172</v>
      </c>
      <c r="J20" s="2" t="s">
        <v>172</v>
      </c>
      <c r="K20" s="2" t="s">
        <v>172</v>
      </c>
      <c r="L20" s="2" t="s">
        <v>172</v>
      </c>
      <c r="M20" s="2" t="s">
        <v>172</v>
      </c>
      <c r="N20" s="2" t="s">
        <v>172</v>
      </c>
      <c r="O20" s="2" t="s">
        <v>172</v>
      </c>
      <c r="P20" s="2" t="s">
        <v>172</v>
      </c>
      <c r="Q20" s="2" t="s">
        <v>172</v>
      </c>
      <c r="R20" s="2" t="s">
        <v>172</v>
      </c>
      <c r="S20" s="2" t="s">
        <v>172</v>
      </c>
      <c r="T20" s="2" t="s">
        <v>172</v>
      </c>
      <c r="U20" s="2" t="s">
        <v>172</v>
      </c>
      <c r="V20" s="2" t="s">
        <v>172</v>
      </c>
      <c r="W20" s="2">
        <v>0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0.2</v>
      </c>
      <c r="AG20" s="2">
        <v>0.1</v>
      </c>
      <c r="AH20" s="2">
        <v>0.1</v>
      </c>
      <c r="AI20" s="2">
        <v>0.1</v>
      </c>
      <c r="AJ20" s="2">
        <v>0.1</v>
      </c>
      <c r="AK20" s="2">
        <v>0.1</v>
      </c>
      <c r="AL20" s="2">
        <v>0.1</v>
      </c>
      <c r="AM20" s="2">
        <v>0.1</v>
      </c>
      <c r="AN20" s="2">
        <v>0.1</v>
      </c>
      <c r="AO20" s="2">
        <v>0.1</v>
      </c>
      <c r="AP20" s="2">
        <v>0.1</v>
      </c>
      <c r="AQ20" s="2" t="s">
        <v>172</v>
      </c>
      <c r="AR20" s="2">
        <v>0.1</v>
      </c>
      <c r="AS20" s="2">
        <v>0.1</v>
      </c>
      <c r="AT20" s="2">
        <v>0.1</v>
      </c>
      <c r="AU20" s="2">
        <v>0.1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 t="s">
        <v>172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0.1</v>
      </c>
      <c r="BQ20" s="2">
        <v>0</v>
      </c>
      <c r="BR20" s="2">
        <v>0</v>
      </c>
      <c r="BS20" s="2">
        <v>0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172</v>
      </c>
      <c r="CC20" s="2" t="s">
        <v>172</v>
      </c>
      <c r="CD20" s="2" t="s">
        <v>172</v>
      </c>
      <c r="CE20" s="2" t="s">
        <v>172</v>
      </c>
      <c r="CF20" s="2" t="s">
        <v>172</v>
      </c>
      <c r="CG20" s="2" t="s">
        <v>172</v>
      </c>
      <c r="CH20" s="2" t="s">
        <v>172</v>
      </c>
      <c r="CI20" s="2" t="s">
        <v>172</v>
      </c>
      <c r="CJ20" s="2" t="s">
        <v>172</v>
      </c>
      <c r="CK20" s="2" t="s">
        <v>172</v>
      </c>
      <c r="CL20" s="2" t="s">
        <v>172</v>
      </c>
      <c r="CM20" s="2" t="s">
        <v>172</v>
      </c>
      <c r="CN20" s="2" t="s">
        <v>172</v>
      </c>
      <c r="CO20" s="2" t="s">
        <v>172</v>
      </c>
      <c r="CP20" s="2" t="s">
        <v>172</v>
      </c>
      <c r="CQ20" s="2" t="s">
        <v>172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 t="s">
        <v>172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 t="s">
        <v>172</v>
      </c>
      <c r="EI20" s="2">
        <v>0</v>
      </c>
      <c r="EJ20" s="2">
        <v>0</v>
      </c>
      <c r="EK20" s="2">
        <v>0</v>
      </c>
      <c r="EL20" s="2">
        <v>0</v>
      </c>
      <c r="EM20" s="2" t="s">
        <v>172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 t="s">
        <v>172</v>
      </c>
      <c r="FJ20" s="2" t="s">
        <v>172</v>
      </c>
      <c r="FK20" s="2" t="s">
        <v>172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 t="s">
        <v>172</v>
      </c>
      <c r="M21" s="2" t="s">
        <v>172</v>
      </c>
      <c r="N21" s="2" t="s">
        <v>172</v>
      </c>
      <c r="O21" s="2" t="s">
        <v>172</v>
      </c>
      <c r="P21" s="2" t="s">
        <v>172</v>
      </c>
      <c r="Q21" s="2" t="s">
        <v>172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 t="s">
        <v>172</v>
      </c>
      <c r="AB21" s="2" t="s">
        <v>172</v>
      </c>
      <c r="AC21" s="2" t="s">
        <v>172</v>
      </c>
      <c r="AD21" s="2" t="s">
        <v>172</v>
      </c>
      <c r="AE21" s="2" t="s">
        <v>172</v>
      </c>
      <c r="AF21" s="2" t="s">
        <v>172</v>
      </c>
      <c r="AG21" s="2" t="s">
        <v>172</v>
      </c>
      <c r="AH21" s="2" t="s">
        <v>172</v>
      </c>
      <c r="AI21" s="2" t="s">
        <v>172</v>
      </c>
      <c r="AJ21" s="2" t="s">
        <v>172</v>
      </c>
      <c r="AK21" s="2" t="s">
        <v>172</v>
      </c>
      <c r="AL21" s="2" t="s">
        <v>172</v>
      </c>
      <c r="AM21" s="2" t="s">
        <v>172</v>
      </c>
      <c r="AN21" s="2" t="s">
        <v>172</v>
      </c>
      <c r="AO21" s="2" t="s">
        <v>172</v>
      </c>
      <c r="AP21" s="2" t="s">
        <v>172</v>
      </c>
      <c r="AQ21" s="2" t="s">
        <v>172</v>
      </c>
      <c r="AR21" s="2" t="s">
        <v>172</v>
      </c>
      <c r="AS21" s="2">
        <v>5.3</v>
      </c>
      <c r="AT21" s="2" t="s">
        <v>172</v>
      </c>
      <c r="AU21" s="2" t="s">
        <v>172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 t="s">
        <v>172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 t="s">
        <v>172</v>
      </c>
      <c r="ER21" s="2" t="s">
        <v>172</v>
      </c>
      <c r="ES21" s="2" t="s">
        <v>172</v>
      </c>
      <c r="ET21" s="2" t="s">
        <v>172</v>
      </c>
      <c r="EU21" s="2" t="s">
        <v>172</v>
      </c>
      <c r="EV21" s="2" t="s">
        <v>172</v>
      </c>
      <c r="EW21" s="2" t="s">
        <v>172</v>
      </c>
      <c r="EX21" s="2" t="s">
        <v>172</v>
      </c>
      <c r="EY21" s="2" t="s">
        <v>172</v>
      </c>
      <c r="EZ21" s="2" t="s">
        <v>172</v>
      </c>
      <c r="FA21" s="2" t="s">
        <v>172</v>
      </c>
      <c r="FB21" s="2" t="s">
        <v>172</v>
      </c>
      <c r="FC21" s="2" t="s">
        <v>172</v>
      </c>
      <c r="FD21" s="2" t="s">
        <v>172</v>
      </c>
      <c r="FE21" s="2" t="s">
        <v>172</v>
      </c>
      <c r="FF21" s="2" t="s">
        <v>172</v>
      </c>
      <c r="FG21" s="2" t="s">
        <v>172</v>
      </c>
      <c r="FH21" s="2" t="s">
        <v>172</v>
      </c>
      <c r="FI21" s="2" t="s">
        <v>172</v>
      </c>
      <c r="FJ21" s="2" t="s">
        <v>172</v>
      </c>
      <c r="FK21" s="2" t="s">
        <v>172</v>
      </c>
    </row>
    <row r="22" spans="1:167" ht="14.5">
      <c r="A22" s="1"/>
      <c r="B22" s="10" t="s">
        <v>179</v>
      </c>
      <c r="C22" s="2" t="s">
        <v>172</v>
      </c>
      <c r="D22" s="2" t="s">
        <v>172</v>
      </c>
      <c r="E22" s="2" t="s">
        <v>172</v>
      </c>
      <c r="F22" s="2" t="s">
        <v>172</v>
      </c>
      <c r="G22" s="2" t="s">
        <v>172</v>
      </c>
      <c r="H22" s="2" t="s">
        <v>172</v>
      </c>
      <c r="I22" s="2" t="s">
        <v>172</v>
      </c>
      <c r="J22" s="2" t="s">
        <v>172</v>
      </c>
      <c r="K22" s="2" t="s">
        <v>172</v>
      </c>
      <c r="L22" s="2" t="s">
        <v>172</v>
      </c>
      <c r="M22" s="2" t="s">
        <v>172</v>
      </c>
      <c r="N22" s="2" t="s">
        <v>172</v>
      </c>
      <c r="O22" s="2" t="s">
        <v>172</v>
      </c>
      <c r="P22" s="2" t="s">
        <v>172</v>
      </c>
      <c r="Q22" s="2" t="s">
        <v>172</v>
      </c>
      <c r="R22" s="2" t="s">
        <v>172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 t="s">
        <v>172</v>
      </c>
      <c r="BA22" s="2">
        <v>0</v>
      </c>
      <c r="BB22" s="2">
        <v>0</v>
      </c>
      <c r="BC22" s="2">
        <v>0</v>
      </c>
      <c r="BD22" s="2" t="s">
        <v>172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 t="s">
        <v>172</v>
      </c>
      <c r="ER22" s="2" t="s">
        <v>172</v>
      </c>
      <c r="ES22" s="2" t="s">
        <v>172</v>
      </c>
      <c r="ET22" s="2" t="s">
        <v>172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0.3</v>
      </c>
      <c r="FF22" s="2" t="s">
        <v>172</v>
      </c>
      <c r="FG22" s="2" t="s">
        <v>172</v>
      </c>
      <c r="FH22" s="2" t="s">
        <v>172</v>
      </c>
      <c r="FI22" s="2" t="s">
        <v>172</v>
      </c>
      <c r="FJ22" s="2" t="s">
        <v>172</v>
      </c>
      <c r="FK22" s="2" t="s">
        <v>172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0.3</v>
      </c>
      <c r="K23" s="2">
        <v>0.3</v>
      </c>
      <c r="L23" s="2">
        <v>0.2</v>
      </c>
      <c r="M23" s="2">
        <v>0.1</v>
      </c>
      <c r="N23" s="2">
        <v>0</v>
      </c>
      <c r="O23" s="2">
        <v>0</v>
      </c>
      <c r="P23" s="2">
        <v>0</v>
      </c>
      <c r="Q23" s="2">
        <v>0</v>
      </c>
      <c r="R23" s="2">
        <v>0.1</v>
      </c>
      <c r="S23" s="2">
        <v>0.1</v>
      </c>
      <c r="T23" s="2">
        <v>0.1</v>
      </c>
      <c r="U23" s="2">
        <v>0.2</v>
      </c>
      <c r="V23" s="2">
        <v>0.1</v>
      </c>
      <c r="W23" s="2">
        <v>0.1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0.4</v>
      </c>
      <c r="AI23" s="2">
        <v>0.6</v>
      </c>
      <c r="AJ23" s="2">
        <v>0.4</v>
      </c>
      <c r="AK23" s="2">
        <v>0.3</v>
      </c>
      <c r="AL23" s="2">
        <v>0</v>
      </c>
      <c r="AM23" s="2">
        <v>0</v>
      </c>
      <c r="AN23" s="2">
        <v>0</v>
      </c>
      <c r="AO23" s="2">
        <v>0.4</v>
      </c>
      <c r="AP23" s="2">
        <v>0.5</v>
      </c>
      <c r="AQ23" s="2">
        <v>0.4</v>
      </c>
      <c r="AR23" s="2">
        <v>0.3</v>
      </c>
      <c r="AS23" s="2">
        <v>0.3</v>
      </c>
      <c r="AT23" s="2">
        <v>0.3</v>
      </c>
      <c r="AU23" s="2">
        <v>0.2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0.3</v>
      </c>
      <c r="BG23" s="2">
        <v>0.3</v>
      </c>
      <c r="BH23" s="2">
        <v>0.2</v>
      </c>
      <c r="BI23" s="2">
        <v>0.2</v>
      </c>
      <c r="BJ23" s="2">
        <v>0</v>
      </c>
      <c r="BK23" s="2">
        <v>0</v>
      </c>
      <c r="BL23" s="2">
        <v>0</v>
      </c>
      <c r="BM23" s="2">
        <v>0.3</v>
      </c>
      <c r="BN23" s="2">
        <v>0.2</v>
      </c>
      <c r="BO23" s="2">
        <v>0.1</v>
      </c>
      <c r="BP23" s="2">
        <v>0.2</v>
      </c>
      <c r="BQ23" s="2">
        <v>0.2</v>
      </c>
      <c r="BR23" s="2">
        <v>0.1</v>
      </c>
      <c r="BS23" s="2">
        <v>0.1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0.3</v>
      </c>
      <c r="EA23" s="2">
        <v>0.2</v>
      </c>
      <c r="EB23" s="2">
        <v>0.1</v>
      </c>
      <c r="EC23" s="2">
        <v>0.1</v>
      </c>
      <c r="ED23" s="2">
        <v>0</v>
      </c>
      <c r="EE23" s="2">
        <v>0</v>
      </c>
      <c r="EF23" s="2">
        <v>0</v>
      </c>
      <c r="EG23" s="2">
        <v>0.2</v>
      </c>
      <c r="EH23" s="2">
        <v>0.1</v>
      </c>
      <c r="EI23" s="2">
        <v>0</v>
      </c>
      <c r="EJ23" s="2">
        <v>0.1</v>
      </c>
      <c r="EK23" s="2">
        <v>0.1</v>
      </c>
      <c r="EL23" s="2">
        <v>0.1</v>
      </c>
      <c r="EM23" s="2">
        <v>0.1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0.5</v>
      </c>
      <c r="EY23" s="2">
        <v>0.5</v>
      </c>
      <c r="EZ23" s="2">
        <v>0.3</v>
      </c>
      <c r="FA23" s="2">
        <v>0.2</v>
      </c>
      <c r="FB23" s="2">
        <v>0</v>
      </c>
      <c r="FC23" s="2">
        <v>0</v>
      </c>
      <c r="FD23" s="2">
        <v>0</v>
      </c>
      <c r="FE23" s="2">
        <v>0.6</v>
      </c>
      <c r="FF23" s="2">
        <v>0.6</v>
      </c>
      <c r="FG23" s="2">
        <v>0.3</v>
      </c>
      <c r="FH23" s="2">
        <v>0.4</v>
      </c>
      <c r="FI23" s="2">
        <v>0.4</v>
      </c>
      <c r="FJ23" s="2">
        <v>0.2</v>
      </c>
      <c r="FK23" s="2">
        <v>0.2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172</v>
      </c>
      <c r="D27" s="2" t="s">
        <v>172</v>
      </c>
      <c r="E27" s="2" t="s">
        <v>172</v>
      </c>
      <c r="F27" s="2" t="s">
        <v>172</v>
      </c>
      <c r="G27" s="2" t="s">
        <v>172</v>
      </c>
      <c r="H27" s="2" t="s">
        <v>172</v>
      </c>
      <c r="I27" s="2" t="s">
        <v>172</v>
      </c>
      <c r="J27" s="2" t="s">
        <v>172</v>
      </c>
      <c r="K27" s="2" t="s">
        <v>172</v>
      </c>
      <c r="L27" s="2" t="s">
        <v>172</v>
      </c>
      <c r="M27" s="2" t="s">
        <v>172</v>
      </c>
      <c r="N27" s="2" t="s">
        <v>172</v>
      </c>
      <c r="O27" s="2" t="s">
        <v>172</v>
      </c>
      <c r="P27" s="2" t="s">
        <v>172</v>
      </c>
      <c r="Q27" s="2" t="s">
        <v>172</v>
      </c>
      <c r="R27" s="2" t="s">
        <v>172</v>
      </c>
      <c r="S27" s="2" t="s">
        <v>172</v>
      </c>
      <c r="T27" s="2" t="s">
        <v>172</v>
      </c>
      <c r="U27" s="2" t="s">
        <v>172</v>
      </c>
      <c r="V27" s="2" t="s">
        <v>172</v>
      </c>
      <c r="W27" s="2" t="s">
        <v>172</v>
      </c>
      <c r="Y27" s="1"/>
      <c r="Z27" s="10" t="s">
        <v>171</v>
      </c>
      <c r="AA27" s="2" t="s">
        <v>172</v>
      </c>
      <c r="AB27" s="2" t="s">
        <v>172</v>
      </c>
      <c r="AC27" s="2" t="s">
        <v>172</v>
      </c>
      <c r="AD27" s="2" t="s">
        <v>172</v>
      </c>
      <c r="AE27" s="2" t="s">
        <v>172</v>
      </c>
      <c r="AF27" s="2" t="s">
        <v>172</v>
      </c>
      <c r="AG27" s="2">
        <v>86.7</v>
      </c>
      <c r="AH27" s="2">
        <v>84.8</v>
      </c>
      <c r="AI27" s="2" t="s">
        <v>172</v>
      </c>
      <c r="AJ27" s="2" t="s">
        <v>172</v>
      </c>
      <c r="AK27" s="2">
        <v>87.3</v>
      </c>
      <c r="AL27" s="2">
        <v>85</v>
      </c>
      <c r="AM27" s="2">
        <v>83.7</v>
      </c>
      <c r="AN27" s="2">
        <v>84.4</v>
      </c>
      <c r="AO27" s="2">
        <v>84.9</v>
      </c>
      <c r="AP27" s="2">
        <v>81.900000000000006</v>
      </c>
      <c r="AQ27" s="2">
        <v>82.4</v>
      </c>
      <c r="AR27" s="2">
        <v>81.599999999999994</v>
      </c>
      <c r="AS27" s="2">
        <v>83.9</v>
      </c>
      <c r="AT27" s="2">
        <v>81.900000000000006</v>
      </c>
      <c r="AU27" s="2">
        <v>82.3</v>
      </c>
      <c r="AW27" s="1"/>
      <c r="AX27" s="10" t="s">
        <v>171</v>
      </c>
      <c r="AY27" s="2">
        <v>36</v>
      </c>
      <c r="AZ27" s="2">
        <v>39.700000000000003</v>
      </c>
      <c r="BA27" s="2">
        <v>40.4</v>
      </c>
      <c r="BB27" s="2">
        <v>39.700000000000003</v>
      </c>
      <c r="BC27" s="2">
        <v>36.4</v>
      </c>
      <c r="BD27" s="2">
        <v>35.1</v>
      </c>
      <c r="BE27" s="2">
        <v>35.700000000000003</v>
      </c>
      <c r="BF27" s="2">
        <v>33.5</v>
      </c>
      <c r="BG27" s="2" t="s">
        <v>172</v>
      </c>
      <c r="BH27" s="2" t="s">
        <v>172</v>
      </c>
      <c r="BI27" s="2" t="s">
        <v>172</v>
      </c>
      <c r="BJ27" s="2" t="s">
        <v>172</v>
      </c>
      <c r="BK27" s="2" t="s">
        <v>172</v>
      </c>
      <c r="BL27" s="2">
        <v>40.6</v>
      </c>
      <c r="BM27" s="2">
        <v>28.1</v>
      </c>
      <c r="BN27" s="2">
        <v>34.799999999999997</v>
      </c>
      <c r="BO27" s="2">
        <v>40.200000000000003</v>
      </c>
      <c r="BP27" s="2">
        <v>36.9</v>
      </c>
      <c r="BQ27" s="2">
        <v>37.1</v>
      </c>
      <c r="BR27" s="2">
        <v>40.9</v>
      </c>
      <c r="BS27" s="2">
        <v>44.9</v>
      </c>
      <c r="BU27" s="1"/>
      <c r="BV27" s="10" t="s">
        <v>171</v>
      </c>
      <c r="BW27" s="2" t="s">
        <v>172</v>
      </c>
      <c r="BX27" s="2" t="s">
        <v>172</v>
      </c>
      <c r="BY27" s="2" t="s">
        <v>172</v>
      </c>
      <c r="BZ27" s="2" t="s">
        <v>172</v>
      </c>
      <c r="CA27" s="2" t="s">
        <v>172</v>
      </c>
      <c r="CB27" s="2" t="s">
        <v>172</v>
      </c>
      <c r="CC27" s="2" t="s">
        <v>172</v>
      </c>
      <c r="CD27" s="2" t="s">
        <v>172</v>
      </c>
      <c r="CE27" s="2" t="s">
        <v>172</v>
      </c>
      <c r="CF27" s="2" t="s">
        <v>172</v>
      </c>
      <c r="CG27" s="2" t="s">
        <v>172</v>
      </c>
      <c r="CH27" s="2" t="s">
        <v>172</v>
      </c>
      <c r="CI27" s="2" t="s">
        <v>172</v>
      </c>
      <c r="CJ27" s="2" t="s">
        <v>172</v>
      </c>
      <c r="CK27" s="2" t="s">
        <v>172</v>
      </c>
      <c r="CL27" s="2" t="s">
        <v>172</v>
      </c>
      <c r="CM27" s="2" t="s">
        <v>172</v>
      </c>
      <c r="CN27" s="2" t="s">
        <v>172</v>
      </c>
      <c r="CO27" s="2" t="s">
        <v>172</v>
      </c>
      <c r="CP27" s="2" t="s">
        <v>172</v>
      </c>
      <c r="CQ27" s="2" t="s">
        <v>172</v>
      </c>
      <c r="CS27" s="1"/>
      <c r="CT27" s="10" t="s">
        <v>171</v>
      </c>
      <c r="CU27" s="2" t="s">
        <v>172</v>
      </c>
      <c r="CV27" s="2" t="s">
        <v>172</v>
      </c>
      <c r="CW27" s="2" t="s">
        <v>172</v>
      </c>
      <c r="CX27" s="2" t="s">
        <v>172</v>
      </c>
      <c r="CY27" s="2" t="s">
        <v>172</v>
      </c>
      <c r="CZ27" s="2" t="s">
        <v>172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 s="1"/>
      <c r="DR27" s="10" t="s">
        <v>171</v>
      </c>
      <c r="DS27" s="2" t="s">
        <v>172</v>
      </c>
      <c r="DT27" s="2" t="s">
        <v>172</v>
      </c>
      <c r="DU27" s="2" t="s">
        <v>172</v>
      </c>
      <c r="DV27" s="2" t="s">
        <v>172</v>
      </c>
      <c r="DW27" s="2" t="s">
        <v>172</v>
      </c>
      <c r="DX27" s="2" t="s">
        <v>172</v>
      </c>
      <c r="DY27" s="2" t="s">
        <v>172</v>
      </c>
      <c r="DZ27" s="2" t="s">
        <v>172</v>
      </c>
      <c r="EA27" s="2" t="s">
        <v>172</v>
      </c>
      <c r="EB27" s="2" t="s">
        <v>172</v>
      </c>
      <c r="EC27" s="2" t="s">
        <v>172</v>
      </c>
      <c r="ED27" s="2" t="s">
        <v>172</v>
      </c>
      <c r="EE27" s="2" t="s">
        <v>172</v>
      </c>
      <c r="EF27" s="2" t="s">
        <v>172</v>
      </c>
      <c r="EG27" s="2" t="s">
        <v>172</v>
      </c>
      <c r="EH27" s="2" t="s">
        <v>172</v>
      </c>
      <c r="EI27" s="2" t="s">
        <v>172</v>
      </c>
      <c r="EJ27" s="2" t="s">
        <v>172</v>
      </c>
      <c r="EK27" s="2">
        <v>42.5</v>
      </c>
      <c r="EL27" s="2" t="s">
        <v>172</v>
      </c>
      <c r="EM27" s="2" t="s">
        <v>172</v>
      </c>
      <c r="EO27" s="1"/>
      <c r="EP27" s="10" t="s">
        <v>171</v>
      </c>
      <c r="EQ27" s="2" t="s">
        <v>172</v>
      </c>
      <c r="ER27" s="2" t="s">
        <v>172</v>
      </c>
      <c r="ES27" s="2" t="s">
        <v>172</v>
      </c>
      <c r="ET27" s="2" t="s">
        <v>172</v>
      </c>
      <c r="EU27" s="2" t="s">
        <v>172</v>
      </c>
      <c r="EV27" s="2" t="s">
        <v>172</v>
      </c>
      <c r="EW27" s="2" t="s">
        <v>172</v>
      </c>
      <c r="EX27" s="2" t="s">
        <v>172</v>
      </c>
      <c r="EY27" s="2" t="s">
        <v>172</v>
      </c>
      <c r="EZ27" s="2" t="s">
        <v>172</v>
      </c>
      <c r="FA27" s="2" t="s">
        <v>172</v>
      </c>
      <c r="FB27" s="2" t="s">
        <v>172</v>
      </c>
      <c r="FC27" s="2" t="s">
        <v>172</v>
      </c>
      <c r="FD27" s="2" t="s">
        <v>172</v>
      </c>
      <c r="FE27" s="2" t="s">
        <v>172</v>
      </c>
      <c r="FF27" s="2" t="s">
        <v>172</v>
      </c>
      <c r="FG27" s="2" t="s">
        <v>172</v>
      </c>
      <c r="FH27" s="2" t="s">
        <v>172</v>
      </c>
      <c r="FI27" s="2" t="s">
        <v>172</v>
      </c>
      <c r="FJ27" s="2" t="s">
        <v>172</v>
      </c>
      <c r="FK27" s="2" t="s">
        <v>172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173</v>
      </c>
      <c r="AA28" s="2" t="s">
        <v>172</v>
      </c>
      <c r="AB28" s="2" t="s">
        <v>172</v>
      </c>
      <c r="AC28" s="2" t="s">
        <v>172</v>
      </c>
      <c r="AD28" s="2" t="s">
        <v>172</v>
      </c>
      <c r="AE28" s="2" t="s">
        <v>172</v>
      </c>
      <c r="AF28" s="2" t="s">
        <v>172</v>
      </c>
      <c r="AG28" s="2" t="s">
        <v>172</v>
      </c>
      <c r="AH28" s="2" t="s">
        <v>172</v>
      </c>
      <c r="AI28" s="2" t="s">
        <v>172</v>
      </c>
      <c r="AJ28" s="2" t="s">
        <v>172</v>
      </c>
      <c r="AK28" s="2">
        <v>6.2</v>
      </c>
      <c r="AL28" s="2" t="s">
        <v>172</v>
      </c>
      <c r="AM28" s="2" t="s">
        <v>172</v>
      </c>
      <c r="AN28" s="2" t="s">
        <v>172</v>
      </c>
      <c r="AO28" s="2" t="s">
        <v>172</v>
      </c>
      <c r="AP28" s="2" t="s">
        <v>172</v>
      </c>
      <c r="AQ28" s="2" t="s">
        <v>172</v>
      </c>
      <c r="AR28" s="2">
        <v>14.1</v>
      </c>
      <c r="AS28" s="2">
        <v>12.4</v>
      </c>
      <c r="AT28" s="2">
        <v>13.9</v>
      </c>
      <c r="AU28" s="2">
        <v>13.7</v>
      </c>
      <c r="AW28" s="1"/>
      <c r="AX28" s="10" t="s">
        <v>173</v>
      </c>
      <c r="AY28" s="2">
        <v>60.1</v>
      </c>
      <c r="AZ28" s="2">
        <v>53.8</v>
      </c>
      <c r="BA28" s="2">
        <v>55.1</v>
      </c>
      <c r="BB28" s="2">
        <v>54.6</v>
      </c>
      <c r="BC28" s="2">
        <v>57</v>
      </c>
      <c r="BD28" s="2">
        <v>58.5</v>
      </c>
      <c r="BE28" s="2">
        <v>56.5</v>
      </c>
      <c r="BF28" s="2">
        <v>55.8</v>
      </c>
      <c r="BG28" s="2" t="s">
        <v>172</v>
      </c>
      <c r="BH28" s="2" t="s">
        <v>172</v>
      </c>
      <c r="BI28" s="2">
        <v>52.1</v>
      </c>
      <c r="BJ28" s="2">
        <v>48</v>
      </c>
      <c r="BK28" s="2" t="s">
        <v>172</v>
      </c>
      <c r="BL28" s="2" t="s">
        <v>172</v>
      </c>
      <c r="BM28" s="2" t="s">
        <v>172</v>
      </c>
      <c r="BN28" s="2" t="s">
        <v>172</v>
      </c>
      <c r="BO28" s="2" t="s">
        <v>172</v>
      </c>
      <c r="BP28" s="2">
        <v>58.8</v>
      </c>
      <c r="BQ28" s="2">
        <v>59.6</v>
      </c>
      <c r="BR28" s="2">
        <v>55.8</v>
      </c>
      <c r="BS28" s="2">
        <v>51.7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 t="s">
        <v>172</v>
      </c>
      <c r="CD28" s="2" t="s">
        <v>172</v>
      </c>
      <c r="CE28" s="2" t="s">
        <v>172</v>
      </c>
      <c r="CF28" s="2" t="s">
        <v>172</v>
      </c>
      <c r="CG28" s="2">
        <v>0.7</v>
      </c>
      <c r="CH28" s="2" t="s">
        <v>172</v>
      </c>
      <c r="CI28" s="2" t="s">
        <v>172</v>
      </c>
      <c r="CJ28" s="2">
        <v>0</v>
      </c>
      <c r="CK28" s="2">
        <v>1.4</v>
      </c>
      <c r="CL28" s="2" t="s">
        <v>172</v>
      </c>
      <c r="CM28" s="2" t="s">
        <v>172</v>
      </c>
      <c r="CN28" s="2" t="s">
        <v>172</v>
      </c>
      <c r="CO28" s="2" t="s">
        <v>172</v>
      </c>
      <c r="CP28" s="2" t="s">
        <v>172</v>
      </c>
      <c r="CQ28" s="2" t="s">
        <v>172</v>
      </c>
      <c r="CS28" s="1"/>
      <c r="CT28" s="10" t="s">
        <v>173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 s="1"/>
      <c r="DR28" s="10" t="s">
        <v>173</v>
      </c>
      <c r="DS28" s="2" t="s">
        <v>172</v>
      </c>
      <c r="DT28" s="2" t="s">
        <v>172</v>
      </c>
      <c r="DU28" s="2" t="s">
        <v>172</v>
      </c>
      <c r="DV28" s="2" t="s">
        <v>172</v>
      </c>
      <c r="DW28" s="2" t="s">
        <v>172</v>
      </c>
      <c r="DX28" s="2" t="s">
        <v>172</v>
      </c>
      <c r="DY28" s="2" t="s">
        <v>172</v>
      </c>
      <c r="DZ28" s="2" t="s">
        <v>172</v>
      </c>
      <c r="EA28" s="2" t="s">
        <v>172</v>
      </c>
      <c r="EB28" s="2" t="s">
        <v>172</v>
      </c>
      <c r="EC28" s="2" t="s">
        <v>172</v>
      </c>
      <c r="ED28" s="2" t="s">
        <v>172</v>
      </c>
      <c r="EE28" s="2" t="s">
        <v>172</v>
      </c>
      <c r="EF28" s="2" t="s">
        <v>172</v>
      </c>
      <c r="EG28" s="2" t="s">
        <v>172</v>
      </c>
      <c r="EH28" s="2" t="s">
        <v>172</v>
      </c>
      <c r="EI28" s="2" t="s">
        <v>172</v>
      </c>
      <c r="EJ28" s="2" t="s">
        <v>172</v>
      </c>
      <c r="EK28" s="2">
        <v>44</v>
      </c>
      <c r="EL28" s="2" t="s">
        <v>172</v>
      </c>
      <c r="EM28" s="2" t="s">
        <v>172</v>
      </c>
      <c r="EO28" s="1"/>
      <c r="EP28" s="10" t="s">
        <v>173</v>
      </c>
      <c r="EQ28" s="2" t="s">
        <v>172</v>
      </c>
      <c r="ER28" s="2" t="s">
        <v>172</v>
      </c>
      <c r="ES28" s="2" t="s">
        <v>172</v>
      </c>
      <c r="ET28" s="2" t="s">
        <v>172</v>
      </c>
      <c r="EU28" s="2" t="s">
        <v>172</v>
      </c>
      <c r="EV28" s="2" t="s">
        <v>172</v>
      </c>
      <c r="EW28" s="2" t="s">
        <v>172</v>
      </c>
      <c r="EX28" s="2" t="s">
        <v>172</v>
      </c>
      <c r="EY28" s="2" t="s">
        <v>172</v>
      </c>
      <c r="EZ28" s="2" t="s">
        <v>172</v>
      </c>
      <c r="FA28" s="2" t="s">
        <v>172</v>
      </c>
      <c r="FB28" s="2" t="s">
        <v>172</v>
      </c>
      <c r="FC28" s="2" t="s">
        <v>172</v>
      </c>
      <c r="FD28" s="2" t="s">
        <v>172</v>
      </c>
      <c r="FE28" s="2">
        <v>12.2</v>
      </c>
      <c r="FF28" s="2" t="s">
        <v>172</v>
      </c>
      <c r="FG28" s="2" t="s">
        <v>172</v>
      </c>
      <c r="FH28" s="2" t="s">
        <v>172</v>
      </c>
      <c r="FI28" s="2" t="s">
        <v>172</v>
      </c>
      <c r="FJ28" s="2" t="s">
        <v>172</v>
      </c>
      <c r="FK28" s="2" t="s">
        <v>172</v>
      </c>
    </row>
    <row r="29" spans="1:167" ht="14.5">
      <c r="A29" s="1"/>
      <c r="B29" s="10" t="s">
        <v>174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 t="s">
        <v>172</v>
      </c>
      <c r="J29" s="2" t="s">
        <v>172</v>
      </c>
      <c r="K29" s="2" t="s">
        <v>172</v>
      </c>
      <c r="L29" s="2" t="s">
        <v>172</v>
      </c>
      <c r="M29" s="2" t="s">
        <v>172</v>
      </c>
      <c r="N29" s="2" t="s">
        <v>172</v>
      </c>
      <c r="O29" s="2" t="s">
        <v>172</v>
      </c>
      <c r="P29" s="2" t="s">
        <v>172</v>
      </c>
      <c r="Q29" s="2" t="s">
        <v>172</v>
      </c>
      <c r="R29" s="2" t="s">
        <v>172</v>
      </c>
      <c r="S29" s="2" t="s">
        <v>172</v>
      </c>
      <c r="T29" s="2" t="s">
        <v>172</v>
      </c>
      <c r="U29" s="2" t="s">
        <v>172</v>
      </c>
      <c r="V29" s="2" t="s">
        <v>172</v>
      </c>
      <c r="W29" s="2" t="s">
        <v>172</v>
      </c>
      <c r="Y29" s="1"/>
      <c r="Z29" s="10" t="s">
        <v>174</v>
      </c>
      <c r="AA29" s="2" t="s">
        <v>172</v>
      </c>
      <c r="AB29" s="2" t="s">
        <v>172</v>
      </c>
      <c r="AC29" s="2" t="s">
        <v>172</v>
      </c>
      <c r="AD29" s="2" t="s">
        <v>172</v>
      </c>
      <c r="AE29" s="2" t="s">
        <v>172</v>
      </c>
      <c r="AF29" s="2" t="s">
        <v>172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>
        <v>0.5</v>
      </c>
      <c r="AP29" s="2">
        <v>0.5</v>
      </c>
      <c r="AQ29" s="2" t="s">
        <v>172</v>
      </c>
      <c r="AR29" s="2" t="s">
        <v>172</v>
      </c>
      <c r="AS29" s="2" t="s">
        <v>172</v>
      </c>
      <c r="AT29" s="2" t="s">
        <v>172</v>
      </c>
      <c r="AU29" s="2" t="s">
        <v>172</v>
      </c>
      <c r="AW29" s="1"/>
      <c r="AX29" s="10" t="s">
        <v>174</v>
      </c>
      <c r="AY29" s="2" t="s">
        <v>172</v>
      </c>
      <c r="AZ29" s="2" t="s">
        <v>172</v>
      </c>
      <c r="BA29" s="2" t="s">
        <v>172</v>
      </c>
      <c r="BB29" s="2">
        <v>0</v>
      </c>
      <c r="BC29" s="2">
        <v>0</v>
      </c>
      <c r="BD29" s="2">
        <v>0</v>
      </c>
      <c r="BE29" s="2" t="s">
        <v>172</v>
      </c>
      <c r="BF29" s="2" t="s">
        <v>172</v>
      </c>
      <c r="BG29" s="2" t="s">
        <v>172</v>
      </c>
      <c r="BH29" s="2" t="s">
        <v>172</v>
      </c>
      <c r="BI29" s="2" t="s">
        <v>172</v>
      </c>
      <c r="BJ29" s="2" t="s">
        <v>172</v>
      </c>
      <c r="BK29" s="2" t="s">
        <v>172</v>
      </c>
      <c r="BL29" s="2" t="s">
        <v>172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>
        <v>2.1</v>
      </c>
      <c r="BR29" s="2">
        <v>2.5</v>
      </c>
      <c r="BS29" s="2">
        <v>2.7</v>
      </c>
      <c r="BU29" s="1"/>
      <c r="BV29" s="10" t="s">
        <v>174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 t="s">
        <v>172</v>
      </c>
      <c r="CD29" s="2" t="s">
        <v>172</v>
      </c>
      <c r="CE29" s="2" t="s">
        <v>172</v>
      </c>
      <c r="CF29" s="2" t="s">
        <v>172</v>
      </c>
      <c r="CG29" s="2" t="s">
        <v>172</v>
      </c>
      <c r="CH29" s="2" t="s">
        <v>172</v>
      </c>
      <c r="CI29" s="2" t="s">
        <v>172</v>
      </c>
      <c r="CJ29" s="2" t="s">
        <v>172</v>
      </c>
      <c r="CK29" s="2" t="s">
        <v>172</v>
      </c>
      <c r="CL29" s="2" t="s">
        <v>172</v>
      </c>
      <c r="CM29" s="2" t="s">
        <v>172</v>
      </c>
      <c r="CN29" s="2" t="s">
        <v>172</v>
      </c>
      <c r="CO29" s="2" t="s">
        <v>172</v>
      </c>
      <c r="CP29" s="2" t="s">
        <v>172</v>
      </c>
      <c r="CQ29" s="2" t="s">
        <v>172</v>
      </c>
      <c r="CS29" s="1"/>
      <c r="CT29" s="10" t="s">
        <v>174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 s="1"/>
      <c r="DR29" s="10" t="s">
        <v>174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O29" s="1"/>
      <c r="EP29" s="10" t="s">
        <v>174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 t="s">
        <v>172</v>
      </c>
      <c r="FJ29" s="2" t="s">
        <v>172</v>
      </c>
      <c r="FK29" s="2" t="s">
        <v>172</v>
      </c>
    </row>
    <row r="30" spans="1:167" ht="14.5">
      <c r="A30" s="1"/>
      <c r="B30" s="10" t="s">
        <v>175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 t="s">
        <v>172</v>
      </c>
      <c r="J30" s="2" t="s">
        <v>172</v>
      </c>
      <c r="K30" s="2" t="s">
        <v>172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175</v>
      </c>
      <c r="AA30" s="2" t="s">
        <v>172</v>
      </c>
      <c r="AB30" s="2" t="s">
        <v>172</v>
      </c>
      <c r="AC30" s="2" t="s">
        <v>172</v>
      </c>
      <c r="AD30" s="2" t="s">
        <v>172</v>
      </c>
      <c r="AE30" s="2" t="s">
        <v>172</v>
      </c>
      <c r="AF30" s="2" t="s">
        <v>172</v>
      </c>
      <c r="AG30" s="2" t="s">
        <v>172</v>
      </c>
      <c r="AH30" s="2" t="s">
        <v>172</v>
      </c>
      <c r="AI30" s="2" t="s">
        <v>172</v>
      </c>
      <c r="AJ30" s="2" t="s">
        <v>172</v>
      </c>
      <c r="AK30" s="2" t="s">
        <v>172</v>
      </c>
      <c r="AL30" s="2" t="s">
        <v>172</v>
      </c>
      <c r="AM30" s="2" t="s">
        <v>172</v>
      </c>
      <c r="AN30" s="2" t="s">
        <v>172</v>
      </c>
      <c r="AO30" s="2" t="s">
        <v>172</v>
      </c>
      <c r="AP30" s="2" t="s">
        <v>172</v>
      </c>
      <c r="AQ30" s="2" t="s">
        <v>172</v>
      </c>
      <c r="AR30" s="2" t="s">
        <v>172</v>
      </c>
      <c r="AS30" s="2">
        <v>0.4</v>
      </c>
      <c r="AT30" s="2">
        <v>0.3</v>
      </c>
      <c r="AU30" s="2">
        <v>0.4</v>
      </c>
      <c r="AW30" s="1"/>
      <c r="AX30" s="10" t="s">
        <v>175</v>
      </c>
      <c r="AY30" s="2">
        <v>0</v>
      </c>
      <c r="AZ30" s="2">
        <v>0</v>
      </c>
      <c r="BA30" s="2">
        <v>0</v>
      </c>
      <c r="BB30" s="2" t="s">
        <v>172</v>
      </c>
      <c r="BC30" s="2" t="s">
        <v>172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175</v>
      </c>
      <c r="BW30" s="2" t="s">
        <v>172</v>
      </c>
      <c r="BX30" s="2" t="s">
        <v>172</v>
      </c>
      <c r="BY30" s="2" t="s">
        <v>172</v>
      </c>
      <c r="BZ30" s="2" t="s">
        <v>172</v>
      </c>
      <c r="CA30" s="2" t="s">
        <v>172</v>
      </c>
      <c r="CB30" s="2" t="s">
        <v>172</v>
      </c>
      <c r="CC30" s="2" t="s">
        <v>172</v>
      </c>
      <c r="CD30" s="2" t="s">
        <v>172</v>
      </c>
      <c r="CE30" s="2" t="s">
        <v>172</v>
      </c>
      <c r="CF30" s="2" t="s">
        <v>172</v>
      </c>
      <c r="CG30" s="2" t="s">
        <v>172</v>
      </c>
      <c r="CH30" s="2">
        <v>2.4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 t="s">
        <v>172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 t="s">
        <v>172</v>
      </c>
      <c r="AB31" s="2" t="s">
        <v>172</v>
      </c>
      <c r="AC31" s="2" t="s">
        <v>172</v>
      </c>
      <c r="AD31" s="2" t="s">
        <v>172</v>
      </c>
      <c r="AE31" s="2" t="s">
        <v>172</v>
      </c>
      <c r="AF31" s="2" t="s">
        <v>172</v>
      </c>
      <c r="AG31" s="2" t="s">
        <v>172</v>
      </c>
      <c r="AH31" s="2" t="s">
        <v>172</v>
      </c>
      <c r="AI31" s="2" t="s">
        <v>172</v>
      </c>
      <c r="AJ31" s="2" t="s">
        <v>172</v>
      </c>
      <c r="AK31" s="2" t="s">
        <v>172</v>
      </c>
      <c r="AL31" s="2">
        <v>0</v>
      </c>
      <c r="AM31" s="2">
        <v>0</v>
      </c>
      <c r="AN31" s="2">
        <v>0</v>
      </c>
      <c r="AO31" s="2" t="s">
        <v>172</v>
      </c>
      <c r="AP31" s="2" t="s">
        <v>172</v>
      </c>
      <c r="AQ31" s="2" t="s">
        <v>172</v>
      </c>
      <c r="AR31" s="2" t="s">
        <v>172</v>
      </c>
      <c r="AS31" s="2" t="s">
        <v>172</v>
      </c>
      <c r="AT31" s="2">
        <v>0</v>
      </c>
      <c r="AU31" s="2">
        <v>0</v>
      </c>
      <c r="AW31" s="1"/>
      <c r="AX31" s="10" t="s">
        <v>176</v>
      </c>
      <c r="AY31" s="2" t="s">
        <v>172</v>
      </c>
      <c r="AZ31" s="2" t="s">
        <v>172</v>
      </c>
      <c r="BA31" s="2" t="s">
        <v>172</v>
      </c>
      <c r="BB31" s="2" t="s">
        <v>172</v>
      </c>
      <c r="BC31" s="2" t="s">
        <v>172</v>
      </c>
      <c r="BD31" s="2" t="s">
        <v>172</v>
      </c>
      <c r="BE31" s="2" t="s">
        <v>172</v>
      </c>
      <c r="BF31" s="2" t="s">
        <v>172</v>
      </c>
      <c r="BG31" s="2" t="s">
        <v>172</v>
      </c>
      <c r="BH31" s="2" t="s">
        <v>172</v>
      </c>
      <c r="BI31" s="2" t="s">
        <v>172</v>
      </c>
      <c r="BJ31" s="2" t="s">
        <v>172</v>
      </c>
      <c r="BK31" s="2" t="s">
        <v>172</v>
      </c>
      <c r="BL31" s="2" t="s">
        <v>172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 t="s">
        <v>172</v>
      </c>
      <c r="BX31" s="2" t="s">
        <v>172</v>
      </c>
      <c r="BY31" s="2" t="s">
        <v>172</v>
      </c>
      <c r="BZ31" s="2" t="s">
        <v>172</v>
      </c>
      <c r="CA31" s="2" t="s">
        <v>172</v>
      </c>
      <c r="CB31" s="2" t="s">
        <v>172</v>
      </c>
      <c r="CC31" s="2" t="s">
        <v>172</v>
      </c>
      <c r="CD31" s="2" t="s">
        <v>172</v>
      </c>
      <c r="CE31" s="2" t="s">
        <v>172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 t="s">
        <v>172</v>
      </c>
      <c r="EV31" s="2" t="s">
        <v>172</v>
      </c>
      <c r="EW31" s="2" t="s">
        <v>172</v>
      </c>
      <c r="EX31" s="2" t="s">
        <v>172</v>
      </c>
      <c r="EY31" s="2" t="s">
        <v>172</v>
      </c>
      <c r="EZ31" s="2" t="s">
        <v>172</v>
      </c>
      <c r="FA31" s="2" t="s">
        <v>172</v>
      </c>
      <c r="FB31" s="2" t="s">
        <v>172</v>
      </c>
      <c r="FC31" s="2" t="s">
        <v>172</v>
      </c>
      <c r="FD31" s="2" t="s">
        <v>172</v>
      </c>
      <c r="FE31" s="2" t="s">
        <v>172</v>
      </c>
      <c r="FF31" s="2" t="s">
        <v>172</v>
      </c>
      <c r="FG31" s="2" t="s">
        <v>172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172</v>
      </c>
      <c r="I32" s="2" t="s">
        <v>172</v>
      </c>
      <c r="J32" s="2" t="s">
        <v>172</v>
      </c>
      <c r="K32" s="2" t="s">
        <v>172</v>
      </c>
      <c r="L32" s="2" t="s">
        <v>172</v>
      </c>
      <c r="M32" s="2" t="s">
        <v>172</v>
      </c>
      <c r="N32" s="2" t="s">
        <v>172</v>
      </c>
      <c r="O32" s="2" t="s">
        <v>172</v>
      </c>
      <c r="P32" s="2" t="s">
        <v>172</v>
      </c>
      <c r="Q32" s="2" t="s">
        <v>172</v>
      </c>
      <c r="R32" s="2" t="s">
        <v>172</v>
      </c>
      <c r="S32" s="2" t="s">
        <v>172</v>
      </c>
      <c r="T32" s="2" t="s">
        <v>172</v>
      </c>
      <c r="U32" s="2" t="s">
        <v>172</v>
      </c>
      <c r="V32" s="2" t="s">
        <v>172</v>
      </c>
      <c r="W32" s="2">
        <v>0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>
        <v>0.1</v>
      </c>
      <c r="AH32" s="2">
        <v>0.1</v>
      </c>
      <c r="AI32" s="2">
        <v>0.1</v>
      </c>
      <c r="AJ32" s="2">
        <v>0.1</v>
      </c>
      <c r="AK32" s="2">
        <v>0.1</v>
      </c>
      <c r="AL32" s="2">
        <v>0.1</v>
      </c>
      <c r="AM32" s="2">
        <v>0.1</v>
      </c>
      <c r="AN32" s="2">
        <v>0.1</v>
      </c>
      <c r="AO32" s="2">
        <v>0.1</v>
      </c>
      <c r="AP32" s="2">
        <v>0.1</v>
      </c>
      <c r="AQ32" s="2" t="s">
        <v>172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0.2</v>
      </c>
      <c r="BE32" s="2" t="s">
        <v>172</v>
      </c>
      <c r="BF32" s="2">
        <v>0.1</v>
      </c>
      <c r="BG32" s="2">
        <v>0.1</v>
      </c>
      <c r="BH32" s="2">
        <v>0.1</v>
      </c>
      <c r="BI32" s="2">
        <v>0.1</v>
      </c>
      <c r="BJ32" s="2">
        <v>0.1</v>
      </c>
      <c r="BK32" s="2">
        <v>0.1</v>
      </c>
      <c r="BL32" s="2">
        <v>0.1</v>
      </c>
      <c r="BM32" s="2">
        <v>0.2</v>
      </c>
      <c r="BN32" s="2">
        <v>0.4</v>
      </c>
      <c r="BO32" s="2">
        <v>0.2</v>
      </c>
      <c r="BP32" s="2">
        <v>0.3</v>
      </c>
      <c r="BQ32" s="2">
        <v>0.2</v>
      </c>
      <c r="BR32" s="2">
        <v>0.2</v>
      </c>
      <c r="BS32" s="2">
        <v>0.2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172</v>
      </c>
      <c r="CC32" s="2" t="s">
        <v>172</v>
      </c>
      <c r="CD32" s="2" t="s">
        <v>172</v>
      </c>
      <c r="CE32" s="2" t="s">
        <v>172</v>
      </c>
      <c r="CF32" s="2" t="s">
        <v>172</v>
      </c>
      <c r="CG32" s="2" t="s">
        <v>172</v>
      </c>
      <c r="CH32" s="2" t="s">
        <v>172</v>
      </c>
      <c r="CI32" s="2" t="s">
        <v>172</v>
      </c>
      <c r="CJ32" s="2" t="s">
        <v>172</v>
      </c>
      <c r="CK32" s="2" t="s">
        <v>172</v>
      </c>
      <c r="CL32" s="2" t="s">
        <v>172</v>
      </c>
      <c r="CM32" s="2" t="s">
        <v>172</v>
      </c>
      <c r="CN32" s="2" t="s">
        <v>172</v>
      </c>
      <c r="CO32" s="2" t="s">
        <v>172</v>
      </c>
      <c r="CP32" s="2" t="s">
        <v>172</v>
      </c>
      <c r="CQ32" s="2" t="s">
        <v>172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 t="s">
        <v>172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 t="s">
        <v>172</v>
      </c>
      <c r="EI32" s="2">
        <v>0.4</v>
      </c>
      <c r="EJ32" s="2">
        <v>0</v>
      </c>
      <c r="EK32" s="2">
        <v>0</v>
      </c>
      <c r="EL32" s="2">
        <v>0</v>
      </c>
      <c r="EM32" s="2" t="s">
        <v>172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 t="s">
        <v>172</v>
      </c>
      <c r="FJ32" s="2" t="s">
        <v>172</v>
      </c>
      <c r="FK32" s="2" t="s">
        <v>172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 t="s">
        <v>172</v>
      </c>
      <c r="M33" s="2" t="s">
        <v>172</v>
      </c>
      <c r="N33" s="2" t="s">
        <v>172</v>
      </c>
      <c r="O33" s="2" t="s">
        <v>172</v>
      </c>
      <c r="P33" s="2" t="s">
        <v>172</v>
      </c>
      <c r="Q33" s="2" t="s">
        <v>172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 t="s">
        <v>172</v>
      </c>
      <c r="AB33" s="2" t="s">
        <v>172</v>
      </c>
      <c r="AC33" s="2" t="s">
        <v>172</v>
      </c>
      <c r="AD33" s="2" t="s">
        <v>172</v>
      </c>
      <c r="AE33" s="2" t="s">
        <v>172</v>
      </c>
      <c r="AF33" s="2" t="s">
        <v>172</v>
      </c>
      <c r="AG33" s="2" t="s">
        <v>172</v>
      </c>
      <c r="AH33" s="2" t="s">
        <v>172</v>
      </c>
      <c r="AI33" s="2" t="s">
        <v>172</v>
      </c>
      <c r="AJ33" s="2" t="s">
        <v>172</v>
      </c>
      <c r="AK33" s="2" t="s">
        <v>172</v>
      </c>
      <c r="AL33" s="2" t="s">
        <v>172</v>
      </c>
      <c r="AM33" s="2" t="s">
        <v>172</v>
      </c>
      <c r="AN33" s="2" t="s">
        <v>172</v>
      </c>
      <c r="AO33" s="2" t="s">
        <v>172</v>
      </c>
      <c r="AP33" s="2" t="s">
        <v>172</v>
      </c>
      <c r="AQ33" s="2" t="s">
        <v>172</v>
      </c>
      <c r="AR33" s="2" t="s">
        <v>172</v>
      </c>
      <c r="AS33" s="2">
        <v>2.6</v>
      </c>
      <c r="AT33" s="2" t="s">
        <v>172</v>
      </c>
      <c r="AU33" s="2" t="s">
        <v>172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 t="s">
        <v>172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 t="s">
        <v>172</v>
      </c>
      <c r="ER33" s="2" t="s">
        <v>172</v>
      </c>
      <c r="ES33" s="2" t="s">
        <v>172</v>
      </c>
      <c r="ET33" s="2" t="s">
        <v>172</v>
      </c>
      <c r="EU33" s="2" t="s">
        <v>172</v>
      </c>
      <c r="EV33" s="2" t="s">
        <v>172</v>
      </c>
      <c r="EW33" s="2" t="s">
        <v>172</v>
      </c>
      <c r="EX33" s="2" t="s">
        <v>172</v>
      </c>
      <c r="EY33" s="2" t="s">
        <v>172</v>
      </c>
      <c r="EZ33" s="2" t="s">
        <v>172</v>
      </c>
      <c r="FA33" s="2" t="s">
        <v>172</v>
      </c>
      <c r="FB33" s="2" t="s">
        <v>172</v>
      </c>
      <c r="FC33" s="2" t="s">
        <v>172</v>
      </c>
      <c r="FD33" s="2" t="s">
        <v>172</v>
      </c>
      <c r="FE33" s="2" t="s">
        <v>172</v>
      </c>
      <c r="FF33" s="2" t="s">
        <v>172</v>
      </c>
      <c r="FG33" s="2" t="s">
        <v>172</v>
      </c>
      <c r="FH33" s="2" t="s">
        <v>172</v>
      </c>
      <c r="FI33" s="2" t="s">
        <v>172</v>
      </c>
      <c r="FJ33" s="2" t="s">
        <v>172</v>
      </c>
      <c r="FK33" s="2" t="s">
        <v>172</v>
      </c>
    </row>
    <row r="34" spans="1:170" ht="14.5">
      <c r="A34" s="1"/>
      <c r="B34" s="10" t="s">
        <v>179</v>
      </c>
      <c r="C34" s="2" t="s">
        <v>172</v>
      </c>
      <c r="D34" s="2" t="s">
        <v>172</v>
      </c>
      <c r="E34" s="2" t="s">
        <v>172</v>
      </c>
      <c r="F34" s="2" t="s">
        <v>172</v>
      </c>
      <c r="G34" s="2" t="s">
        <v>172</v>
      </c>
      <c r="H34" s="2" t="s">
        <v>172</v>
      </c>
      <c r="I34" s="2" t="s">
        <v>172</v>
      </c>
      <c r="J34" s="2" t="s">
        <v>172</v>
      </c>
      <c r="K34" s="2" t="s">
        <v>172</v>
      </c>
      <c r="L34" s="2" t="s">
        <v>172</v>
      </c>
      <c r="M34" s="2" t="s">
        <v>172</v>
      </c>
      <c r="N34" s="2" t="s">
        <v>172</v>
      </c>
      <c r="O34" s="2" t="s">
        <v>172</v>
      </c>
      <c r="P34" s="2" t="s">
        <v>172</v>
      </c>
      <c r="Q34" s="2" t="s">
        <v>172</v>
      </c>
      <c r="R34" s="2" t="s">
        <v>172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 t="s">
        <v>172</v>
      </c>
      <c r="BA34" s="2">
        <v>0</v>
      </c>
      <c r="BB34" s="2">
        <v>0</v>
      </c>
      <c r="BC34" s="2">
        <v>0</v>
      </c>
      <c r="BD34" s="2" t="s">
        <v>172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 t="s">
        <v>172</v>
      </c>
      <c r="ER34" s="2" t="s">
        <v>172</v>
      </c>
      <c r="ES34" s="2" t="s">
        <v>172</v>
      </c>
      <c r="ET34" s="2" t="s">
        <v>172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1.5</v>
      </c>
      <c r="FF34" s="2" t="s">
        <v>172</v>
      </c>
      <c r="FG34" s="2" t="s">
        <v>172</v>
      </c>
      <c r="FH34" s="2" t="s">
        <v>172</v>
      </c>
      <c r="FI34" s="2" t="s">
        <v>172</v>
      </c>
      <c r="FJ34" s="2" t="s">
        <v>172</v>
      </c>
      <c r="FK34" s="2" t="s">
        <v>172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12.9</v>
      </c>
      <c r="K35" s="2">
        <v>16.600000000000001</v>
      </c>
      <c r="L35" s="2">
        <v>11.1</v>
      </c>
      <c r="M35" s="2">
        <v>6.5</v>
      </c>
      <c r="N35" s="2">
        <v>0</v>
      </c>
      <c r="O35" s="2">
        <v>0</v>
      </c>
      <c r="P35" s="2">
        <v>0</v>
      </c>
      <c r="Q35" s="2">
        <v>2.6</v>
      </c>
      <c r="R35" s="2">
        <v>5.0999999999999996</v>
      </c>
      <c r="S35" s="2">
        <v>8.3000000000000007</v>
      </c>
      <c r="T35" s="2">
        <v>4</v>
      </c>
      <c r="U35" s="2">
        <v>5.3</v>
      </c>
      <c r="V35" s="2">
        <v>3.1</v>
      </c>
      <c r="W35" s="2">
        <v>5.7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0.2</v>
      </c>
      <c r="AI35" s="2">
        <v>0.3</v>
      </c>
      <c r="AJ35" s="2">
        <v>0.3</v>
      </c>
      <c r="AK35" s="2">
        <v>0.2</v>
      </c>
      <c r="AL35" s="2">
        <v>0</v>
      </c>
      <c r="AM35" s="2">
        <v>0</v>
      </c>
      <c r="AN35" s="2">
        <v>0</v>
      </c>
      <c r="AO35" s="2">
        <v>0.2</v>
      </c>
      <c r="AP35" s="2">
        <v>0.3</v>
      </c>
      <c r="AQ35" s="2">
        <v>0.2</v>
      </c>
      <c r="AR35" s="2">
        <v>0.1</v>
      </c>
      <c r="AS35" s="2">
        <v>0.2</v>
      </c>
      <c r="AT35" s="2">
        <v>0.1</v>
      </c>
      <c r="AU35" s="2">
        <v>0.1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1.2</v>
      </c>
      <c r="BG35" s="2">
        <v>1.2</v>
      </c>
      <c r="BH35" s="2">
        <v>1.1000000000000001</v>
      </c>
      <c r="BI35" s="2">
        <v>1.1000000000000001</v>
      </c>
      <c r="BJ35" s="2">
        <v>0</v>
      </c>
      <c r="BK35" s="2">
        <v>0</v>
      </c>
      <c r="BL35" s="2">
        <v>0</v>
      </c>
      <c r="BM35" s="2">
        <v>2.6</v>
      </c>
      <c r="BN35" s="2">
        <v>2.2999999999999998</v>
      </c>
      <c r="BO35" s="2">
        <v>0.4</v>
      </c>
      <c r="BP35" s="2">
        <v>0.9</v>
      </c>
      <c r="BQ35" s="2">
        <v>1</v>
      </c>
      <c r="BR35" s="2">
        <v>0.6</v>
      </c>
      <c r="BS35" s="2">
        <v>0.6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0.6</v>
      </c>
      <c r="CE35" s="2">
        <v>0.6</v>
      </c>
      <c r="CF35" s="2">
        <v>0.3</v>
      </c>
      <c r="CG35" s="2">
        <v>0.3</v>
      </c>
      <c r="CH35" s="2">
        <v>0</v>
      </c>
      <c r="CI35" s="2">
        <v>0</v>
      </c>
      <c r="CJ35" s="2">
        <v>0</v>
      </c>
      <c r="CK35" s="2">
        <v>0.8</v>
      </c>
      <c r="CL35" s="2">
        <v>0.6</v>
      </c>
      <c r="CM35" s="2">
        <v>0.5</v>
      </c>
      <c r="CN35" s="2">
        <v>0.3</v>
      </c>
      <c r="CO35" s="2">
        <v>0.6</v>
      </c>
      <c r="CP35" s="2">
        <v>0.6</v>
      </c>
      <c r="CQ35" s="2">
        <v>0.6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100</v>
      </c>
      <c r="DC35" s="2">
        <v>100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98</v>
      </c>
      <c r="DJ35" s="2">
        <v>100</v>
      </c>
      <c r="DK35" s="2">
        <v>100</v>
      </c>
      <c r="DL35" s="2">
        <v>100</v>
      </c>
      <c r="DM35" s="2">
        <v>100</v>
      </c>
      <c r="DN35" s="2">
        <v>100</v>
      </c>
      <c r="DO35" s="2">
        <v>100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5.3</v>
      </c>
      <c r="EA35" s="2">
        <v>38</v>
      </c>
      <c r="EB35" s="2">
        <v>28.6</v>
      </c>
      <c r="EC35" s="2">
        <v>1.6</v>
      </c>
      <c r="ED35" s="2">
        <v>0</v>
      </c>
      <c r="EE35" s="2">
        <v>0</v>
      </c>
      <c r="EF35" s="2">
        <v>0</v>
      </c>
      <c r="EG35" s="2">
        <v>29.8</v>
      </c>
      <c r="EH35" s="2">
        <v>13.3</v>
      </c>
      <c r="EI35" s="2">
        <v>0</v>
      </c>
      <c r="EJ35" s="2">
        <v>18.7</v>
      </c>
      <c r="EK35" s="2">
        <v>13.5</v>
      </c>
      <c r="EL35" s="2">
        <v>11.3</v>
      </c>
      <c r="EM35" s="2">
        <v>8.8000000000000007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2.1</v>
      </c>
      <c r="EY35" s="2">
        <v>1.5</v>
      </c>
      <c r="EZ35" s="2">
        <v>1</v>
      </c>
      <c r="FA35" s="2">
        <v>1</v>
      </c>
      <c r="FB35" s="2">
        <v>0</v>
      </c>
      <c r="FC35" s="2">
        <v>0</v>
      </c>
      <c r="FD35" s="2">
        <v>0</v>
      </c>
      <c r="FE35" s="2">
        <v>2.7</v>
      </c>
      <c r="FF35" s="2">
        <v>3.1</v>
      </c>
      <c r="FG35" s="2">
        <v>0.9</v>
      </c>
      <c r="FH35" s="2">
        <v>1</v>
      </c>
      <c r="FI35" s="2">
        <v>1.1000000000000001</v>
      </c>
      <c r="FJ35" s="2">
        <v>0.7</v>
      </c>
      <c r="FK35" s="2">
        <v>0.5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218</v>
      </c>
      <c r="C38" s="4">
        <v>0.2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0.1</v>
      </c>
      <c r="J38" s="4">
        <v>0.2</v>
      </c>
      <c r="K38" s="4">
        <v>0.1</v>
      </c>
      <c r="L38" s="4">
        <v>0.1</v>
      </c>
      <c r="M38" s="4">
        <v>0.1</v>
      </c>
      <c r="N38" s="4">
        <v>0.1</v>
      </c>
      <c r="O38" s="4">
        <v>0.1</v>
      </c>
      <c r="P38" s="4">
        <v>0.1</v>
      </c>
      <c r="Q38" s="4">
        <v>0.1</v>
      </c>
      <c r="R38" s="4">
        <v>0.1</v>
      </c>
      <c r="S38" s="4">
        <v>0</v>
      </c>
      <c r="T38" s="4">
        <v>0.1</v>
      </c>
      <c r="U38" s="4">
        <v>0.1</v>
      </c>
      <c r="V38" s="4">
        <v>0.1</v>
      </c>
      <c r="W38" s="4">
        <v>0</v>
      </c>
      <c r="Y38" s="7"/>
      <c r="Z38" s="11" t="s">
        <v>218</v>
      </c>
      <c r="AA38" s="4">
        <v>2</v>
      </c>
      <c r="AB38" s="4">
        <v>2.1</v>
      </c>
      <c r="AC38" s="4">
        <v>1.9</v>
      </c>
      <c r="AD38" s="4">
        <v>2.1</v>
      </c>
      <c r="AE38" s="4">
        <v>2</v>
      </c>
      <c r="AF38" s="4">
        <v>2.2000000000000002</v>
      </c>
      <c r="AG38" s="4">
        <v>1.9</v>
      </c>
      <c r="AH38" s="4">
        <v>2</v>
      </c>
      <c r="AI38" s="4">
        <v>2.1</v>
      </c>
      <c r="AJ38" s="4">
        <v>1.3</v>
      </c>
      <c r="AK38" s="4">
        <v>1.5</v>
      </c>
      <c r="AL38" s="4">
        <v>1.8</v>
      </c>
      <c r="AM38" s="4">
        <v>1.8</v>
      </c>
      <c r="AN38" s="4">
        <v>1.7</v>
      </c>
      <c r="AO38" s="4">
        <v>1.6</v>
      </c>
      <c r="AP38" s="4">
        <v>2.2000000000000002</v>
      </c>
      <c r="AQ38" s="4">
        <v>2.2000000000000002</v>
      </c>
      <c r="AR38" s="4">
        <v>2.2000000000000002</v>
      </c>
      <c r="AS38" s="4">
        <v>1.8</v>
      </c>
      <c r="AT38" s="4">
        <v>2.2000000000000002</v>
      </c>
      <c r="AU38" s="4">
        <v>2.1</v>
      </c>
      <c r="AW38" s="7"/>
      <c r="AX38" s="11" t="s">
        <v>218</v>
      </c>
      <c r="AY38" s="4">
        <v>0.7</v>
      </c>
      <c r="AZ38" s="4">
        <v>0.8</v>
      </c>
      <c r="BA38" s="4">
        <v>0.7</v>
      </c>
      <c r="BB38" s="4">
        <v>0.6</v>
      </c>
      <c r="BC38" s="4">
        <v>0.7</v>
      </c>
      <c r="BD38" s="4">
        <v>0.7</v>
      </c>
      <c r="BE38" s="4">
        <v>0.8</v>
      </c>
      <c r="BF38" s="4">
        <v>0.8</v>
      </c>
      <c r="BG38" s="4">
        <v>0.9</v>
      </c>
      <c r="BH38" s="4">
        <v>0.6</v>
      </c>
      <c r="BI38" s="4">
        <v>0.6</v>
      </c>
      <c r="BJ38" s="4">
        <v>0.7</v>
      </c>
      <c r="BK38" s="4">
        <v>0.6</v>
      </c>
      <c r="BL38" s="4">
        <v>0.6</v>
      </c>
      <c r="BM38" s="4">
        <v>0.4</v>
      </c>
      <c r="BN38" s="4">
        <v>0.3</v>
      </c>
      <c r="BO38" s="4">
        <v>0.6</v>
      </c>
      <c r="BP38" s="4">
        <v>0.7</v>
      </c>
      <c r="BQ38" s="4">
        <v>0.6</v>
      </c>
      <c r="BR38" s="4">
        <v>0.6</v>
      </c>
      <c r="BS38" s="4">
        <v>0.5</v>
      </c>
      <c r="BU38" s="7"/>
      <c r="BV38" s="11" t="s">
        <v>218</v>
      </c>
      <c r="BW38" s="4">
        <v>0.2</v>
      </c>
      <c r="BX38" s="4">
        <v>0.2</v>
      </c>
      <c r="BY38" s="4">
        <v>0.2</v>
      </c>
      <c r="BZ38" s="4">
        <v>0.2</v>
      </c>
      <c r="CA38" s="4">
        <v>0.2</v>
      </c>
      <c r="CB38" s="4">
        <v>0.2</v>
      </c>
      <c r="CC38" s="4">
        <v>0.2</v>
      </c>
      <c r="CD38" s="4">
        <v>0.2</v>
      </c>
      <c r="CE38" s="4">
        <v>0.2</v>
      </c>
      <c r="CF38" s="4">
        <v>0.2</v>
      </c>
      <c r="CG38" s="4">
        <v>0.1</v>
      </c>
      <c r="CH38" s="4">
        <v>0.1</v>
      </c>
      <c r="CI38" s="4">
        <v>0.1</v>
      </c>
      <c r="CJ38" s="4">
        <v>0</v>
      </c>
      <c r="CK38" s="4">
        <v>0.1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218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218</v>
      </c>
      <c r="DS38" s="4">
        <v>0.3</v>
      </c>
      <c r="DT38" s="4">
        <v>0.3</v>
      </c>
      <c r="DU38" s="4">
        <v>0.3</v>
      </c>
      <c r="DV38" s="4">
        <v>0.2</v>
      </c>
      <c r="DW38" s="4">
        <v>0.2</v>
      </c>
      <c r="DX38" s="4">
        <v>0.2</v>
      </c>
      <c r="DY38" s="4">
        <v>0.2</v>
      </c>
      <c r="DZ38" s="4">
        <v>0.2</v>
      </c>
      <c r="EA38" s="4">
        <v>0</v>
      </c>
      <c r="EB38" s="4">
        <v>0</v>
      </c>
      <c r="EC38" s="4">
        <v>0.3</v>
      </c>
      <c r="ED38" s="4">
        <v>0.3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O38" s="7"/>
      <c r="EP38" s="11" t="s">
        <v>218</v>
      </c>
      <c r="EQ38" s="4">
        <v>0.3</v>
      </c>
      <c r="ER38" s="4">
        <v>0.3</v>
      </c>
      <c r="ES38" s="4">
        <v>0.3</v>
      </c>
      <c r="ET38" s="4">
        <v>0.4</v>
      </c>
      <c r="EU38" s="4">
        <v>0.4</v>
      </c>
      <c r="EV38" s="4">
        <v>0.3</v>
      </c>
      <c r="EW38" s="4">
        <v>0.3</v>
      </c>
      <c r="EX38" s="4">
        <v>0.4</v>
      </c>
      <c r="EY38" s="4">
        <v>0.4</v>
      </c>
      <c r="EZ38" s="4">
        <v>0.4</v>
      </c>
      <c r="FA38" s="4">
        <v>0.4</v>
      </c>
      <c r="FB38" s="4">
        <v>0.5</v>
      </c>
      <c r="FC38" s="4">
        <v>0.4</v>
      </c>
      <c r="FD38" s="4">
        <v>0.4</v>
      </c>
      <c r="FE38" s="4">
        <v>0.4</v>
      </c>
      <c r="FF38" s="4">
        <v>0.4</v>
      </c>
      <c r="FG38" s="4">
        <v>0.4</v>
      </c>
      <c r="FH38" s="4">
        <v>0.4</v>
      </c>
      <c r="FI38" s="4">
        <v>0.4</v>
      </c>
      <c r="FJ38" s="4">
        <v>0.4</v>
      </c>
      <c r="FK38" s="4">
        <v>0.3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173</v>
      </c>
      <c r="AA41" s="2" t="s">
        <v>172</v>
      </c>
      <c r="AB41" s="2" t="s">
        <v>172</v>
      </c>
      <c r="AC41" s="2" t="s">
        <v>172</v>
      </c>
      <c r="AD41" s="2" t="s">
        <v>172</v>
      </c>
      <c r="AE41" s="2" t="s">
        <v>172</v>
      </c>
      <c r="AF41" s="2" t="s">
        <v>172</v>
      </c>
      <c r="AG41" s="2" t="s">
        <v>172</v>
      </c>
      <c r="AH41" s="2" t="s">
        <v>172</v>
      </c>
      <c r="AI41" s="2" t="s">
        <v>172</v>
      </c>
      <c r="AJ41" s="2" t="s">
        <v>172</v>
      </c>
      <c r="AK41" s="2">
        <v>0.5</v>
      </c>
      <c r="AL41" s="2" t="s">
        <v>172</v>
      </c>
      <c r="AM41" s="2" t="s">
        <v>172</v>
      </c>
      <c r="AN41" s="2" t="s">
        <v>172</v>
      </c>
      <c r="AO41" s="2" t="s">
        <v>172</v>
      </c>
      <c r="AP41" s="2" t="s">
        <v>172</v>
      </c>
      <c r="AQ41" s="2" t="s">
        <v>172</v>
      </c>
      <c r="AR41" s="2">
        <v>1.4</v>
      </c>
      <c r="AS41" s="2">
        <v>1.2</v>
      </c>
      <c r="AT41" s="2">
        <v>1.5</v>
      </c>
      <c r="AU41" s="2">
        <v>1.4</v>
      </c>
      <c r="AV41" s="15">
        <f t="shared" ref="AV41:AV49" si="1">AU16</f>
        <v>29.1</v>
      </c>
      <c r="AW41" s="16">
        <f>AU41*1000/AV41</f>
        <v>48.109965635738803</v>
      </c>
      <c r="AX41" s="10" t="s">
        <v>173</v>
      </c>
      <c r="AY41" s="2">
        <v>0.6</v>
      </c>
      <c r="AZ41" s="2">
        <v>0.7</v>
      </c>
      <c r="BA41" s="2">
        <v>0.6</v>
      </c>
      <c r="BB41" s="2">
        <v>0.5</v>
      </c>
      <c r="BC41" s="2">
        <v>0.6</v>
      </c>
      <c r="BD41" s="2">
        <v>0.6</v>
      </c>
      <c r="BE41" s="2">
        <v>0.6</v>
      </c>
      <c r="BF41" s="2">
        <v>0.6</v>
      </c>
      <c r="BG41" s="2" t="s">
        <v>172</v>
      </c>
      <c r="BH41" s="2" t="s">
        <v>172</v>
      </c>
      <c r="BI41" s="2">
        <v>0.5</v>
      </c>
      <c r="BJ41" s="2">
        <v>0.5</v>
      </c>
      <c r="BK41" s="2" t="s">
        <v>172</v>
      </c>
      <c r="BL41" s="2" t="s">
        <v>172</v>
      </c>
      <c r="BM41" s="2" t="s">
        <v>172</v>
      </c>
      <c r="BN41" s="2" t="s">
        <v>172</v>
      </c>
      <c r="BO41" s="2" t="s">
        <v>172</v>
      </c>
      <c r="BP41" s="2">
        <v>0.6</v>
      </c>
      <c r="BQ41" s="2">
        <v>0.6</v>
      </c>
      <c r="BR41" s="2">
        <v>0.6</v>
      </c>
      <c r="BS41" s="2">
        <v>0.5</v>
      </c>
      <c r="BT41" s="15">
        <f t="shared" ref="BT41:BT49" si="2">BS16</f>
        <v>10.199999999999999</v>
      </c>
      <c r="BU41" s="16">
        <f>BS41*1000/BT41</f>
        <v>49.019607843137301</v>
      </c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 t="s">
        <v>172</v>
      </c>
      <c r="CD41" s="2" t="s">
        <v>172</v>
      </c>
      <c r="CE41" s="2" t="s">
        <v>172</v>
      </c>
      <c r="CF41" s="2" t="s">
        <v>172</v>
      </c>
      <c r="CG41" s="2">
        <v>0</v>
      </c>
      <c r="CH41" s="2" t="s">
        <v>172</v>
      </c>
      <c r="CI41" s="2" t="s">
        <v>172</v>
      </c>
      <c r="CJ41" s="2">
        <v>0</v>
      </c>
      <c r="CK41" s="2">
        <v>0</v>
      </c>
      <c r="CL41" s="2" t="s">
        <v>172</v>
      </c>
      <c r="CM41" s="2" t="s">
        <v>172</v>
      </c>
      <c r="CN41" s="2" t="s">
        <v>172</v>
      </c>
      <c r="CO41" s="2" t="s">
        <v>172</v>
      </c>
      <c r="CP41" s="2" t="s">
        <v>172</v>
      </c>
      <c r="CQ41" s="2" t="s">
        <v>172</v>
      </c>
      <c r="CR41" s="15" t="str">
        <f t="shared" ref="CR41:CR49" si="3">CQ16</f>
        <v>X</v>
      </c>
      <c r="CS41" s="16"/>
      <c r="CT41" s="10" t="s">
        <v>173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15">
        <f t="shared" ref="DP41:DP49" si="4">DO16</f>
        <v>0</v>
      </c>
      <c r="DQ41" s="16"/>
      <c r="DR41" s="10" t="s">
        <v>173</v>
      </c>
      <c r="DS41" s="2" t="s">
        <v>172</v>
      </c>
      <c r="DT41" s="2" t="s">
        <v>172</v>
      </c>
      <c r="DU41" s="2" t="s">
        <v>172</v>
      </c>
      <c r="DV41" s="2" t="s">
        <v>172</v>
      </c>
      <c r="DW41" s="2" t="s">
        <v>172</v>
      </c>
      <c r="DX41" s="2" t="s">
        <v>172</v>
      </c>
      <c r="DY41" s="2" t="s">
        <v>172</v>
      </c>
      <c r="DZ41" s="2" t="s">
        <v>172</v>
      </c>
      <c r="EA41" s="2" t="s">
        <v>172</v>
      </c>
      <c r="EB41" s="2" t="s">
        <v>172</v>
      </c>
      <c r="EC41" s="2" t="s">
        <v>172</v>
      </c>
      <c r="ED41" s="2" t="s">
        <v>172</v>
      </c>
      <c r="EE41" s="2" t="s">
        <v>172</v>
      </c>
      <c r="EF41" s="2" t="s">
        <v>172</v>
      </c>
      <c r="EG41" s="2" t="s">
        <v>172</v>
      </c>
      <c r="EH41" s="2" t="s">
        <v>172</v>
      </c>
      <c r="EI41" s="2" t="s">
        <v>172</v>
      </c>
      <c r="EJ41" s="2" t="s">
        <v>172</v>
      </c>
      <c r="EK41" s="2">
        <v>0</v>
      </c>
      <c r="EL41" s="2" t="s">
        <v>172</v>
      </c>
      <c r="EM41" s="2" t="s">
        <v>172</v>
      </c>
      <c r="EN41" s="15" t="str">
        <f t="shared" ref="EN41:EN49" si="5">EM16</f>
        <v>X</v>
      </c>
      <c r="EO41" s="16"/>
      <c r="EP41" s="10" t="s">
        <v>173</v>
      </c>
      <c r="EQ41" s="2" t="s">
        <v>172</v>
      </c>
      <c r="ER41" s="2" t="s">
        <v>172</v>
      </c>
      <c r="ES41" s="2" t="s">
        <v>172</v>
      </c>
      <c r="ET41" s="2" t="s">
        <v>172</v>
      </c>
      <c r="EU41" s="2" t="s">
        <v>172</v>
      </c>
      <c r="EV41" s="2" t="s">
        <v>172</v>
      </c>
      <c r="EW41" s="2" t="s">
        <v>172</v>
      </c>
      <c r="EX41" s="2" t="s">
        <v>172</v>
      </c>
      <c r="EY41" s="2" t="s">
        <v>172</v>
      </c>
      <c r="EZ41" s="2" t="s">
        <v>172</v>
      </c>
      <c r="FA41" s="2" t="s">
        <v>172</v>
      </c>
      <c r="FB41" s="2" t="s">
        <v>172</v>
      </c>
      <c r="FC41" s="2" t="s">
        <v>172</v>
      </c>
      <c r="FD41" s="2" t="s">
        <v>172</v>
      </c>
      <c r="FE41" s="2">
        <v>0.1</v>
      </c>
      <c r="FF41" s="2" t="s">
        <v>172</v>
      </c>
      <c r="FG41" s="2" t="s">
        <v>172</v>
      </c>
      <c r="FH41" s="2" t="s">
        <v>172</v>
      </c>
      <c r="FI41" s="2" t="s">
        <v>172</v>
      </c>
      <c r="FJ41" s="2" t="s">
        <v>172</v>
      </c>
      <c r="FK41" s="2" t="s">
        <v>172</v>
      </c>
      <c r="FL41" s="15" t="str">
        <f t="shared" ref="FL41:FL49" si="6">FK16</f>
        <v>X</v>
      </c>
      <c r="FM41" s="16"/>
      <c r="FN41">
        <f t="shared" ref="FN41:FN43" si="7">AVERAGE(Y41,AW41,BU41,CS41,DQ41,EO41,FM41)</f>
        <v>48.564786739437999</v>
      </c>
    </row>
    <row r="42" spans="1:170" ht="14.5">
      <c r="A42" s="1"/>
      <c r="B42" s="10" t="s">
        <v>174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 t="s">
        <v>172</v>
      </c>
      <c r="J42" s="2" t="s">
        <v>172</v>
      </c>
      <c r="K42" s="2" t="s">
        <v>172</v>
      </c>
      <c r="L42" s="2" t="s">
        <v>172</v>
      </c>
      <c r="M42" s="2" t="s">
        <v>172</v>
      </c>
      <c r="N42" s="2" t="s">
        <v>172</v>
      </c>
      <c r="O42" s="2" t="s">
        <v>172</v>
      </c>
      <c r="P42" s="2" t="s">
        <v>172</v>
      </c>
      <c r="Q42" s="2" t="s">
        <v>172</v>
      </c>
      <c r="R42" s="2" t="s">
        <v>172</v>
      </c>
      <c r="S42" s="2" t="s">
        <v>172</v>
      </c>
      <c r="T42" s="2" t="s">
        <v>172</v>
      </c>
      <c r="U42" s="2" t="s">
        <v>172</v>
      </c>
      <c r="V42" s="2" t="s">
        <v>172</v>
      </c>
      <c r="W42" s="2" t="s">
        <v>172</v>
      </c>
      <c r="X42" s="15" t="str">
        <f t="shared" si="0"/>
        <v>X</v>
      </c>
      <c r="Y42" s="16"/>
      <c r="Z42" s="10" t="s">
        <v>174</v>
      </c>
      <c r="AA42" s="2" t="s">
        <v>172</v>
      </c>
      <c r="AB42" s="2" t="s">
        <v>172</v>
      </c>
      <c r="AC42" s="2" t="s">
        <v>172</v>
      </c>
      <c r="AD42" s="2" t="s">
        <v>172</v>
      </c>
      <c r="AE42" s="2" t="s">
        <v>172</v>
      </c>
      <c r="AF42" s="2" t="s">
        <v>172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>
        <v>0.1</v>
      </c>
      <c r="AP42" s="2">
        <v>0.1</v>
      </c>
      <c r="AQ42" s="2" t="s">
        <v>172</v>
      </c>
      <c r="AR42" s="2" t="s">
        <v>172</v>
      </c>
      <c r="AS42" s="2" t="s">
        <v>172</v>
      </c>
      <c r="AT42" s="2" t="s">
        <v>172</v>
      </c>
      <c r="AU42" s="2" t="s">
        <v>172</v>
      </c>
      <c r="AV42" s="15" t="str">
        <f t="shared" si="1"/>
        <v>X</v>
      </c>
      <c r="AW42" s="16"/>
      <c r="AX42" s="10" t="s">
        <v>174</v>
      </c>
      <c r="AY42" s="2" t="s">
        <v>172</v>
      </c>
      <c r="AZ42" s="2" t="s">
        <v>172</v>
      </c>
      <c r="BA42" s="2" t="s">
        <v>172</v>
      </c>
      <c r="BB42" s="2">
        <v>0</v>
      </c>
      <c r="BC42" s="2">
        <v>0</v>
      </c>
      <c r="BD42" s="2">
        <v>0</v>
      </c>
      <c r="BE42" s="2" t="s">
        <v>172</v>
      </c>
      <c r="BF42" s="2" t="s">
        <v>172</v>
      </c>
      <c r="BG42" s="2" t="s">
        <v>172</v>
      </c>
      <c r="BH42" s="2" t="s">
        <v>172</v>
      </c>
      <c r="BI42" s="2" t="s">
        <v>172</v>
      </c>
      <c r="BJ42" s="2" t="s">
        <v>172</v>
      </c>
      <c r="BK42" s="2" t="s">
        <v>172</v>
      </c>
      <c r="BL42" s="2" t="s">
        <v>172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>
        <v>0</v>
      </c>
      <c r="BR42" s="2">
        <v>0</v>
      </c>
      <c r="BS42" s="2">
        <v>0</v>
      </c>
      <c r="BT42" s="15">
        <f t="shared" si="2"/>
        <v>0.5</v>
      </c>
      <c r="BU42" s="16"/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 t="s">
        <v>172</v>
      </c>
      <c r="CD42" s="2" t="s">
        <v>172</v>
      </c>
      <c r="CE42" s="2" t="s">
        <v>172</v>
      </c>
      <c r="CF42" s="2" t="s">
        <v>172</v>
      </c>
      <c r="CG42" s="2" t="s">
        <v>172</v>
      </c>
      <c r="CH42" s="2" t="s">
        <v>172</v>
      </c>
      <c r="CI42" s="2" t="s">
        <v>172</v>
      </c>
      <c r="CJ42" s="2" t="s">
        <v>172</v>
      </c>
      <c r="CK42" s="2" t="s">
        <v>172</v>
      </c>
      <c r="CL42" s="2" t="s">
        <v>172</v>
      </c>
      <c r="CM42" s="2" t="s">
        <v>172</v>
      </c>
      <c r="CN42" s="2" t="s">
        <v>172</v>
      </c>
      <c r="CO42" s="2" t="s">
        <v>172</v>
      </c>
      <c r="CP42" s="2" t="s">
        <v>172</v>
      </c>
      <c r="CQ42" s="2" t="s">
        <v>172</v>
      </c>
      <c r="CR42" s="15" t="str">
        <f t="shared" si="3"/>
        <v>X</v>
      </c>
      <c r="CS42" s="16"/>
      <c r="CT42" s="10" t="s">
        <v>174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174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</v>
      </c>
      <c r="EO42" s="16"/>
      <c r="EP42" s="10" t="s">
        <v>174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 t="s">
        <v>172</v>
      </c>
      <c r="FJ42" s="2" t="s">
        <v>172</v>
      </c>
      <c r="FK42" s="2" t="s">
        <v>172</v>
      </c>
      <c r="FL42" s="15" t="str">
        <f t="shared" si="6"/>
        <v>X</v>
      </c>
      <c r="FM42" s="16"/>
    </row>
    <row r="43" spans="1:170" ht="14.5">
      <c r="A43" s="1"/>
      <c r="B43" s="10" t="s">
        <v>175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 t="s">
        <v>172</v>
      </c>
      <c r="J43" s="2" t="s">
        <v>172</v>
      </c>
      <c r="K43" s="2" t="s">
        <v>172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175</v>
      </c>
      <c r="AA43" s="2" t="s">
        <v>172</v>
      </c>
      <c r="AB43" s="2" t="s">
        <v>172</v>
      </c>
      <c r="AC43" s="2" t="s">
        <v>172</v>
      </c>
      <c r="AD43" s="2" t="s">
        <v>172</v>
      </c>
      <c r="AE43" s="2" t="s">
        <v>172</v>
      </c>
      <c r="AF43" s="2" t="s">
        <v>172</v>
      </c>
      <c r="AG43" s="2" t="s">
        <v>172</v>
      </c>
      <c r="AH43" s="2" t="s">
        <v>172</v>
      </c>
      <c r="AI43" s="2" t="s">
        <v>172</v>
      </c>
      <c r="AJ43" s="2" t="s">
        <v>172</v>
      </c>
      <c r="AK43" s="2" t="s">
        <v>172</v>
      </c>
      <c r="AL43" s="2" t="s">
        <v>172</v>
      </c>
      <c r="AM43" s="2" t="s">
        <v>172</v>
      </c>
      <c r="AN43" s="2" t="s">
        <v>172</v>
      </c>
      <c r="AO43" s="2" t="s">
        <v>172</v>
      </c>
      <c r="AP43" s="2" t="s">
        <v>172</v>
      </c>
      <c r="AQ43" s="2" t="s">
        <v>172</v>
      </c>
      <c r="AR43" s="2" t="s">
        <v>172</v>
      </c>
      <c r="AS43" s="2">
        <v>0.1</v>
      </c>
      <c r="AT43" s="2">
        <v>0.1</v>
      </c>
      <c r="AU43" s="2">
        <v>0.1</v>
      </c>
      <c r="AV43" s="15">
        <f t="shared" si="1"/>
        <v>0.8</v>
      </c>
      <c r="AW43" s="16">
        <f>AU43*1000/AV43</f>
        <v>125</v>
      </c>
      <c r="AX43" s="10" t="s">
        <v>175</v>
      </c>
      <c r="AY43" s="2">
        <v>0</v>
      </c>
      <c r="AZ43" s="2">
        <v>0</v>
      </c>
      <c r="BA43" s="2">
        <v>0</v>
      </c>
      <c r="BB43" s="2" t="s">
        <v>172</v>
      </c>
      <c r="BC43" s="2" t="s">
        <v>172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175</v>
      </c>
      <c r="BW43" s="2" t="s">
        <v>172</v>
      </c>
      <c r="BX43" s="2" t="s">
        <v>172</v>
      </c>
      <c r="BY43" s="2" t="s">
        <v>172</v>
      </c>
      <c r="BZ43" s="2" t="s">
        <v>172</v>
      </c>
      <c r="CA43" s="2" t="s">
        <v>172</v>
      </c>
      <c r="CB43" s="2" t="s">
        <v>172</v>
      </c>
      <c r="CC43" s="2" t="s">
        <v>172</v>
      </c>
      <c r="CD43" s="2" t="s">
        <v>172</v>
      </c>
      <c r="CE43" s="2" t="s">
        <v>172</v>
      </c>
      <c r="CF43" s="2" t="s">
        <v>172</v>
      </c>
      <c r="CG43" s="2" t="s">
        <v>172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 t="s">
        <v>172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  <c r="FN43">
        <f t="shared" si="7"/>
        <v>125</v>
      </c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 t="s">
        <v>172</v>
      </c>
      <c r="AB44" s="2" t="s">
        <v>172</v>
      </c>
      <c r="AC44" s="2" t="s">
        <v>172</v>
      </c>
      <c r="AD44" s="2" t="s">
        <v>172</v>
      </c>
      <c r="AE44" s="2" t="s">
        <v>172</v>
      </c>
      <c r="AF44" s="2" t="s">
        <v>172</v>
      </c>
      <c r="AG44" s="2" t="s">
        <v>172</v>
      </c>
      <c r="AH44" s="2" t="s">
        <v>172</v>
      </c>
      <c r="AI44" s="2" t="s">
        <v>172</v>
      </c>
      <c r="AJ44" s="2" t="s">
        <v>172</v>
      </c>
      <c r="AK44" s="2" t="s">
        <v>172</v>
      </c>
      <c r="AL44" s="2">
        <v>0</v>
      </c>
      <c r="AM44" s="2">
        <v>0</v>
      </c>
      <c r="AN44" s="2">
        <v>0</v>
      </c>
      <c r="AO44" s="2" t="s">
        <v>172</v>
      </c>
      <c r="AP44" s="2" t="s">
        <v>172</v>
      </c>
      <c r="AQ44" s="2" t="s">
        <v>172</v>
      </c>
      <c r="AR44" s="2" t="s">
        <v>172</v>
      </c>
      <c r="AS44" s="2" t="s">
        <v>172</v>
      </c>
      <c r="AT44" s="2">
        <v>0</v>
      </c>
      <c r="AU44" s="2">
        <v>0</v>
      </c>
      <c r="AV44" s="15">
        <f t="shared" si="1"/>
        <v>0.1</v>
      </c>
      <c r="AW44" s="16"/>
      <c r="AX44" s="10" t="s">
        <v>176</v>
      </c>
      <c r="AY44" s="2" t="s">
        <v>172</v>
      </c>
      <c r="AZ44" s="2" t="s">
        <v>172</v>
      </c>
      <c r="BA44" s="2" t="s">
        <v>172</v>
      </c>
      <c r="BB44" s="2" t="s">
        <v>172</v>
      </c>
      <c r="BC44" s="2" t="s">
        <v>172</v>
      </c>
      <c r="BD44" s="2" t="s">
        <v>172</v>
      </c>
      <c r="BE44" s="2" t="s">
        <v>172</v>
      </c>
      <c r="BF44" s="2" t="s">
        <v>172</v>
      </c>
      <c r="BG44" s="2" t="s">
        <v>172</v>
      </c>
      <c r="BH44" s="2" t="s">
        <v>172</v>
      </c>
      <c r="BI44" s="2" t="s">
        <v>172</v>
      </c>
      <c r="BJ44" s="2" t="s">
        <v>172</v>
      </c>
      <c r="BK44" s="2" t="s">
        <v>172</v>
      </c>
      <c r="BL44" s="2" t="s">
        <v>172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176</v>
      </c>
      <c r="BW44" s="2" t="s">
        <v>172</v>
      </c>
      <c r="BX44" s="2" t="s">
        <v>172</v>
      </c>
      <c r="BY44" s="2" t="s">
        <v>172</v>
      </c>
      <c r="BZ44" s="2" t="s">
        <v>172</v>
      </c>
      <c r="CA44" s="2" t="s">
        <v>172</v>
      </c>
      <c r="CB44" s="2" t="s">
        <v>172</v>
      </c>
      <c r="CC44" s="2" t="s">
        <v>172</v>
      </c>
      <c r="CD44" s="2" t="s">
        <v>172</v>
      </c>
      <c r="CE44" s="2" t="s">
        <v>172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 t="s">
        <v>172</v>
      </c>
      <c r="EV44" s="2" t="s">
        <v>172</v>
      </c>
      <c r="EW44" s="2" t="s">
        <v>172</v>
      </c>
      <c r="EX44" s="2" t="s">
        <v>172</v>
      </c>
      <c r="EY44" s="2" t="s">
        <v>172</v>
      </c>
      <c r="EZ44" s="2" t="s">
        <v>172</v>
      </c>
      <c r="FA44" s="2" t="s">
        <v>172</v>
      </c>
      <c r="FB44" s="2" t="s">
        <v>172</v>
      </c>
      <c r="FC44" s="2" t="s">
        <v>172</v>
      </c>
      <c r="FD44" s="2" t="s">
        <v>172</v>
      </c>
      <c r="FE44" s="2" t="s">
        <v>172</v>
      </c>
      <c r="FF44" s="2" t="s">
        <v>172</v>
      </c>
      <c r="FG44" s="2" t="s">
        <v>172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172</v>
      </c>
      <c r="I45" s="2" t="s">
        <v>172</v>
      </c>
      <c r="J45" s="2" t="s">
        <v>172</v>
      </c>
      <c r="K45" s="2" t="s">
        <v>172</v>
      </c>
      <c r="L45" s="2" t="s">
        <v>172</v>
      </c>
      <c r="M45" s="2" t="s">
        <v>172</v>
      </c>
      <c r="N45" s="2" t="s">
        <v>172</v>
      </c>
      <c r="O45" s="2" t="s">
        <v>172</v>
      </c>
      <c r="P45" s="2" t="s">
        <v>172</v>
      </c>
      <c r="Q45" s="2" t="s">
        <v>172</v>
      </c>
      <c r="R45" s="2" t="s">
        <v>172</v>
      </c>
      <c r="S45" s="2" t="s">
        <v>172</v>
      </c>
      <c r="T45" s="2" t="s">
        <v>172</v>
      </c>
      <c r="U45" s="2" t="s">
        <v>172</v>
      </c>
      <c r="V45" s="2" t="s">
        <v>172</v>
      </c>
      <c r="W45" s="2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 t="s">
        <v>172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0.1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 t="s">
        <v>172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172</v>
      </c>
      <c r="CC45" s="2" t="s">
        <v>172</v>
      </c>
      <c r="CD45" s="2" t="s">
        <v>172</v>
      </c>
      <c r="CE45" s="2" t="s">
        <v>172</v>
      </c>
      <c r="CF45" s="2" t="s">
        <v>172</v>
      </c>
      <c r="CG45" s="2" t="s">
        <v>172</v>
      </c>
      <c r="CH45" s="2" t="s">
        <v>172</v>
      </c>
      <c r="CI45" s="2" t="s">
        <v>172</v>
      </c>
      <c r="CJ45" s="2" t="s">
        <v>172</v>
      </c>
      <c r="CK45" s="2" t="s">
        <v>172</v>
      </c>
      <c r="CL45" s="2" t="s">
        <v>172</v>
      </c>
      <c r="CM45" s="2" t="s">
        <v>172</v>
      </c>
      <c r="CN45" s="2" t="s">
        <v>172</v>
      </c>
      <c r="CO45" s="2" t="s">
        <v>172</v>
      </c>
      <c r="CP45" s="2" t="s">
        <v>172</v>
      </c>
      <c r="CQ45" s="2" t="s">
        <v>172</v>
      </c>
      <c r="CR45" s="15" t="str">
        <f t="shared" si="3"/>
        <v>X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 t="s">
        <v>172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 t="s">
        <v>172</v>
      </c>
      <c r="EI45" s="2">
        <v>0</v>
      </c>
      <c r="EJ45" s="2">
        <v>0</v>
      </c>
      <c r="EK45" s="2">
        <v>0</v>
      </c>
      <c r="EL45" s="2">
        <v>0</v>
      </c>
      <c r="EM45" s="2" t="s">
        <v>172</v>
      </c>
      <c r="EN45" s="15" t="str">
        <f t="shared" si="5"/>
        <v>X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 t="s">
        <v>172</v>
      </c>
      <c r="FJ45" s="2" t="s">
        <v>172</v>
      </c>
      <c r="FK45" s="2" t="s">
        <v>172</v>
      </c>
      <c r="FL45" s="15" t="str">
        <f t="shared" si="6"/>
        <v>X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 t="s">
        <v>172</v>
      </c>
      <c r="M46" s="2" t="s">
        <v>172</v>
      </c>
      <c r="N46" s="2" t="s">
        <v>172</v>
      </c>
      <c r="O46" s="2" t="s">
        <v>172</v>
      </c>
      <c r="P46" s="2" t="s">
        <v>172</v>
      </c>
      <c r="Q46" s="2" t="s">
        <v>172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 t="s">
        <v>172</v>
      </c>
      <c r="AB46" s="2" t="s">
        <v>172</v>
      </c>
      <c r="AC46" s="2" t="s">
        <v>172</v>
      </c>
      <c r="AD46" s="2" t="s">
        <v>172</v>
      </c>
      <c r="AE46" s="2" t="s">
        <v>172</v>
      </c>
      <c r="AF46" s="2" t="s">
        <v>172</v>
      </c>
      <c r="AG46" s="2" t="s">
        <v>172</v>
      </c>
      <c r="AH46" s="2" t="s">
        <v>172</v>
      </c>
      <c r="AI46" s="2" t="s">
        <v>172</v>
      </c>
      <c r="AJ46" s="2" t="s">
        <v>172</v>
      </c>
      <c r="AK46" s="2" t="s">
        <v>172</v>
      </c>
      <c r="AL46" s="2" t="s">
        <v>172</v>
      </c>
      <c r="AM46" s="2" t="s">
        <v>172</v>
      </c>
      <c r="AN46" s="2" t="s">
        <v>172</v>
      </c>
      <c r="AO46" s="2" t="s">
        <v>172</v>
      </c>
      <c r="AP46" s="2" t="s">
        <v>172</v>
      </c>
      <c r="AQ46" s="2" t="s">
        <v>172</v>
      </c>
      <c r="AR46" s="2" t="s">
        <v>172</v>
      </c>
      <c r="AS46" s="2">
        <v>0.5</v>
      </c>
      <c r="AT46" s="2" t="s">
        <v>172</v>
      </c>
      <c r="AU46" s="2" t="s">
        <v>172</v>
      </c>
      <c r="AV46" s="15" t="str">
        <f t="shared" si="1"/>
        <v>X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 t="s">
        <v>172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 t="s">
        <v>172</v>
      </c>
      <c r="ER46" s="2" t="s">
        <v>172</v>
      </c>
      <c r="ES46" s="2" t="s">
        <v>172</v>
      </c>
      <c r="ET46" s="2" t="s">
        <v>172</v>
      </c>
      <c r="EU46" s="2" t="s">
        <v>172</v>
      </c>
      <c r="EV46" s="2" t="s">
        <v>172</v>
      </c>
      <c r="EW46" s="2" t="s">
        <v>172</v>
      </c>
      <c r="EX46" s="2" t="s">
        <v>172</v>
      </c>
      <c r="EY46" s="2" t="s">
        <v>172</v>
      </c>
      <c r="EZ46" s="2" t="s">
        <v>172</v>
      </c>
      <c r="FA46" s="2" t="s">
        <v>172</v>
      </c>
      <c r="FB46" s="2" t="s">
        <v>172</v>
      </c>
      <c r="FC46" s="2" t="s">
        <v>172</v>
      </c>
      <c r="FD46" s="2" t="s">
        <v>172</v>
      </c>
      <c r="FE46" s="2" t="s">
        <v>172</v>
      </c>
      <c r="FF46" s="2" t="s">
        <v>172</v>
      </c>
      <c r="FG46" s="2" t="s">
        <v>172</v>
      </c>
      <c r="FH46" s="2" t="s">
        <v>172</v>
      </c>
      <c r="FI46" s="2" t="s">
        <v>172</v>
      </c>
      <c r="FJ46" s="2" t="s">
        <v>172</v>
      </c>
      <c r="FK46" s="2" t="s">
        <v>172</v>
      </c>
      <c r="FL46" s="15" t="str">
        <f t="shared" si="6"/>
        <v>X</v>
      </c>
      <c r="FM46" s="16"/>
    </row>
    <row r="47" spans="1:170" ht="14.5">
      <c r="A47" s="1"/>
      <c r="B47" s="10" t="s">
        <v>179</v>
      </c>
      <c r="C47" s="2" t="s">
        <v>172</v>
      </c>
      <c r="D47" s="2" t="s">
        <v>172</v>
      </c>
      <c r="E47" s="2" t="s">
        <v>172</v>
      </c>
      <c r="F47" s="2" t="s">
        <v>172</v>
      </c>
      <c r="G47" s="2" t="s">
        <v>172</v>
      </c>
      <c r="H47" s="2" t="s">
        <v>172</v>
      </c>
      <c r="I47" s="2" t="s">
        <v>172</v>
      </c>
      <c r="J47" s="2" t="s">
        <v>172</v>
      </c>
      <c r="K47" s="2" t="s">
        <v>172</v>
      </c>
      <c r="L47" s="2" t="s">
        <v>172</v>
      </c>
      <c r="M47" s="2" t="s">
        <v>172</v>
      </c>
      <c r="N47" s="2" t="s">
        <v>172</v>
      </c>
      <c r="O47" s="2" t="s">
        <v>172</v>
      </c>
      <c r="P47" s="2" t="s">
        <v>172</v>
      </c>
      <c r="Q47" s="2" t="s">
        <v>172</v>
      </c>
      <c r="R47" s="2" t="s">
        <v>172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 t="s">
        <v>172</v>
      </c>
      <c r="BA47" s="2">
        <v>0</v>
      </c>
      <c r="BB47" s="2">
        <v>0</v>
      </c>
      <c r="BC47" s="2">
        <v>0</v>
      </c>
      <c r="BD47" s="2" t="s">
        <v>172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 t="s">
        <v>172</v>
      </c>
      <c r="ER47" s="2" t="s">
        <v>172</v>
      </c>
      <c r="ES47" s="2" t="s">
        <v>172</v>
      </c>
      <c r="ET47" s="2" t="s">
        <v>172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 t="s">
        <v>172</v>
      </c>
      <c r="FG47" s="2" t="s">
        <v>172</v>
      </c>
      <c r="FH47" s="2" t="s">
        <v>172</v>
      </c>
      <c r="FI47" s="2" t="s">
        <v>172</v>
      </c>
      <c r="FJ47" s="2" t="s">
        <v>172</v>
      </c>
      <c r="FK47" s="2" t="s">
        <v>172</v>
      </c>
      <c r="FL47" s="15" t="str">
        <f t="shared" si="6"/>
        <v>X</v>
      </c>
      <c r="FM47" s="16"/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0.1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0.2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0.1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0.1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0.2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91.8</v>
      </c>
      <c r="D51" s="4">
        <v>89.5</v>
      </c>
      <c r="E51" s="4">
        <v>82.9</v>
      </c>
      <c r="F51" s="4">
        <v>80.5</v>
      </c>
      <c r="G51" s="4">
        <v>67.900000000000006</v>
      </c>
      <c r="H51" s="4">
        <v>72.400000000000006</v>
      </c>
      <c r="I51" s="4">
        <v>83</v>
      </c>
      <c r="J51" s="4">
        <v>70.599999999999994</v>
      </c>
      <c r="K51" s="4">
        <v>53</v>
      </c>
      <c r="L51" s="4">
        <v>60.2</v>
      </c>
      <c r="M51" s="4">
        <v>63.6</v>
      </c>
      <c r="N51" s="4">
        <v>66.400000000000006</v>
      </c>
      <c r="O51" s="4">
        <v>63.4</v>
      </c>
      <c r="P51" s="4">
        <v>65.099999999999994</v>
      </c>
      <c r="Q51" s="4">
        <v>60.9</v>
      </c>
      <c r="R51" s="4">
        <v>55.4</v>
      </c>
      <c r="S51" s="4">
        <v>38.299999999999997</v>
      </c>
      <c r="T51" s="4">
        <v>29</v>
      </c>
      <c r="U51" s="4">
        <v>26.3</v>
      </c>
      <c r="V51" s="4">
        <v>27.2</v>
      </c>
      <c r="W51" s="4">
        <v>3.1</v>
      </c>
      <c r="Y51" s="7"/>
      <c r="Z51" s="8" t="s">
        <v>186</v>
      </c>
      <c r="AA51" s="4">
        <v>11.6</v>
      </c>
      <c r="AB51" s="4">
        <v>11.5</v>
      </c>
      <c r="AC51" s="4">
        <v>10</v>
      </c>
      <c r="AD51" s="4">
        <v>10.3</v>
      </c>
      <c r="AE51" s="4">
        <v>11</v>
      </c>
      <c r="AF51" s="4">
        <v>10.9</v>
      </c>
      <c r="AG51" s="4">
        <v>9.1</v>
      </c>
      <c r="AH51" s="4">
        <v>10.5</v>
      </c>
      <c r="AI51" s="4">
        <v>10.7</v>
      </c>
      <c r="AJ51" s="4">
        <v>7.3</v>
      </c>
      <c r="AK51" s="4">
        <v>8.5</v>
      </c>
      <c r="AL51" s="4">
        <v>9.4</v>
      </c>
      <c r="AM51" s="4">
        <v>10.4</v>
      </c>
      <c r="AN51" s="4">
        <v>9.8000000000000007</v>
      </c>
      <c r="AO51" s="4">
        <v>8.3000000000000007</v>
      </c>
      <c r="AP51" s="4">
        <v>10.8</v>
      </c>
      <c r="AQ51" s="4">
        <v>10.6</v>
      </c>
      <c r="AR51" s="4">
        <v>10.5</v>
      </c>
      <c r="AS51" s="4">
        <v>9.1</v>
      </c>
      <c r="AT51" s="4">
        <v>10.3</v>
      </c>
      <c r="AU51" s="4">
        <v>10</v>
      </c>
      <c r="AW51" s="7"/>
      <c r="AX51" s="8" t="s">
        <v>186</v>
      </c>
      <c r="AY51" s="4">
        <v>33</v>
      </c>
      <c r="AZ51" s="4">
        <v>32.5</v>
      </c>
      <c r="BA51" s="4">
        <v>31.2</v>
      </c>
      <c r="BB51" s="4">
        <v>31.9</v>
      </c>
      <c r="BC51" s="4">
        <v>33.700000000000003</v>
      </c>
      <c r="BD51" s="4">
        <v>34.4</v>
      </c>
      <c r="BE51" s="4">
        <v>34.200000000000003</v>
      </c>
      <c r="BF51" s="4">
        <v>35.200000000000003</v>
      </c>
      <c r="BG51" s="4">
        <v>35.799999999999997</v>
      </c>
      <c r="BH51" s="4">
        <v>34</v>
      </c>
      <c r="BI51" s="4">
        <v>33.200000000000003</v>
      </c>
      <c r="BJ51" s="4">
        <v>31.7</v>
      </c>
      <c r="BK51" s="4">
        <v>31.9</v>
      </c>
      <c r="BL51" s="4">
        <v>31.8</v>
      </c>
      <c r="BM51" s="4">
        <v>34.200000000000003</v>
      </c>
      <c r="BN51" s="4">
        <v>31.2</v>
      </c>
      <c r="BO51" s="4">
        <v>30</v>
      </c>
      <c r="BP51" s="4">
        <v>31.4</v>
      </c>
      <c r="BQ51" s="4">
        <v>30.9</v>
      </c>
      <c r="BR51" s="4">
        <v>29.3</v>
      </c>
      <c r="BS51" s="4">
        <v>27.4</v>
      </c>
      <c r="BU51" s="7"/>
      <c r="BV51" s="8" t="s">
        <v>186</v>
      </c>
      <c r="BW51" s="4">
        <v>31.2</v>
      </c>
      <c r="BX51" s="4">
        <v>31.8</v>
      </c>
      <c r="BY51" s="4">
        <v>32.700000000000003</v>
      </c>
      <c r="BZ51" s="4">
        <v>31.6</v>
      </c>
      <c r="CA51" s="4">
        <v>23.3</v>
      </c>
      <c r="CB51" s="4">
        <v>25.2</v>
      </c>
      <c r="CC51" s="4">
        <v>25.3</v>
      </c>
      <c r="CD51" s="4">
        <v>27.5</v>
      </c>
      <c r="CE51" s="4">
        <v>27.9</v>
      </c>
      <c r="CF51" s="4">
        <v>27.3</v>
      </c>
      <c r="CG51" s="4">
        <v>18.2</v>
      </c>
      <c r="CH51" s="4">
        <v>9.6999999999999993</v>
      </c>
      <c r="CI51" s="4">
        <v>8.9</v>
      </c>
      <c r="CJ51" s="4">
        <v>8.6</v>
      </c>
      <c r="CK51" s="4">
        <v>8.6999999999999993</v>
      </c>
      <c r="CL51" s="4">
        <v>6.5</v>
      </c>
      <c r="CM51" s="4">
        <v>6</v>
      </c>
      <c r="CN51" s="4">
        <v>6.1</v>
      </c>
      <c r="CO51" s="4">
        <v>5.6</v>
      </c>
      <c r="CP51" s="4">
        <v>0.6</v>
      </c>
      <c r="CQ51" s="4">
        <v>0.6</v>
      </c>
      <c r="CS51" s="7"/>
      <c r="CT51" s="8" t="s">
        <v>186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1.3</v>
      </c>
      <c r="DC51" s="4">
        <v>1.3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2.5</v>
      </c>
      <c r="DJ51" s="4">
        <v>1.3</v>
      </c>
      <c r="DK51" s="4">
        <v>1.3</v>
      </c>
      <c r="DL51" s="4">
        <v>1.3</v>
      </c>
      <c r="DM51" s="4">
        <v>1.3</v>
      </c>
      <c r="DN51" s="4">
        <v>1.3</v>
      </c>
      <c r="DO51" s="4">
        <v>1.3</v>
      </c>
      <c r="DQ51" s="7"/>
      <c r="DR51" s="8" t="s">
        <v>186</v>
      </c>
      <c r="DS51" s="4">
        <v>49.9</v>
      </c>
      <c r="DT51" s="4">
        <v>49.9</v>
      </c>
      <c r="DU51" s="4">
        <v>50.1</v>
      </c>
      <c r="DV51" s="4">
        <v>49.4</v>
      </c>
      <c r="DW51" s="4">
        <v>46.5</v>
      </c>
      <c r="DX51" s="4">
        <v>46.7</v>
      </c>
      <c r="DY51" s="4">
        <v>46.9</v>
      </c>
      <c r="DZ51" s="4">
        <v>44.3</v>
      </c>
      <c r="EA51" s="4">
        <v>1.3</v>
      </c>
      <c r="EB51" s="4">
        <v>0.9</v>
      </c>
      <c r="EC51" s="4">
        <v>46.9</v>
      </c>
      <c r="ED51" s="4">
        <v>47.9</v>
      </c>
      <c r="EE51" s="4">
        <v>1.7</v>
      </c>
      <c r="EF51" s="4">
        <v>1.4</v>
      </c>
      <c r="EG51" s="4">
        <v>7.4</v>
      </c>
      <c r="EH51" s="4">
        <v>11</v>
      </c>
      <c r="EI51" s="4">
        <v>14.5</v>
      </c>
      <c r="EJ51" s="4">
        <v>10.3</v>
      </c>
      <c r="EK51" s="4">
        <v>22.3</v>
      </c>
      <c r="EL51" s="4">
        <v>16.7</v>
      </c>
      <c r="EM51" s="4">
        <v>24.3</v>
      </c>
      <c r="EO51" s="7"/>
      <c r="EP51" s="8" t="s">
        <v>186</v>
      </c>
      <c r="EQ51" s="4">
        <v>12.2</v>
      </c>
      <c r="ER51" s="4">
        <v>11.8</v>
      </c>
      <c r="ES51" s="4">
        <v>13.3</v>
      </c>
      <c r="ET51" s="4">
        <v>15.6</v>
      </c>
      <c r="EU51" s="4">
        <v>14.1</v>
      </c>
      <c r="EV51" s="4">
        <v>11.4</v>
      </c>
      <c r="EW51" s="4">
        <v>13.5</v>
      </c>
      <c r="EX51" s="4">
        <v>16.2</v>
      </c>
      <c r="EY51" s="4">
        <v>13.4</v>
      </c>
      <c r="EZ51" s="4">
        <v>16.399999999999999</v>
      </c>
      <c r="FA51" s="4">
        <v>16.5</v>
      </c>
      <c r="FB51" s="4">
        <v>19.5</v>
      </c>
      <c r="FC51" s="4">
        <v>16.5</v>
      </c>
      <c r="FD51" s="4">
        <v>16.8</v>
      </c>
      <c r="FE51" s="4">
        <v>20</v>
      </c>
      <c r="FF51" s="4">
        <v>20.2</v>
      </c>
      <c r="FG51" s="4">
        <v>13.3</v>
      </c>
      <c r="FH51" s="4">
        <v>12.4</v>
      </c>
      <c r="FI51" s="4">
        <v>10.7</v>
      </c>
      <c r="FJ51" s="4">
        <v>11.9</v>
      </c>
      <c r="FK51" s="4">
        <v>9.6</v>
      </c>
    </row>
    <row r="52" spans="1:169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69" ht="14.5">
      <c r="A53" s="156" t="s">
        <v>187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187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187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187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187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187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4.5">
      <c r="A71" s="153"/>
      <c r="B71" s="15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53"/>
      <c r="Z71" s="153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53"/>
      <c r="AX71" s="153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53"/>
      <c r="BV71" s="153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53"/>
      <c r="CT71" s="153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53"/>
      <c r="DR71" s="153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53"/>
      <c r="EP71" s="153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71:B71"/>
    <mergeCell ref="Y71:Z71"/>
    <mergeCell ref="AW71:AX71"/>
    <mergeCell ref="BU71:BV71"/>
    <mergeCell ref="CS71:CT71"/>
    <mergeCell ref="DQ71:DR71"/>
    <mergeCell ref="EO71:EP71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640625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219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219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219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219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219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219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219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220</v>
      </c>
      <c r="C13" s="4">
        <v>63.2</v>
      </c>
      <c r="D13" s="4">
        <v>77</v>
      </c>
      <c r="E13" s="4">
        <v>75.7</v>
      </c>
      <c r="F13" s="4">
        <v>72.900000000000006</v>
      </c>
      <c r="G13" s="4">
        <v>72.5</v>
      </c>
      <c r="H13" s="4">
        <v>73</v>
      </c>
      <c r="I13" s="4">
        <v>74.5</v>
      </c>
      <c r="J13" s="4">
        <v>74.599999999999994</v>
      </c>
      <c r="K13" s="4">
        <v>73.900000000000006</v>
      </c>
      <c r="L13" s="4">
        <v>75.5</v>
      </c>
      <c r="M13" s="4">
        <v>79.7</v>
      </c>
      <c r="N13" s="4">
        <v>73.8</v>
      </c>
      <c r="O13" s="4">
        <v>76</v>
      </c>
      <c r="P13" s="4">
        <v>71.099999999999994</v>
      </c>
      <c r="Q13" s="4">
        <v>58.9</v>
      </c>
      <c r="R13" s="4">
        <v>57.3</v>
      </c>
      <c r="S13" s="4">
        <v>62.6</v>
      </c>
      <c r="T13" s="4">
        <v>62.5</v>
      </c>
      <c r="U13" s="4">
        <v>53.2</v>
      </c>
      <c r="V13" s="4">
        <v>59.9</v>
      </c>
      <c r="W13" s="4">
        <v>49.7</v>
      </c>
      <c r="Y13" s="7"/>
      <c r="Z13" s="8" t="s">
        <v>220</v>
      </c>
      <c r="AA13" s="4">
        <v>62.4</v>
      </c>
      <c r="AB13" s="4">
        <v>61.8</v>
      </c>
      <c r="AC13" s="4">
        <v>55.5</v>
      </c>
      <c r="AD13" s="4">
        <v>55.5</v>
      </c>
      <c r="AE13" s="4">
        <v>67.099999999999994</v>
      </c>
      <c r="AF13" s="4">
        <v>64.3</v>
      </c>
      <c r="AG13" s="4">
        <v>68.900000000000006</v>
      </c>
      <c r="AH13" s="4">
        <v>70.3</v>
      </c>
      <c r="AI13" s="4">
        <v>66.3</v>
      </c>
      <c r="AJ13" s="4">
        <v>66.5</v>
      </c>
      <c r="AK13" s="4">
        <v>50</v>
      </c>
      <c r="AL13" s="4">
        <v>43.9</v>
      </c>
      <c r="AM13" s="4">
        <v>41.3</v>
      </c>
      <c r="AN13" s="4">
        <v>38.700000000000003</v>
      </c>
      <c r="AO13" s="4">
        <v>37.4</v>
      </c>
      <c r="AP13" s="4">
        <v>39.9</v>
      </c>
      <c r="AQ13" s="4">
        <v>35.9</v>
      </c>
      <c r="AR13" s="4">
        <v>30.2</v>
      </c>
      <c r="AS13" s="4">
        <v>38.299999999999997</v>
      </c>
      <c r="AT13" s="4">
        <v>34.700000000000003</v>
      </c>
      <c r="AU13" s="4">
        <v>35.4</v>
      </c>
      <c r="AW13" s="7"/>
      <c r="AX13" s="8" t="s">
        <v>220</v>
      </c>
      <c r="AY13" s="4">
        <v>123.5</v>
      </c>
      <c r="AZ13" s="4">
        <v>126.1</v>
      </c>
      <c r="BA13" s="4">
        <v>142.30000000000001</v>
      </c>
      <c r="BB13" s="4">
        <v>140.9</v>
      </c>
      <c r="BC13" s="4">
        <v>134.80000000000001</v>
      </c>
      <c r="BD13" s="4">
        <v>127.9</v>
      </c>
      <c r="BE13" s="4">
        <v>127.9</v>
      </c>
      <c r="BF13" s="4">
        <v>133.69999999999999</v>
      </c>
      <c r="BG13" s="4">
        <v>132.1</v>
      </c>
      <c r="BH13" s="4">
        <v>122.3</v>
      </c>
      <c r="BI13" s="4">
        <v>124.8</v>
      </c>
      <c r="BJ13" s="4">
        <v>120.6</v>
      </c>
      <c r="BK13" s="4">
        <v>119.2</v>
      </c>
      <c r="BL13" s="4">
        <v>104.7</v>
      </c>
      <c r="BM13" s="4">
        <v>106.5</v>
      </c>
      <c r="BN13" s="4">
        <v>97.5</v>
      </c>
      <c r="BO13" s="4">
        <v>94.2</v>
      </c>
      <c r="BP13" s="4">
        <v>61.7</v>
      </c>
      <c r="BQ13" s="4">
        <v>69.2</v>
      </c>
      <c r="BR13" s="4">
        <v>74</v>
      </c>
      <c r="BS13" s="4">
        <v>67.599999999999994</v>
      </c>
      <c r="BU13" s="7"/>
      <c r="BV13" s="8" t="s">
        <v>220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S13" s="7"/>
      <c r="CT13" s="8" t="s">
        <v>220</v>
      </c>
      <c r="CU13" s="4">
        <v>26.8</v>
      </c>
      <c r="CV13" s="4">
        <v>29.6</v>
      </c>
      <c r="CW13" s="4">
        <v>30.3</v>
      </c>
      <c r="CX13" s="4">
        <v>32.9</v>
      </c>
      <c r="CY13" s="4">
        <v>36</v>
      </c>
      <c r="CZ13" s="4">
        <v>29.9</v>
      </c>
      <c r="DA13" s="4">
        <v>32</v>
      </c>
      <c r="DB13" s="4">
        <v>31.6</v>
      </c>
      <c r="DC13" s="4">
        <v>23.5</v>
      </c>
      <c r="DD13" s="4">
        <v>25.5</v>
      </c>
      <c r="DE13" s="4">
        <v>26.9</v>
      </c>
      <c r="DF13" s="4">
        <v>26.4</v>
      </c>
      <c r="DG13" s="4">
        <v>28.9</v>
      </c>
      <c r="DH13" s="4">
        <v>23.2</v>
      </c>
      <c r="DI13" s="4">
        <v>23.2</v>
      </c>
      <c r="DJ13" s="4">
        <v>24.9</v>
      </c>
      <c r="DK13" s="4">
        <v>24.6</v>
      </c>
      <c r="DL13" s="4">
        <v>25</v>
      </c>
      <c r="DM13" s="4">
        <v>22.9</v>
      </c>
      <c r="DN13" s="4">
        <v>23.3</v>
      </c>
      <c r="DO13" s="4">
        <v>22.2</v>
      </c>
      <c r="DQ13" s="7"/>
      <c r="DR13" s="8" t="s">
        <v>220</v>
      </c>
      <c r="DS13" s="4">
        <v>74.8</v>
      </c>
      <c r="DT13" s="4">
        <v>75.7</v>
      </c>
      <c r="DU13" s="4">
        <v>89.6</v>
      </c>
      <c r="DV13" s="4">
        <v>74.099999999999994</v>
      </c>
      <c r="DW13" s="4">
        <v>88.1</v>
      </c>
      <c r="DX13" s="4">
        <v>73.599999999999994</v>
      </c>
      <c r="DY13" s="4">
        <v>74.8</v>
      </c>
      <c r="DZ13" s="4">
        <v>76.8</v>
      </c>
      <c r="EA13" s="4">
        <v>61.4</v>
      </c>
      <c r="EB13" s="4">
        <v>59</v>
      </c>
      <c r="EC13" s="4">
        <v>76.099999999999994</v>
      </c>
      <c r="ED13" s="4">
        <v>76.8</v>
      </c>
      <c r="EE13" s="4">
        <v>78.400000000000006</v>
      </c>
      <c r="EF13" s="4">
        <v>80.5</v>
      </c>
      <c r="EG13" s="4">
        <v>92.8</v>
      </c>
      <c r="EH13" s="4">
        <v>92.8</v>
      </c>
      <c r="EI13" s="4">
        <v>93.2</v>
      </c>
      <c r="EJ13" s="4">
        <v>93.3</v>
      </c>
      <c r="EK13" s="4">
        <v>96</v>
      </c>
      <c r="EL13" s="4">
        <v>100.5</v>
      </c>
      <c r="EM13" s="4">
        <v>90</v>
      </c>
      <c r="EO13" s="7"/>
      <c r="EP13" s="8" t="s">
        <v>220</v>
      </c>
      <c r="EQ13" s="4">
        <v>6.6</v>
      </c>
      <c r="ER13" s="4">
        <v>6.8</v>
      </c>
      <c r="ES13" s="4">
        <v>9.3000000000000007</v>
      </c>
      <c r="ET13" s="4">
        <v>8.8000000000000007</v>
      </c>
      <c r="EU13" s="4">
        <v>17.3</v>
      </c>
      <c r="EV13" s="4">
        <v>9.1999999999999993</v>
      </c>
      <c r="EW13" s="4">
        <v>12.1</v>
      </c>
      <c r="EX13" s="4">
        <v>12.1</v>
      </c>
      <c r="EY13" s="4">
        <v>9.6999999999999993</v>
      </c>
      <c r="EZ13" s="4">
        <v>11.1</v>
      </c>
      <c r="FA13" s="4">
        <v>6.2</v>
      </c>
      <c r="FB13" s="4">
        <v>10.6</v>
      </c>
      <c r="FC13" s="4">
        <v>10.8</v>
      </c>
      <c r="FD13" s="4">
        <v>9.6</v>
      </c>
      <c r="FE13" s="4">
        <v>10.7</v>
      </c>
      <c r="FF13" s="4">
        <v>10.6</v>
      </c>
      <c r="FG13" s="4">
        <v>12.3</v>
      </c>
      <c r="FH13" s="4">
        <v>9.6999999999999993</v>
      </c>
      <c r="FI13" s="4">
        <v>7.4</v>
      </c>
      <c r="FJ13" s="4">
        <v>9.1</v>
      </c>
      <c r="FK13" s="4">
        <v>7.5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>
        <v>2.5</v>
      </c>
      <c r="D15" s="2">
        <v>3</v>
      </c>
      <c r="E15" s="2">
        <v>3.1</v>
      </c>
      <c r="F15" s="2">
        <v>3.3</v>
      </c>
      <c r="G15" s="2">
        <v>2.7</v>
      </c>
      <c r="H15" s="2">
        <v>2.6</v>
      </c>
      <c r="I15" s="2">
        <v>3.2</v>
      </c>
      <c r="J15" s="2">
        <v>3.3</v>
      </c>
      <c r="K15" s="2">
        <v>3.3</v>
      </c>
      <c r="L15" s="2">
        <v>3.2</v>
      </c>
      <c r="M15" s="2" t="s">
        <v>172</v>
      </c>
      <c r="N15" s="2" t="s">
        <v>172</v>
      </c>
      <c r="O15" s="2" t="s">
        <v>172</v>
      </c>
      <c r="P15" s="2" t="s">
        <v>172</v>
      </c>
      <c r="Q15" s="2" t="s">
        <v>172</v>
      </c>
      <c r="R15" s="2" t="s">
        <v>172</v>
      </c>
      <c r="S15" s="2" t="s">
        <v>172</v>
      </c>
      <c r="T15" s="2" t="s">
        <v>172</v>
      </c>
      <c r="U15" s="2" t="s">
        <v>172</v>
      </c>
      <c r="V15" s="2" t="s">
        <v>172</v>
      </c>
      <c r="W15" s="2" t="s">
        <v>172</v>
      </c>
      <c r="Y15" s="1"/>
      <c r="Z15" s="10" t="s">
        <v>171</v>
      </c>
      <c r="AA15" s="2">
        <v>4.4000000000000004</v>
      </c>
      <c r="AB15" s="2">
        <v>4.4000000000000004</v>
      </c>
      <c r="AC15" s="2">
        <v>4.5</v>
      </c>
      <c r="AD15" s="2">
        <v>4.5</v>
      </c>
      <c r="AE15" s="2">
        <v>3.7</v>
      </c>
      <c r="AF15" s="2">
        <v>3.8</v>
      </c>
      <c r="AG15" s="2">
        <v>5</v>
      </c>
      <c r="AH15" s="2">
        <v>5</v>
      </c>
      <c r="AI15" s="2">
        <v>5.3</v>
      </c>
      <c r="AJ15" s="2">
        <v>5.4</v>
      </c>
      <c r="AK15" s="2">
        <v>5.0999999999999996</v>
      </c>
      <c r="AL15" s="2" t="s">
        <v>172</v>
      </c>
      <c r="AM15" s="2" t="s">
        <v>172</v>
      </c>
      <c r="AN15" s="2" t="s">
        <v>172</v>
      </c>
      <c r="AO15" s="2" t="s">
        <v>172</v>
      </c>
      <c r="AP15" s="2" t="s">
        <v>172</v>
      </c>
      <c r="AQ15" s="2" t="s">
        <v>172</v>
      </c>
      <c r="AR15" s="2" t="s">
        <v>172</v>
      </c>
      <c r="AS15" s="2" t="s">
        <v>172</v>
      </c>
      <c r="AT15" s="2" t="s">
        <v>172</v>
      </c>
      <c r="AU15" s="2" t="s">
        <v>172</v>
      </c>
      <c r="AW15" s="1"/>
      <c r="AX15" s="10" t="s">
        <v>171</v>
      </c>
      <c r="AY15" s="2">
        <v>6.4</v>
      </c>
      <c r="AZ15" s="2">
        <v>6.3</v>
      </c>
      <c r="BA15" s="2">
        <v>6.6</v>
      </c>
      <c r="BB15" s="2">
        <v>6.3</v>
      </c>
      <c r="BC15" s="2">
        <v>5.8</v>
      </c>
      <c r="BD15" s="2">
        <v>5.8</v>
      </c>
      <c r="BE15" s="2">
        <v>4.7</v>
      </c>
      <c r="BF15" s="2">
        <v>4.5999999999999996</v>
      </c>
      <c r="BG15" s="2" t="s">
        <v>172</v>
      </c>
      <c r="BH15" s="2">
        <v>5.3</v>
      </c>
      <c r="BI15" s="2" t="s">
        <v>172</v>
      </c>
      <c r="BJ15" s="2" t="s">
        <v>172</v>
      </c>
      <c r="BK15" s="2" t="s">
        <v>172</v>
      </c>
      <c r="BL15" s="2" t="s">
        <v>172</v>
      </c>
      <c r="BM15" s="2">
        <v>4.9000000000000004</v>
      </c>
      <c r="BN15" s="2">
        <v>5</v>
      </c>
      <c r="BO15" s="2">
        <v>4.9000000000000004</v>
      </c>
      <c r="BP15" s="2">
        <v>4.9000000000000004</v>
      </c>
      <c r="BQ15" s="2">
        <v>5</v>
      </c>
      <c r="BR15" s="2">
        <v>4.8</v>
      </c>
      <c r="BS15" s="2">
        <v>4.9000000000000004</v>
      </c>
      <c r="BU15" s="1"/>
      <c r="BV15" s="10" t="s">
        <v>171</v>
      </c>
      <c r="BW15" s="2">
        <v>0</v>
      </c>
      <c r="BX15" s="2">
        <v>0</v>
      </c>
      <c r="BY15" s="2" t="s">
        <v>172</v>
      </c>
      <c r="BZ15" s="2" t="s">
        <v>172</v>
      </c>
      <c r="CA15" s="2" t="s">
        <v>172</v>
      </c>
      <c r="CB15" s="2" t="s">
        <v>172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 t="s">
        <v>172</v>
      </c>
      <c r="CO15" s="2" t="s">
        <v>172</v>
      </c>
      <c r="CP15" s="2">
        <v>0</v>
      </c>
      <c r="CQ15" s="2">
        <v>0</v>
      </c>
      <c r="CS15" s="1"/>
      <c r="CT15" s="10" t="s">
        <v>171</v>
      </c>
      <c r="CU15" s="2" t="s">
        <v>172</v>
      </c>
      <c r="CV15" s="2" t="s">
        <v>172</v>
      </c>
      <c r="CW15" s="2" t="s">
        <v>172</v>
      </c>
      <c r="CX15" s="2" t="s">
        <v>172</v>
      </c>
      <c r="CY15" s="2" t="s">
        <v>172</v>
      </c>
      <c r="CZ15" s="2" t="s">
        <v>172</v>
      </c>
      <c r="DA15" s="2" t="s">
        <v>172</v>
      </c>
      <c r="DB15" s="2" t="s">
        <v>172</v>
      </c>
      <c r="DC15" s="2" t="s">
        <v>172</v>
      </c>
      <c r="DD15" s="2" t="s">
        <v>172</v>
      </c>
      <c r="DE15" s="2" t="s">
        <v>172</v>
      </c>
      <c r="DF15" s="2" t="s">
        <v>172</v>
      </c>
      <c r="DG15" s="2" t="s">
        <v>172</v>
      </c>
      <c r="DH15" s="2" t="s">
        <v>172</v>
      </c>
      <c r="DI15" s="2" t="s">
        <v>172</v>
      </c>
      <c r="DJ15" s="2" t="s">
        <v>172</v>
      </c>
      <c r="DK15" s="2" t="s">
        <v>172</v>
      </c>
      <c r="DL15" s="2" t="s">
        <v>172</v>
      </c>
      <c r="DM15" s="2" t="s">
        <v>172</v>
      </c>
      <c r="DN15" s="2" t="s">
        <v>172</v>
      </c>
      <c r="DO15" s="2" t="s">
        <v>172</v>
      </c>
      <c r="DQ15" s="1"/>
      <c r="DR15" s="10" t="s">
        <v>171</v>
      </c>
      <c r="DS15" s="2" t="s">
        <v>172</v>
      </c>
      <c r="DT15" s="2" t="s">
        <v>172</v>
      </c>
      <c r="DU15" s="2" t="s">
        <v>172</v>
      </c>
      <c r="DV15" s="2" t="s">
        <v>172</v>
      </c>
      <c r="DW15" s="2" t="s">
        <v>172</v>
      </c>
      <c r="DX15" s="2" t="s">
        <v>172</v>
      </c>
      <c r="DY15" s="2">
        <v>4.4000000000000004</v>
      </c>
      <c r="DZ15" s="2">
        <v>4.7</v>
      </c>
      <c r="EA15" s="2" t="s">
        <v>172</v>
      </c>
      <c r="EB15" s="2" t="s">
        <v>172</v>
      </c>
      <c r="EC15" s="2" t="s">
        <v>172</v>
      </c>
      <c r="ED15" s="2" t="s">
        <v>172</v>
      </c>
      <c r="EE15" s="2" t="s">
        <v>172</v>
      </c>
      <c r="EF15" s="2" t="s">
        <v>172</v>
      </c>
      <c r="EG15" s="2">
        <v>4.8</v>
      </c>
      <c r="EH15" s="2">
        <v>4.5</v>
      </c>
      <c r="EI15" s="2">
        <v>4.3</v>
      </c>
      <c r="EJ15" s="2">
        <v>5.9</v>
      </c>
      <c r="EK15" s="2">
        <v>6.6</v>
      </c>
      <c r="EL15" s="2">
        <v>7.1</v>
      </c>
      <c r="EM15" s="2">
        <v>7.3</v>
      </c>
      <c r="EO15" s="1"/>
      <c r="EP15" s="10" t="s">
        <v>171</v>
      </c>
      <c r="EQ15" s="2">
        <v>0</v>
      </c>
      <c r="ER15" s="2">
        <v>0</v>
      </c>
      <c r="ES15" s="2" t="s">
        <v>172</v>
      </c>
      <c r="ET15" s="2" t="s">
        <v>172</v>
      </c>
      <c r="EU15" s="2" t="s">
        <v>172</v>
      </c>
      <c r="EV15" s="2" t="s">
        <v>172</v>
      </c>
      <c r="EW15" s="2" t="s">
        <v>172</v>
      </c>
      <c r="EX15" s="2" t="s">
        <v>172</v>
      </c>
      <c r="EY15" s="2" t="s">
        <v>172</v>
      </c>
      <c r="EZ15" s="2" t="s">
        <v>172</v>
      </c>
      <c r="FA15" s="2" t="s">
        <v>172</v>
      </c>
      <c r="FB15" s="2" t="s">
        <v>172</v>
      </c>
      <c r="FC15" s="2" t="s">
        <v>172</v>
      </c>
      <c r="FD15" s="2" t="s">
        <v>172</v>
      </c>
      <c r="FE15" s="2" t="s">
        <v>172</v>
      </c>
      <c r="FF15" s="2" t="s">
        <v>172</v>
      </c>
      <c r="FG15" s="2" t="s">
        <v>172</v>
      </c>
      <c r="FH15" s="2" t="s">
        <v>172</v>
      </c>
      <c r="FI15" s="2" t="s">
        <v>172</v>
      </c>
      <c r="FJ15" s="2" t="s">
        <v>172</v>
      </c>
      <c r="FK15" s="2" t="s">
        <v>172</v>
      </c>
    </row>
    <row r="16" spans="1:167" ht="14.5">
      <c r="A16" s="1"/>
      <c r="B16" s="10" t="s">
        <v>173</v>
      </c>
      <c r="C16" s="2" t="s">
        <v>172</v>
      </c>
      <c r="D16" s="2" t="s">
        <v>172</v>
      </c>
      <c r="E16" s="2" t="s">
        <v>172</v>
      </c>
      <c r="F16" s="2" t="s">
        <v>172</v>
      </c>
      <c r="G16" s="2" t="s">
        <v>172</v>
      </c>
      <c r="H16" s="2" t="s">
        <v>172</v>
      </c>
      <c r="I16" s="2" t="s">
        <v>172</v>
      </c>
      <c r="J16" s="2" t="s">
        <v>172</v>
      </c>
      <c r="K16" s="2" t="s">
        <v>172</v>
      </c>
      <c r="L16" s="2" t="s">
        <v>172</v>
      </c>
      <c r="M16" s="2" t="s">
        <v>172</v>
      </c>
      <c r="N16" s="2" t="s">
        <v>172</v>
      </c>
      <c r="O16" s="2" t="s">
        <v>172</v>
      </c>
      <c r="P16" s="2" t="s">
        <v>172</v>
      </c>
      <c r="Q16" s="2" t="s">
        <v>172</v>
      </c>
      <c r="R16" s="2" t="s">
        <v>172</v>
      </c>
      <c r="S16" s="2" t="s">
        <v>172</v>
      </c>
      <c r="T16" s="2" t="s">
        <v>172</v>
      </c>
      <c r="U16" s="2" t="s">
        <v>172</v>
      </c>
      <c r="V16" s="2" t="s">
        <v>172</v>
      </c>
      <c r="W16" s="2" t="s">
        <v>172</v>
      </c>
      <c r="Y16" s="1"/>
      <c r="Z16" s="10" t="s">
        <v>173</v>
      </c>
      <c r="AA16" s="2">
        <v>9.1</v>
      </c>
      <c r="AB16" s="2">
        <v>7</v>
      </c>
      <c r="AC16" s="2">
        <v>5.5</v>
      </c>
      <c r="AD16" s="2">
        <v>5.0999999999999996</v>
      </c>
      <c r="AE16" s="2">
        <v>6.2</v>
      </c>
      <c r="AF16" s="2">
        <v>7.8</v>
      </c>
      <c r="AG16" s="2">
        <v>8.5</v>
      </c>
      <c r="AH16" s="2">
        <v>8.1</v>
      </c>
      <c r="AI16" s="2">
        <v>8.5</v>
      </c>
      <c r="AJ16" s="2">
        <v>9</v>
      </c>
      <c r="AK16" s="2">
        <v>11.3</v>
      </c>
      <c r="AL16" s="2" t="s">
        <v>172</v>
      </c>
      <c r="AM16" s="2" t="s">
        <v>172</v>
      </c>
      <c r="AN16" s="2" t="s">
        <v>172</v>
      </c>
      <c r="AO16" s="2" t="s">
        <v>172</v>
      </c>
      <c r="AP16" s="2" t="s">
        <v>172</v>
      </c>
      <c r="AQ16" s="2" t="s">
        <v>172</v>
      </c>
      <c r="AR16" s="2" t="s">
        <v>172</v>
      </c>
      <c r="AS16" s="2" t="s">
        <v>172</v>
      </c>
      <c r="AT16" s="2" t="s">
        <v>172</v>
      </c>
      <c r="AU16" s="2" t="s">
        <v>172</v>
      </c>
      <c r="AW16" s="1"/>
      <c r="AX16" s="10" t="s">
        <v>173</v>
      </c>
      <c r="AY16" s="2">
        <v>16.2</v>
      </c>
      <c r="AZ16" s="2">
        <v>19.7</v>
      </c>
      <c r="BA16" s="2">
        <v>24.1</v>
      </c>
      <c r="BB16" s="2">
        <v>23.2</v>
      </c>
      <c r="BC16" s="2">
        <v>12.5</v>
      </c>
      <c r="BD16" s="2">
        <v>10.4</v>
      </c>
      <c r="BE16" s="2">
        <v>6.5</v>
      </c>
      <c r="BF16" s="2">
        <v>6.5</v>
      </c>
      <c r="BG16" s="2">
        <v>6.9</v>
      </c>
      <c r="BH16" s="2">
        <v>6.7</v>
      </c>
      <c r="BI16" s="2">
        <v>6.5</v>
      </c>
      <c r="BJ16" s="2">
        <v>12.1</v>
      </c>
      <c r="BK16" s="2">
        <v>12.3</v>
      </c>
      <c r="BL16" s="2">
        <v>13.3</v>
      </c>
      <c r="BM16" s="2" t="s">
        <v>172</v>
      </c>
      <c r="BN16" s="2" t="s">
        <v>172</v>
      </c>
      <c r="BO16" s="2" t="s">
        <v>172</v>
      </c>
      <c r="BP16" s="2">
        <v>10.8</v>
      </c>
      <c r="BQ16" s="2">
        <v>10</v>
      </c>
      <c r="BR16" s="2">
        <v>11</v>
      </c>
      <c r="BS16" s="2">
        <v>12.1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173</v>
      </c>
      <c r="CU16" s="2">
        <v>5.2</v>
      </c>
      <c r="CV16" s="2">
        <v>5.3</v>
      </c>
      <c r="CW16" s="2">
        <v>6.9</v>
      </c>
      <c r="CX16" s="2">
        <v>9.1</v>
      </c>
      <c r="CY16" s="2">
        <v>8.9</v>
      </c>
      <c r="CZ16" s="2">
        <v>8.1999999999999993</v>
      </c>
      <c r="DA16" s="2" t="s">
        <v>172</v>
      </c>
      <c r="DB16" s="2" t="s">
        <v>172</v>
      </c>
      <c r="DC16" s="2" t="s">
        <v>172</v>
      </c>
      <c r="DD16" s="2" t="s">
        <v>172</v>
      </c>
      <c r="DE16" s="2" t="s">
        <v>172</v>
      </c>
      <c r="DF16" s="2" t="s">
        <v>172</v>
      </c>
      <c r="DG16" s="2" t="s">
        <v>172</v>
      </c>
      <c r="DH16" s="2" t="s">
        <v>172</v>
      </c>
      <c r="DI16" s="2" t="s">
        <v>172</v>
      </c>
      <c r="DJ16" s="2" t="s">
        <v>172</v>
      </c>
      <c r="DK16" s="2" t="s">
        <v>172</v>
      </c>
      <c r="DL16" s="2" t="s">
        <v>172</v>
      </c>
      <c r="DM16" s="2" t="s">
        <v>172</v>
      </c>
      <c r="DN16" s="2" t="s">
        <v>172</v>
      </c>
      <c r="DO16" s="2" t="s">
        <v>172</v>
      </c>
      <c r="DQ16" s="1"/>
      <c r="DR16" s="10" t="s">
        <v>173</v>
      </c>
      <c r="DS16" s="2" t="s">
        <v>172</v>
      </c>
      <c r="DT16" s="2" t="s">
        <v>172</v>
      </c>
      <c r="DU16" s="2" t="s">
        <v>172</v>
      </c>
      <c r="DV16" s="2" t="s">
        <v>172</v>
      </c>
      <c r="DW16" s="2" t="s">
        <v>172</v>
      </c>
      <c r="DX16" s="2" t="s">
        <v>172</v>
      </c>
      <c r="DY16" s="2">
        <v>18.5</v>
      </c>
      <c r="DZ16" s="2">
        <v>17.7</v>
      </c>
      <c r="EA16" s="2" t="s">
        <v>172</v>
      </c>
      <c r="EB16" s="2" t="s">
        <v>172</v>
      </c>
      <c r="EC16" s="2">
        <v>15.2</v>
      </c>
      <c r="ED16" s="2">
        <v>15.2</v>
      </c>
      <c r="EE16" s="2">
        <v>15.9</v>
      </c>
      <c r="EF16" s="2">
        <v>15.8</v>
      </c>
      <c r="EG16" s="2" t="s">
        <v>172</v>
      </c>
      <c r="EH16" s="2" t="s">
        <v>172</v>
      </c>
      <c r="EI16" s="2">
        <v>14.4</v>
      </c>
      <c r="EJ16" s="2">
        <v>16.600000000000001</v>
      </c>
      <c r="EK16" s="2">
        <v>16</v>
      </c>
      <c r="EL16" s="2">
        <v>17.600000000000001</v>
      </c>
      <c r="EM16" s="2">
        <v>19.3</v>
      </c>
      <c r="EO16" s="1"/>
      <c r="EP16" s="10" t="s">
        <v>173</v>
      </c>
      <c r="EQ16" s="2">
        <v>0</v>
      </c>
      <c r="ER16" s="2">
        <v>0</v>
      </c>
      <c r="ES16" s="2" t="s">
        <v>172</v>
      </c>
      <c r="ET16" s="2" t="s">
        <v>172</v>
      </c>
      <c r="EU16" s="2" t="s">
        <v>172</v>
      </c>
      <c r="EV16" s="2" t="s">
        <v>172</v>
      </c>
      <c r="EW16" s="2" t="s">
        <v>172</v>
      </c>
      <c r="EX16" s="2" t="s">
        <v>172</v>
      </c>
      <c r="EY16" s="2" t="s">
        <v>172</v>
      </c>
      <c r="EZ16" s="2" t="s">
        <v>172</v>
      </c>
      <c r="FA16" s="2" t="s">
        <v>172</v>
      </c>
      <c r="FB16" s="2" t="s">
        <v>172</v>
      </c>
      <c r="FC16" s="2" t="s">
        <v>172</v>
      </c>
      <c r="FD16" s="2" t="s">
        <v>172</v>
      </c>
      <c r="FE16" s="2" t="s">
        <v>172</v>
      </c>
      <c r="FF16" s="2" t="s">
        <v>172</v>
      </c>
      <c r="FG16" s="2" t="s">
        <v>172</v>
      </c>
      <c r="FH16" s="2" t="s">
        <v>172</v>
      </c>
      <c r="FI16" s="2" t="s">
        <v>172</v>
      </c>
      <c r="FJ16" s="2" t="s">
        <v>172</v>
      </c>
      <c r="FK16" s="2" t="s">
        <v>172</v>
      </c>
    </row>
    <row r="17" spans="1:167" ht="14.5">
      <c r="A17" s="1"/>
      <c r="B17" s="10" t="s">
        <v>174</v>
      </c>
      <c r="C17" s="2">
        <v>0.1</v>
      </c>
      <c r="D17" s="2">
        <v>0.1</v>
      </c>
      <c r="E17" s="2">
        <v>0.1</v>
      </c>
      <c r="F17" s="2">
        <v>0.1</v>
      </c>
      <c r="G17" s="2">
        <v>0.1</v>
      </c>
      <c r="H17" s="2">
        <v>0.1</v>
      </c>
      <c r="I17" s="2">
        <v>0.1</v>
      </c>
      <c r="J17" s="2">
        <v>0.1</v>
      </c>
      <c r="K17" s="2">
        <v>0.1</v>
      </c>
      <c r="L17" s="2">
        <v>0.1</v>
      </c>
      <c r="M17" s="2">
        <v>0.1</v>
      </c>
      <c r="N17" s="2">
        <v>0</v>
      </c>
      <c r="O17" s="2">
        <v>0</v>
      </c>
      <c r="P17" s="2">
        <v>0</v>
      </c>
      <c r="Q17" s="2">
        <v>0</v>
      </c>
      <c r="R17" s="2" t="s">
        <v>172</v>
      </c>
      <c r="S17" s="2" t="s">
        <v>172</v>
      </c>
      <c r="T17" s="2" t="s">
        <v>172</v>
      </c>
      <c r="U17" s="2" t="s">
        <v>172</v>
      </c>
      <c r="V17" s="2" t="s">
        <v>172</v>
      </c>
      <c r="W17" s="2" t="s">
        <v>172</v>
      </c>
      <c r="Y17" s="1"/>
      <c r="Z17" s="10" t="s">
        <v>174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0.1</v>
      </c>
      <c r="AG17" s="2">
        <v>0</v>
      </c>
      <c r="AH17" s="2">
        <v>0</v>
      </c>
      <c r="AI17" s="2">
        <v>0</v>
      </c>
      <c r="AJ17" s="2">
        <v>0</v>
      </c>
      <c r="AK17" s="2">
        <v>0.1</v>
      </c>
      <c r="AL17" s="2">
        <v>0.1</v>
      </c>
      <c r="AM17" s="2">
        <v>0</v>
      </c>
      <c r="AN17" s="2">
        <v>0</v>
      </c>
      <c r="AO17" s="2" t="s">
        <v>172</v>
      </c>
      <c r="AP17" s="2" t="s">
        <v>172</v>
      </c>
      <c r="AQ17" s="2" t="s">
        <v>172</v>
      </c>
      <c r="AR17" s="2" t="s">
        <v>172</v>
      </c>
      <c r="AS17" s="2" t="s">
        <v>172</v>
      </c>
      <c r="AT17" s="2">
        <v>0</v>
      </c>
      <c r="AU17" s="2">
        <v>0</v>
      </c>
      <c r="AW17" s="1"/>
      <c r="AX17" s="10" t="s">
        <v>174</v>
      </c>
      <c r="AY17" s="2">
        <v>0.9</v>
      </c>
      <c r="AZ17" s="2">
        <v>0.8</v>
      </c>
      <c r="BA17" s="2">
        <v>0.6</v>
      </c>
      <c r="BB17" s="2">
        <v>0.6</v>
      </c>
      <c r="BC17" s="2">
        <v>0.6</v>
      </c>
      <c r="BD17" s="2">
        <v>0.5</v>
      </c>
      <c r="BE17" s="2">
        <v>0.5</v>
      </c>
      <c r="BF17" s="2">
        <v>0.5</v>
      </c>
      <c r="BG17" s="2">
        <v>0.4</v>
      </c>
      <c r="BH17" s="2">
        <v>0.3</v>
      </c>
      <c r="BI17" s="2">
        <v>0.2</v>
      </c>
      <c r="BJ17" s="2">
        <v>0.1</v>
      </c>
      <c r="BK17" s="2">
        <v>0.1</v>
      </c>
      <c r="BL17" s="2">
        <v>0.3</v>
      </c>
      <c r="BM17" s="2">
        <v>0.3</v>
      </c>
      <c r="BN17" s="2" t="s">
        <v>172</v>
      </c>
      <c r="BO17" s="2" t="s">
        <v>172</v>
      </c>
      <c r="BP17" s="2">
        <v>0.2</v>
      </c>
      <c r="BQ17" s="2">
        <v>0.2</v>
      </c>
      <c r="BR17" s="2">
        <v>0</v>
      </c>
      <c r="BS17" s="2">
        <v>0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S17" s="1"/>
      <c r="CT17" s="10" t="s">
        <v>174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 s="1"/>
      <c r="DR17" s="10" t="s">
        <v>174</v>
      </c>
      <c r="DS17" s="2">
        <v>0.6</v>
      </c>
      <c r="DT17" s="2">
        <v>3</v>
      </c>
      <c r="DU17" s="2">
        <v>2.5</v>
      </c>
      <c r="DV17" s="2">
        <v>1.8</v>
      </c>
      <c r="DW17" s="2">
        <v>0.1</v>
      </c>
      <c r="DX17" s="2">
        <v>0.1</v>
      </c>
      <c r="DY17" s="2">
        <v>0.3</v>
      </c>
      <c r="DZ17" s="2">
        <v>0.6</v>
      </c>
      <c r="EA17" s="2">
        <v>0.1</v>
      </c>
      <c r="EB17" s="2">
        <v>0.1</v>
      </c>
      <c r="EC17" s="2">
        <v>1.8</v>
      </c>
      <c r="ED17" s="2">
        <v>0.1</v>
      </c>
      <c r="EE17" s="2">
        <v>0.1</v>
      </c>
      <c r="EF17" s="2">
        <v>0.1</v>
      </c>
      <c r="EG17" s="2">
        <v>0.5</v>
      </c>
      <c r="EH17" s="2">
        <v>0.5</v>
      </c>
      <c r="EI17" s="2">
        <v>0.5</v>
      </c>
      <c r="EJ17" s="2">
        <v>0.2</v>
      </c>
      <c r="EK17" s="2">
        <v>0</v>
      </c>
      <c r="EL17" s="2">
        <v>0</v>
      </c>
      <c r="EM17" s="2">
        <v>0</v>
      </c>
      <c r="EO17" s="1"/>
      <c r="EP17" s="10" t="s">
        <v>174</v>
      </c>
      <c r="EQ17" s="2">
        <v>0</v>
      </c>
      <c r="ER17" s="2">
        <v>0</v>
      </c>
      <c r="ES17" s="2" t="s">
        <v>172</v>
      </c>
      <c r="ET17" s="2" t="s">
        <v>172</v>
      </c>
      <c r="EU17" s="2" t="s">
        <v>172</v>
      </c>
      <c r="EV17" s="2" t="s">
        <v>172</v>
      </c>
      <c r="EW17" s="2">
        <v>0</v>
      </c>
      <c r="EX17" s="2">
        <v>0</v>
      </c>
      <c r="EY17" s="2" t="s">
        <v>172</v>
      </c>
      <c r="EZ17" s="2">
        <v>0</v>
      </c>
      <c r="FA17" s="2" t="s">
        <v>172</v>
      </c>
      <c r="FB17" s="2" t="s">
        <v>172</v>
      </c>
      <c r="FC17" s="2" t="s">
        <v>172</v>
      </c>
      <c r="FD17" s="2" t="s">
        <v>172</v>
      </c>
      <c r="FE17" s="2" t="s">
        <v>172</v>
      </c>
      <c r="FF17" s="2" t="s">
        <v>172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</row>
    <row r="18" spans="1:167" ht="14.5">
      <c r="A18" s="1"/>
      <c r="B18" s="10" t="s">
        <v>175</v>
      </c>
      <c r="C18" s="2">
        <v>14.2</v>
      </c>
      <c r="D18" s="2">
        <v>10.3</v>
      </c>
      <c r="E18" s="2">
        <v>14.1</v>
      </c>
      <c r="F18" s="2">
        <v>15</v>
      </c>
      <c r="G18" s="2">
        <v>15.4</v>
      </c>
      <c r="H18" s="2">
        <v>11.5</v>
      </c>
      <c r="I18" s="2">
        <v>10.6</v>
      </c>
      <c r="J18" s="2">
        <v>10.6</v>
      </c>
      <c r="K18" s="2">
        <v>8.6</v>
      </c>
      <c r="L18" s="2">
        <v>9.9</v>
      </c>
      <c r="M18" s="2">
        <v>9.1999999999999993</v>
      </c>
      <c r="N18" s="2">
        <v>8</v>
      </c>
      <c r="O18" s="2">
        <v>8.1999999999999993</v>
      </c>
      <c r="P18" s="2">
        <v>7.3</v>
      </c>
      <c r="Q18" s="2">
        <v>7</v>
      </c>
      <c r="R18" s="2" t="s">
        <v>172</v>
      </c>
      <c r="S18" s="2" t="s">
        <v>172</v>
      </c>
      <c r="T18" s="2">
        <v>6.9</v>
      </c>
      <c r="U18" s="2">
        <v>5.9</v>
      </c>
      <c r="V18" s="2">
        <v>5.4</v>
      </c>
      <c r="W18" s="2">
        <v>0.1</v>
      </c>
      <c r="Y18" s="1"/>
      <c r="Z18" s="10" t="s">
        <v>175</v>
      </c>
      <c r="AA18" s="2">
        <v>9.9</v>
      </c>
      <c r="AB18" s="2">
        <v>6.7</v>
      </c>
      <c r="AC18" s="2">
        <v>6</v>
      </c>
      <c r="AD18" s="2">
        <v>6.9</v>
      </c>
      <c r="AE18" s="2">
        <v>8</v>
      </c>
      <c r="AF18" s="2">
        <v>7.1</v>
      </c>
      <c r="AG18" s="2">
        <v>7.5</v>
      </c>
      <c r="AH18" s="2">
        <v>6.5</v>
      </c>
      <c r="AI18" s="2">
        <v>6.2</v>
      </c>
      <c r="AJ18" s="2">
        <v>4.8</v>
      </c>
      <c r="AK18" s="2">
        <v>2.4</v>
      </c>
      <c r="AL18" s="2">
        <v>0.2</v>
      </c>
      <c r="AM18" s="2">
        <v>0.6</v>
      </c>
      <c r="AN18" s="2">
        <v>0.7</v>
      </c>
      <c r="AO18" s="2">
        <v>0.6</v>
      </c>
      <c r="AP18" s="2" t="s">
        <v>172</v>
      </c>
      <c r="AQ18" s="2" t="s">
        <v>172</v>
      </c>
      <c r="AR18" s="2">
        <v>0.1</v>
      </c>
      <c r="AS18" s="2">
        <v>0.3</v>
      </c>
      <c r="AT18" s="2">
        <v>0.3</v>
      </c>
      <c r="AU18" s="2">
        <v>0.1</v>
      </c>
      <c r="AW18" s="1"/>
      <c r="AX18" s="10" t="s">
        <v>175</v>
      </c>
      <c r="AY18" s="2">
        <v>16.100000000000001</v>
      </c>
      <c r="AZ18" s="2">
        <v>13</v>
      </c>
      <c r="BA18" s="2">
        <v>11.7</v>
      </c>
      <c r="BB18" s="2">
        <v>12.9</v>
      </c>
      <c r="BC18" s="2">
        <v>14.1</v>
      </c>
      <c r="BD18" s="2">
        <v>13.6</v>
      </c>
      <c r="BE18" s="2">
        <v>10.8</v>
      </c>
      <c r="BF18" s="2">
        <v>10.9</v>
      </c>
      <c r="BG18" s="2">
        <v>9.1999999999999993</v>
      </c>
      <c r="BH18" s="2">
        <v>7.9</v>
      </c>
      <c r="BI18" s="2">
        <v>3.2</v>
      </c>
      <c r="BJ18" s="2">
        <v>2.7</v>
      </c>
      <c r="BK18" s="2">
        <v>1.8</v>
      </c>
      <c r="BL18" s="2">
        <v>1.9</v>
      </c>
      <c r="BM18" s="2">
        <v>1.6</v>
      </c>
      <c r="BN18" s="2" t="s">
        <v>172</v>
      </c>
      <c r="BO18" s="2" t="s">
        <v>172</v>
      </c>
      <c r="BP18" s="2">
        <v>0.2</v>
      </c>
      <c r="BQ18" s="2">
        <v>0.1</v>
      </c>
      <c r="BR18" s="2">
        <v>0.2</v>
      </c>
      <c r="BS18" s="2">
        <v>0.1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 t="s">
        <v>172</v>
      </c>
      <c r="CV18" s="2" t="s">
        <v>172</v>
      </c>
      <c r="CW18" s="2" t="s">
        <v>172</v>
      </c>
      <c r="CX18" s="2" t="s">
        <v>172</v>
      </c>
      <c r="CY18" s="2" t="s">
        <v>172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 t="s">
        <v>172</v>
      </c>
      <c r="D19" s="2" t="s">
        <v>172</v>
      </c>
      <c r="E19" s="2" t="s">
        <v>172</v>
      </c>
      <c r="F19" s="2" t="s">
        <v>172</v>
      </c>
      <c r="G19" s="2" t="s">
        <v>172</v>
      </c>
      <c r="H19" s="2" t="s">
        <v>172</v>
      </c>
      <c r="I19" s="2" t="s">
        <v>172</v>
      </c>
      <c r="J19" s="2" t="s">
        <v>172</v>
      </c>
      <c r="K19" s="2" t="s">
        <v>172</v>
      </c>
      <c r="L19" s="2" t="s">
        <v>172</v>
      </c>
      <c r="M19" s="2" t="s">
        <v>172</v>
      </c>
      <c r="N19" s="2" t="s">
        <v>172</v>
      </c>
      <c r="O19" s="2" t="s">
        <v>172</v>
      </c>
      <c r="P19" s="2" t="s">
        <v>172</v>
      </c>
      <c r="Q19" s="2" t="s">
        <v>172</v>
      </c>
      <c r="R19" s="2" t="s">
        <v>172</v>
      </c>
      <c r="S19" s="2" t="s">
        <v>172</v>
      </c>
      <c r="T19" s="2" t="s">
        <v>172</v>
      </c>
      <c r="U19" s="2" t="s">
        <v>172</v>
      </c>
      <c r="V19" s="2" t="s">
        <v>172</v>
      </c>
      <c r="W19" s="2" t="s">
        <v>172</v>
      </c>
      <c r="Y19" s="1"/>
      <c r="Z19" s="10" t="s">
        <v>176</v>
      </c>
      <c r="AA19" s="2" t="s">
        <v>172</v>
      </c>
      <c r="AB19" s="2" t="s">
        <v>172</v>
      </c>
      <c r="AC19" s="2" t="s">
        <v>172</v>
      </c>
      <c r="AD19" s="2" t="s">
        <v>172</v>
      </c>
      <c r="AE19" s="2" t="s">
        <v>172</v>
      </c>
      <c r="AF19" s="2" t="s">
        <v>172</v>
      </c>
      <c r="AG19" s="2" t="s">
        <v>172</v>
      </c>
      <c r="AH19" s="2" t="s">
        <v>172</v>
      </c>
      <c r="AI19" s="2" t="s">
        <v>172</v>
      </c>
      <c r="AJ19" s="2" t="s">
        <v>172</v>
      </c>
      <c r="AK19" s="2" t="s">
        <v>172</v>
      </c>
      <c r="AL19" s="2" t="s">
        <v>172</v>
      </c>
      <c r="AM19" s="2" t="s">
        <v>172</v>
      </c>
      <c r="AN19" s="2" t="s">
        <v>172</v>
      </c>
      <c r="AO19" s="2" t="s">
        <v>172</v>
      </c>
      <c r="AP19" s="2" t="s">
        <v>172</v>
      </c>
      <c r="AQ19" s="2" t="s">
        <v>172</v>
      </c>
      <c r="AR19" s="2" t="s">
        <v>172</v>
      </c>
      <c r="AS19" s="2" t="s">
        <v>172</v>
      </c>
      <c r="AT19" s="2">
        <v>19.600000000000001</v>
      </c>
      <c r="AU19" s="2">
        <v>17.7</v>
      </c>
      <c r="AW19" s="1"/>
      <c r="AX19" s="10" t="s">
        <v>176</v>
      </c>
      <c r="AY19" s="2">
        <v>81.8</v>
      </c>
      <c r="AZ19" s="2">
        <v>84.8</v>
      </c>
      <c r="BA19" s="2">
        <v>98.5</v>
      </c>
      <c r="BB19" s="2">
        <v>97.3</v>
      </c>
      <c r="BC19" s="2">
        <v>101.1</v>
      </c>
      <c r="BD19" s="2">
        <v>97</v>
      </c>
      <c r="BE19" s="2">
        <v>104.9</v>
      </c>
      <c r="BF19" s="2">
        <v>110.7</v>
      </c>
      <c r="BG19" s="2">
        <v>110.2</v>
      </c>
      <c r="BH19" s="2">
        <v>101.8</v>
      </c>
      <c r="BI19" s="2">
        <v>106.9</v>
      </c>
      <c r="BJ19" s="2">
        <v>99.5</v>
      </c>
      <c r="BK19" s="2">
        <v>99.4</v>
      </c>
      <c r="BL19" s="2">
        <v>83.9</v>
      </c>
      <c r="BM19" s="2" t="s">
        <v>172</v>
      </c>
      <c r="BN19" s="2" t="s">
        <v>172</v>
      </c>
      <c r="BO19" s="2" t="s">
        <v>172</v>
      </c>
      <c r="BP19" s="2" t="s">
        <v>172</v>
      </c>
      <c r="BQ19" s="2" t="s">
        <v>172</v>
      </c>
      <c r="BR19" s="2">
        <v>57.3</v>
      </c>
      <c r="BS19" s="2">
        <v>50.1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 t="s">
        <v>172</v>
      </c>
      <c r="CV19" s="2" t="s">
        <v>172</v>
      </c>
      <c r="CW19" s="2" t="s">
        <v>172</v>
      </c>
      <c r="CX19" s="2" t="s">
        <v>172</v>
      </c>
      <c r="CY19" s="2" t="s">
        <v>172</v>
      </c>
      <c r="CZ19" s="2" t="s">
        <v>172</v>
      </c>
      <c r="DA19" s="2" t="s">
        <v>172</v>
      </c>
      <c r="DB19" s="2" t="s">
        <v>172</v>
      </c>
      <c r="DC19" s="2" t="s">
        <v>172</v>
      </c>
      <c r="DD19" s="2" t="s">
        <v>172</v>
      </c>
      <c r="DE19" s="2" t="s">
        <v>172</v>
      </c>
      <c r="DF19" s="2" t="s">
        <v>172</v>
      </c>
      <c r="DG19" s="2" t="s">
        <v>172</v>
      </c>
      <c r="DH19" s="2" t="s">
        <v>172</v>
      </c>
      <c r="DI19" s="2">
        <v>9.3000000000000007</v>
      </c>
      <c r="DJ19" s="2" t="s">
        <v>172</v>
      </c>
      <c r="DK19" s="2" t="s">
        <v>172</v>
      </c>
      <c r="DL19" s="2">
        <v>10.9</v>
      </c>
      <c r="DM19" s="2" t="s">
        <v>172</v>
      </c>
      <c r="DN19" s="2">
        <v>10.1</v>
      </c>
      <c r="DO19" s="2">
        <v>9.1</v>
      </c>
      <c r="DQ19" s="1"/>
      <c r="DR19" s="10" t="s">
        <v>176</v>
      </c>
      <c r="DS19" s="2">
        <v>51.6</v>
      </c>
      <c r="DT19" s="2">
        <v>51.9</v>
      </c>
      <c r="DU19" s="2">
        <v>63.2</v>
      </c>
      <c r="DV19" s="2">
        <v>50.1</v>
      </c>
      <c r="DW19" s="2">
        <v>69.599999999999994</v>
      </c>
      <c r="DX19" s="2">
        <v>55</v>
      </c>
      <c r="DY19" s="2">
        <v>51.6</v>
      </c>
      <c r="DZ19" s="2">
        <v>53.7</v>
      </c>
      <c r="EA19" s="2">
        <v>37.5</v>
      </c>
      <c r="EB19" s="2">
        <v>39.200000000000003</v>
      </c>
      <c r="EC19" s="2">
        <v>54.6</v>
      </c>
      <c r="ED19" s="2">
        <v>57.1</v>
      </c>
      <c r="EE19" s="2">
        <v>57.9</v>
      </c>
      <c r="EF19" s="2">
        <v>60</v>
      </c>
      <c r="EG19" s="2">
        <v>71.2</v>
      </c>
      <c r="EH19" s="2">
        <v>71.2</v>
      </c>
      <c r="EI19" s="2">
        <v>73.900000000000006</v>
      </c>
      <c r="EJ19" s="2">
        <v>70.400000000000006</v>
      </c>
      <c r="EK19" s="2">
        <v>72.900000000000006</v>
      </c>
      <c r="EL19" s="2">
        <v>75.7</v>
      </c>
      <c r="EM19" s="2">
        <v>63.4</v>
      </c>
      <c r="EO19" s="1"/>
      <c r="EP19" s="10" t="s">
        <v>176</v>
      </c>
      <c r="EQ19" s="2" t="s">
        <v>172</v>
      </c>
      <c r="ER19" s="2" t="s">
        <v>172</v>
      </c>
      <c r="ES19" s="2" t="s">
        <v>172</v>
      </c>
      <c r="ET19" s="2" t="s">
        <v>172</v>
      </c>
      <c r="EU19" s="2" t="s">
        <v>172</v>
      </c>
      <c r="EV19" s="2" t="s">
        <v>172</v>
      </c>
      <c r="EW19" s="2" t="s">
        <v>172</v>
      </c>
      <c r="EX19" s="2" t="s">
        <v>172</v>
      </c>
      <c r="EY19" s="2" t="s">
        <v>172</v>
      </c>
      <c r="EZ19" s="2" t="s">
        <v>172</v>
      </c>
      <c r="FA19" s="2" t="s">
        <v>172</v>
      </c>
      <c r="FB19" s="2" t="s">
        <v>172</v>
      </c>
      <c r="FC19" s="2" t="s">
        <v>172</v>
      </c>
      <c r="FD19" s="2" t="s">
        <v>172</v>
      </c>
      <c r="FE19" s="2" t="s">
        <v>172</v>
      </c>
      <c r="FF19" s="2" t="s">
        <v>172</v>
      </c>
      <c r="FG19" s="2" t="s">
        <v>172</v>
      </c>
      <c r="FH19" s="2" t="s">
        <v>172</v>
      </c>
      <c r="FI19" s="2" t="s">
        <v>172</v>
      </c>
      <c r="FJ19" s="2" t="s">
        <v>172</v>
      </c>
      <c r="FK19" s="2" t="s">
        <v>172</v>
      </c>
    </row>
    <row r="20" spans="1:167" ht="14.5">
      <c r="A20" s="1"/>
      <c r="B20" s="10" t="s">
        <v>177</v>
      </c>
      <c r="C20" s="2" t="s">
        <v>172</v>
      </c>
      <c r="D20" s="2" t="s">
        <v>172</v>
      </c>
      <c r="E20" s="2" t="s">
        <v>172</v>
      </c>
      <c r="F20" s="2" t="s">
        <v>172</v>
      </c>
      <c r="G20" s="2" t="s">
        <v>172</v>
      </c>
      <c r="H20" s="2" t="s">
        <v>172</v>
      </c>
      <c r="I20" s="2" t="s">
        <v>172</v>
      </c>
      <c r="J20" s="2" t="s">
        <v>172</v>
      </c>
      <c r="K20" s="2" t="s">
        <v>172</v>
      </c>
      <c r="L20" s="2" t="s">
        <v>172</v>
      </c>
      <c r="M20" s="2" t="s">
        <v>172</v>
      </c>
      <c r="N20" s="2" t="s">
        <v>172</v>
      </c>
      <c r="O20" s="2" t="s">
        <v>172</v>
      </c>
      <c r="P20" s="2" t="s">
        <v>172</v>
      </c>
      <c r="Q20" s="2" t="s">
        <v>172</v>
      </c>
      <c r="R20" s="2" t="s">
        <v>172</v>
      </c>
      <c r="S20" s="2" t="s">
        <v>172</v>
      </c>
      <c r="T20" s="2" t="s">
        <v>172</v>
      </c>
      <c r="U20" s="2" t="s">
        <v>172</v>
      </c>
      <c r="V20" s="2">
        <v>0</v>
      </c>
      <c r="W20" s="2" t="s">
        <v>172</v>
      </c>
      <c r="Y20" s="1"/>
      <c r="Z20" s="10" t="s">
        <v>177</v>
      </c>
      <c r="AA20" s="2" t="s">
        <v>172</v>
      </c>
      <c r="AB20" s="2" t="s">
        <v>172</v>
      </c>
      <c r="AC20" s="2" t="s">
        <v>172</v>
      </c>
      <c r="AD20" s="2" t="s">
        <v>172</v>
      </c>
      <c r="AE20" s="2" t="s">
        <v>172</v>
      </c>
      <c r="AF20" s="2" t="s">
        <v>172</v>
      </c>
      <c r="AG20" s="2">
        <v>0</v>
      </c>
      <c r="AH20" s="2" t="s">
        <v>172</v>
      </c>
      <c r="AI20" s="2">
        <v>0</v>
      </c>
      <c r="AJ20" s="2" t="s">
        <v>172</v>
      </c>
      <c r="AK20" s="2" t="s">
        <v>172</v>
      </c>
      <c r="AL20" s="2" t="s">
        <v>172</v>
      </c>
      <c r="AM20" s="2" t="s">
        <v>172</v>
      </c>
      <c r="AN20" s="2" t="s">
        <v>172</v>
      </c>
      <c r="AO20" s="2" t="s">
        <v>172</v>
      </c>
      <c r="AP20" s="2" t="s">
        <v>172</v>
      </c>
      <c r="AQ20" s="2">
        <v>0.5</v>
      </c>
      <c r="AR20" s="2">
        <v>0.2</v>
      </c>
      <c r="AS20" s="2">
        <v>0.4</v>
      </c>
      <c r="AT20" s="2">
        <v>0.3</v>
      </c>
      <c r="AU20" s="2">
        <v>0.3</v>
      </c>
      <c r="AW20" s="1"/>
      <c r="AX20" s="10" t="s">
        <v>177</v>
      </c>
      <c r="AY20" s="2">
        <v>2.1</v>
      </c>
      <c r="AZ20" s="2">
        <v>1.5</v>
      </c>
      <c r="BA20" s="2">
        <v>0.8</v>
      </c>
      <c r="BB20" s="2">
        <v>0.7</v>
      </c>
      <c r="BC20" s="2">
        <v>0.7</v>
      </c>
      <c r="BD20" s="2">
        <v>0.5</v>
      </c>
      <c r="BE20" s="2">
        <v>0.5</v>
      </c>
      <c r="BF20" s="2">
        <v>0.5</v>
      </c>
      <c r="BG20" s="2">
        <v>0.4</v>
      </c>
      <c r="BH20" s="2">
        <v>0.2</v>
      </c>
      <c r="BI20" s="2">
        <v>3</v>
      </c>
      <c r="BJ20" s="2">
        <v>1.3</v>
      </c>
      <c r="BK20" s="2">
        <v>0.6</v>
      </c>
      <c r="BL20" s="2" t="s">
        <v>172</v>
      </c>
      <c r="BM20" s="2" t="s">
        <v>172</v>
      </c>
      <c r="BN20" s="2" t="s">
        <v>172</v>
      </c>
      <c r="BO20" s="2" t="s">
        <v>172</v>
      </c>
      <c r="BP20" s="2">
        <v>0.6</v>
      </c>
      <c r="BQ20" s="2">
        <v>1</v>
      </c>
      <c r="BR20" s="2">
        <v>0.7</v>
      </c>
      <c r="BS20" s="2">
        <v>0.4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 t="s">
        <v>172</v>
      </c>
      <c r="CV20" s="2" t="s">
        <v>172</v>
      </c>
      <c r="CW20" s="2" t="s">
        <v>172</v>
      </c>
      <c r="CX20" s="2" t="s">
        <v>172</v>
      </c>
      <c r="CY20" s="2" t="s">
        <v>172</v>
      </c>
      <c r="CZ20" s="2" t="s">
        <v>172</v>
      </c>
      <c r="DA20" s="2" t="s">
        <v>172</v>
      </c>
      <c r="DB20" s="2" t="s">
        <v>172</v>
      </c>
      <c r="DC20" s="2" t="s">
        <v>172</v>
      </c>
      <c r="DD20" s="2" t="s">
        <v>172</v>
      </c>
      <c r="DE20" s="2" t="s">
        <v>172</v>
      </c>
      <c r="DF20" s="2" t="s">
        <v>172</v>
      </c>
      <c r="DG20" s="2" t="s">
        <v>172</v>
      </c>
      <c r="DH20" s="2" t="s">
        <v>172</v>
      </c>
      <c r="DI20" s="2" t="s">
        <v>172</v>
      </c>
      <c r="DJ20" s="2" t="s">
        <v>172</v>
      </c>
      <c r="DK20" s="2" t="s">
        <v>172</v>
      </c>
      <c r="DL20" s="2">
        <v>0.5</v>
      </c>
      <c r="DM20" s="2">
        <v>0.9</v>
      </c>
      <c r="DN20" s="2">
        <v>0.2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0.1</v>
      </c>
      <c r="EK20" s="2">
        <v>0.5</v>
      </c>
      <c r="EL20" s="2">
        <v>0</v>
      </c>
      <c r="EM20" s="2">
        <v>0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2.1</v>
      </c>
      <c r="FH20" s="2" t="s">
        <v>172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>
        <v>4</v>
      </c>
      <c r="D27" s="2">
        <v>3.9</v>
      </c>
      <c r="E27" s="2">
        <v>4.0999999999999996</v>
      </c>
      <c r="F27" s="2">
        <v>4.5</v>
      </c>
      <c r="G27" s="2">
        <v>3.8</v>
      </c>
      <c r="H27" s="2">
        <v>3.5</v>
      </c>
      <c r="I27" s="2">
        <v>4.3</v>
      </c>
      <c r="J27" s="2">
        <v>4.5</v>
      </c>
      <c r="K27" s="2">
        <v>4.4000000000000004</v>
      </c>
      <c r="L27" s="2">
        <v>4.3</v>
      </c>
      <c r="M27" s="2" t="s">
        <v>172</v>
      </c>
      <c r="N27" s="2" t="s">
        <v>172</v>
      </c>
      <c r="O27" s="2" t="s">
        <v>172</v>
      </c>
      <c r="P27" s="2" t="s">
        <v>172</v>
      </c>
      <c r="Q27" s="2" t="s">
        <v>172</v>
      </c>
      <c r="R27" s="2" t="s">
        <v>172</v>
      </c>
      <c r="S27" s="2" t="s">
        <v>172</v>
      </c>
      <c r="T27" s="2" t="s">
        <v>172</v>
      </c>
      <c r="U27" s="2" t="s">
        <v>172</v>
      </c>
      <c r="V27" s="2" t="s">
        <v>172</v>
      </c>
      <c r="W27" s="2" t="s">
        <v>172</v>
      </c>
      <c r="Y27" s="1"/>
      <c r="Z27" s="10" t="s">
        <v>171</v>
      </c>
      <c r="AA27" s="2">
        <v>7.1</v>
      </c>
      <c r="AB27" s="2">
        <v>7.1</v>
      </c>
      <c r="AC27" s="2">
        <v>8.1</v>
      </c>
      <c r="AD27" s="2">
        <v>8.1999999999999993</v>
      </c>
      <c r="AE27" s="2">
        <v>5.5</v>
      </c>
      <c r="AF27" s="2">
        <v>5.9</v>
      </c>
      <c r="AG27" s="2">
        <v>7.3</v>
      </c>
      <c r="AH27" s="2">
        <v>7.1</v>
      </c>
      <c r="AI27" s="2">
        <v>8</v>
      </c>
      <c r="AJ27" s="2">
        <v>8.1999999999999993</v>
      </c>
      <c r="AK27" s="2">
        <v>10.199999999999999</v>
      </c>
      <c r="AL27" s="2" t="s">
        <v>172</v>
      </c>
      <c r="AM27" s="2" t="s">
        <v>172</v>
      </c>
      <c r="AN27" s="2" t="s">
        <v>172</v>
      </c>
      <c r="AO27" s="2" t="s">
        <v>172</v>
      </c>
      <c r="AP27" s="2" t="s">
        <v>172</v>
      </c>
      <c r="AQ27" s="2" t="s">
        <v>172</v>
      </c>
      <c r="AR27" s="2" t="s">
        <v>172</v>
      </c>
      <c r="AS27" s="2" t="s">
        <v>172</v>
      </c>
      <c r="AT27" s="2" t="s">
        <v>172</v>
      </c>
      <c r="AU27" s="2" t="s">
        <v>172</v>
      </c>
      <c r="AW27" s="1"/>
      <c r="AX27" s="10" t="s">
        <v>171</v>
      </c>
      <c r="AY27" s="2">
        <v>5.2</v>
      </c>
      <c r="AZ27" s="2">
        <v>5</v>
      </c>
      <c r="BA27" s="2">
        <v>4.5999999999999996</v>
      </c>
      <c r="BB27" s="2">
        <v>4.5</v>
      </c>
      <c r="BC27" s="2">
        <v>4.3</v>
      </c>
      <c r="BD27" s="2">
        <v>4.5</v>
      </c>
      <c r="BE27" s="2">
        <v>3.7</v>
      </c>
      <c r="BF27" s="2">
        <v>3.4</v>
      </c>
      <c r="BG27" s="2" t="s">
        <v>172</v>
      </c>
      <c r="BH27" s="2">
        <v>4.3</v>
      </c>
      <c r="BI27" s="2" t="s">
        <v>172</v>
      </c>
      <c r="BJ27" s="2" t="s">
        <v>172</v>
      </c>
      <c r="BK27" s="2" t="s">
        <v>172</v>
      </c>
      <c r="BL27" s="2" t="s">
        <v>172</v>
      </c>
      <c r="BM27" s="2">
        <v>4.5999999999999996</v>
      </c>
      <c r="BN27" s="2">
        <v>5.0999999999999996</v>
      </c>
      <c r="BO27" s="2">
        <v>5.2</v>
      </c>
      <c r="BP27" s="2">
        <v>8</v>
      </c>
      <c r="BQ27" s="2">
        <v>7.2</v>
      </c>
      <c r="BR27" s="2">
        <v>6.4</v>
      </c>
      <c r="BS27" s="2">
        <v>7.2</v>
      </c>
      <c r="BU27" s="1"/>
      <c r="BV27" s="10" t="s">
        <v>171</v>
      </c>
      <c r="BW27" s="2">
        <v>0</v>
      </c>
      <c r="BX27" s="2">
        <v>0</v>
      </c>
      <c r="BY27" s="2" t="s">
        <v>172</v>
      </c>
      <c r="BZ27" s="2" t="s">
        <v>172</v>
      </c>
      <c r="CA27" s="2" t="s">
        <v>172</v>
      </c>
      <c r="CB27" s="2" t="s">
        <v>172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 t="s">
        <v>172</v>
      </c>
      <c r="CO27" s="2" t="s">
        <v>172</v>
      </c>
      <c r="CP27" s="2">
        <v>100</v>
      </c>
      <c r="CQ27" s="2">
        <v>100</v>
      </c>
      <c r="CS27" s="1"/>
      <c r="CT27" s="10" t="s">
        <v>171</v>
      </c>
      <c r="CU27" s="2" t="s">
        <v>172</v>
      </c>
      <c r="CV27" s="2" t="s">
        <v>172</v>
      </c>
      <c r="CW27" s="2" t="s">
        <v>172</v>
      </c>
      <c r="CX27" s="2" t="s">
        <v>172</v>
      </c>
      <c r="CY27" s="2" t="s">
        <v>172</v>
      </c>
      <c r="CZ27" s="2" t="s">
        <v>172</v>
      </c>
      <c r="DA27" s="2" t="s">
        <v>172</v>
      </c>
      <c r="DB27" s="2" t="s">
        <v>172</v>
      </c>
      <c r="DC27" s="2" t="s">
        <v>172</v>
      </c>
      <c r="DD27" s="2" t="s">
        <v>172</v>
      </c>
      <c r="DE27" s="2" t="s">
        <v>172</v>
      </c>
      <c r="DF27" s="2" t="s">
        <v>172</v>
      </c>
      <c r="DG27" s="2" t="s">
        <v>172</v>
      </c>
      <c r="DH27" s="2" t="s">
        <v>172</v>
      </c>
      <c r="DI27" s="2" t="s">
        <v>172</v>
      </c>
      <c r="DJ27" s="2" t="s">
        <v>172</v>
      </c>
      <c r="DK27" s="2" t="s">
        <v>172</v>
      </c>
      <c r="DL27" s="2" t="s">
        <v>172</v>
      </c>
      <c r="DM27" s="2" t="s">
        <v>172</v>
      </c>
      <c r="DN27" s="2" t="s">
        <v>172</v>
      </c>
      <c r="DO27" s="2" t="s">
        <v>172</v>
      </c>
      <c r="DQ27" s="1"/>
      <c r="DR27" s="10" t="s">
        <v>171</v>
      </c>
      <c r="DS27" s="2" t="s">
        <v>172</v>
      </c>
      <c r="DT27" s="2" t="s">
        <v>172</v>
      </c>
      <c r="DU27" s="2" t="s">
        <v>172</v>
      </c>
      <c r="DV27" s="2" t="s">
        <v>172</v>
      </c>
      <c r="DW27" s="2" t="s">
        <v>172</v>
      </c>
      <c r="DX27" s="2" t="s">
        <v>172</v>
      </c>
      <c r="DY27" s="2">
        <v>5.9</v>
      </c>
      <c r="DZ27" s="2">
        <v>6.1</v>
      </c>
      <c r="EA27" s="2" t="s">
        <v>172</v>
      </c>
      <c r="EB27" s="2" t="s">
        <v>172</v>
      </c>
      <c r="EC27" s="2" t="s">
        <v>172</v>
      </c>
      <c r="ED27" s="2" t="s">
        <v>172</v>
      </c>
      <c r="EE27" s="2" t="s">
        <v>172</v>
      </c>
      <c r="EF27" s="2" t="s">
        <v>172</v>
      </c>
      <c r="EG27" s="2">
        <v>5.0999999999999996</v>
      </c>
      <c r="EH27" s="2">
        <v>4.8</v>
      </c>
      <c r="EI27" s="2">
        <v>4.7</v>
      </c>
      <c r="EJ27" s="2">
        <v>6.3</v>
      </c>
      <c r="EK27" s="2">
        <v>6.9</v>
      </c>
      <c r="EL27" s="2">
        <v>7.1</v>
      </c>
      <c r="EM27" s="2">
        <v>8.1</v>
      </c>
      <c r="EO27" s="1"/>
      <c r="EP27" s="10" t="s">
        <v>171</v>
      </c>
      <c r="EQ27" s="2">
        <v>0</v>
      </c>
      <c r="ER27" s="2">
        <v>0</v>
      </c>
      <c r="ES27" s="2" t="s">
        <v>172</v>
      </c>
      <c r="ET27" s="2" t="s">
        <v>172</v>
      </c>
      <c r="EU27" s="2" t="s">
        <v>172</v>
      </c>
      <c r="EV27" s="2" t="s">
        <v>172</v>
      </c>
      <c r="EW27" s="2" t="s">
        <v>172</v>
      </c>
      <c r="EX27" s="2" t="s">
        <v>172</v>
      </c>
      <c r="EY27" s="2" t="s">
        <v>172</v>
      </c>
      <c r="EZ27" s="2" t="s">
        <v>172</v>
      </c>
      <c r="FA27" s="2" t="s">
        <v>172</v>
      </c>
      <c r="FB27" s="2" t="s">
        <v>172</v>
      </c>
      <c r="FC27" s="2" t="s">
        <v>172</v>
      </c>
      <c r="FD27" s="2" t="s">
        <v>172</v>
      </c>
      <c r="FE27" s="2" t="s">
        <v>172</v>
      </c>
      <c r="FF27" s="2" t="s">
        <v>172</v>
      </c>
      <c r="FG27" s="2" t="s">
        <v>172</v>
      </c>
      <c r="FH27" s="2" t="s">
        <v>172</v>
      </c>
      <c r="FI27" s="2" t="s">
        <v>172</v>
      </c>
      <c r="FJ27" s="2" t="s">
        <v>172</v>
      </c>
      <c r="FK27" s="2" t="s">
        <v>172</v>
      </c>
    </row>
    <row r="28" spans="1:167" ht="14.5">
      <c r="A28" s="1"/>
      <c r="B28" s="10" t="s">
        <v>173</v>
      </c>
      <c r="C28" s="2" t="s">
        <v>172</v>
      </c>
      <c r="D28" s="2" t="s">
        <v>172</v>
      </c>
      <c r="E28" s="2" t="s">
        <v>172</v>
      </c>
      <c r="F28" s="2" t="s">
        <v>172</v>
      </c>
      <c r="G28" s="2" t="s">
        <v>172</v>
      </c>
      <c r="H28" s="2" t="s">
        <v>172</v>
      </c>
      <c r="I28" s="2" t="s">
        <v>172</v>
      </c>
      <c r="J28" s="2" t="s">
        <v>172</v>
      </c>
      <c r="K28" s="2" t="s">
        <v>172</v>
      </c>
      <c r="L28" s="2" t="s">
        <v>172</v>
      </c>
      <c r="M28" s="2" t="s">
        <v>172</v>
      </c>
      <c r="N28" s="2" t="s">
        <v>172</v>
      </c>
      <c r="O28" s="2" t="s">
        <v>172</v>
      </c>
      <c r="P28" s="2" t="s">
        <v>172</v>
      </c>
      <c r="Q28" s="2" t="s">
        <v>172</v>
      </c>
      <c r="R28" s="2" t="s">
        <v>172</v>
      </c>
      <c r="S28" s="2" t="s">
        <v>172</v>
      </c>
      <c r="T28" s="2" t="s">
        <v>172</v>
      </c>
      <c r="U28" s="2" t="s">
        <v>172</v>
      </c>
      <c r="V28" s="2" t="s">
        <v>172</v>
      </c>
      <c r="W28" s="2" t="s">
        <v>172</v>
      </c>
      <c r="Y28" s="1"/>
      <c r="Z28" s="10" t="s">
        <v>173</v>
      </c>
      <c r="AA28" s="2">
        <v>14.5</v>
      </c>
      <c r="AB28" s="2">
        <v>11.4</v>
      </c>
      <c r="AC28" s="2">
        <v>9.9</v>
      </c>
      <c r="AD28" s="2">
        <v>9.1</v>
      </c>
      <c r="AE28" s="2">
        <v>9.1999999999999993</v>
      </c>
      <c r="AF28" s="2">
        <v>12.1</v>
      </c>
      <c r="AG28" s="2">
        <v>12.4</v>
      </c>
      <c r="AH28" s="2">
        <v>11.5</v>
      </c>
      <c r="AI28" s="2">
        <v>12.8</v>
      </c>
      <c r="AJ28" s="2">
        <v>13.6</v>
      </c>
      <c r="AK28" s="2">
        <v>22.7</v>
      </c>
      <c r="AL28" s="2" t="s">
        <v>172</v>
      </c>
      <c r="AM28" s="2" t="s">
        <v>172</v>
      </c>
      <c r="AN28" s="2" t="s">
        <v>172</v>
      </c>
      <c r="AO28" s="2" t="s">
        <v>172</v>
      </c>
      <c r="AP28" s="2" t="s">
        <v>172</v>
      </c>
      <c r="AQ28" s="2" t="s">
        <v>172</v>
      </c>
      <c r="AR28" s="2" t="s">
        <v>172</v>
      </c>
      <c r="AS28" s="2" t="s">
        <v>172</v>
      </c>
      <c r="AT28" s="2" t="s">
        <v>172</v>
      </c>
      <c r="AU28" s="2" t="s">
        <v>172</v>
      </c>
      <c r="AW28" s="1"/>
      <c r="AX28" s="10" t="s">
        <v>173</v>
      </c>
      <c r="AY28" s="2">
        <v>13.1</v>
      </c>
      <c r="AZ28" s="2">
        <v>15.6</v>
      </c>
      <c r="BA28" s="2">
        <v>16.899999999999999</v>
      </c>
      <c r="BB28" s="2">
        <v>16.399999999999999</v>
      </c>
      <c r="BC28" s="2">
        <v>9.1999999999999993</v>
      </c>
      <c r="BD28" s="2">
        <v>8.1999999999999993</v>
      </c>
      <c r="BE28" s="2">
        <v>5</v>
      </c>
      <c r="BF28" s="2">
        <v>4.9000000000000004</v>
      </c>
      <c r="BG28" s="2">
        <v>5.2</v>
      </c>
      <c r="BH28" s="2">
        <v>5.5</v>
      </c>
      <c r="BI28" s="2">
        <v>5.2</v>
      </c>
      <c r="BJ28" s="2">
        <v>10</v>
      </c>
      <c r="BK28" s="2">
        <v>10.3</v>
      </c>
      <c r="BL28" s="2">
        <v>12.7</v>
      </c>
      <c r="BM28" s="2" t="s">
        <v>172</v>
      </c>
      <c r="BN28" s="2" t="s">
        <v>172</v>
      </c>
      <c r="BO28" s="2" t="s">
        <v>172</v>
      </c>
      <c r="BP28" s="2">
        <v>17.5</v>
      </c>
      <c r="BQ28" s="2">
        <v>14.4</v>
      </c>
      <c r="BR28" s="2">
        <v>14.9</v>
      </c>
      <c r="BS28" s="2">
        <v>17.8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173</v>
      </c>
      <c r="CU28" s="2">
        <v>19.399999999999999</v>
      </c>
      <c r="CV28" s="2">
        <v>17.7</v>
      </c>
      <c r="CW28" s="2">
        <v>22.9</v>
      </c>
      <c r="CX28" s="2">
        <v>27.7</v>
      </c>
      <c r="CY28" s="2">
        <v>24.7</v>
      </c>
      <c r="CZ28" s="2">
        <v>27.5</v>
      </c>
      <c r="DA28" s="2" t="s">
        <v>172</v>
      </c>
      <c r="DB28" s="2" t="s">
        <v>172</v>
      </c>
      <c r="DC28" s="2" t="s">
        <v>172</v>
      </c>
      <c r="DD28" s="2" t="s">
        <v>172</v>
      </c>
      <c r="DE28" s="2" t="s">
        <v>172</v>
      </c>
      <c r="DF28" s="2" t="s">
        <v>172</v>
      </c>
      <c r="DG28" s="2" t="s">
        <v>172</v>
      </c>
      <c r="DH28" s="2" t="s">
        <v>172</v>
      </c>
      <c r="DI28" s="2" t="s">
        <v>172</v>
      </c>
      <c r="DJ28" s="2" t="s">
        <v>172</v>
      </c>
      <c r="DK28" s="2" t="s">
        <v>172</v>
      </c>
      <c r="DL28" s="2" t="s">
        <v>172</v>
      </c>
      <c r="DM28" s="2" t="s">
        <v>172</v>
      </c>
      <c r="DN28" s="2" t="s">
        <v>172</v>
      </c>
      <c r="DO28" s="2" t="s">
        <v>172</v>
      </c>
      <c r="DQ28" s="1"/>
      <c r="DR28" s="10" t="s">
        <v>173</v>
      </c>
      <c r="DS28" s="2" t="s">
        <v>172</v>
      </c>
      <c r="DT28" s="2" t="s">
        <v>172</v>
      </c>
      <c r="DU28" s="2" t="s">
        <v>172</v>
      </c>
      <c r="DV28" s="2" t="s">
        <v>172</v>
      </c>
      <c r="DW28" s="2" t="s">
        <v>172</v>
      </c>
      <c r="DX28" s="2" t="s">
        <v>172</v>
      </c>
      <c r="DY28" s="2">
        <v>24.8</v>
      </c>
      <c r="DZ28" s="2">
        <v>23.1</v>
      </c>
      <c r="EA28" s="2" t="s">
        <v>172</v>
      </c>
      <c r="EB28" s="2" t="s">
        <v>172</v>
      </c>
      <c r="EC28" s="2">
        <v>20</v>
      </c>
      <c r="ED28" s="2">
        <v>19.7</v>
      </c>
      <c r="EE28" s="2">
        <v>20.3</v>
      </c>
      <c r="EF28" s="2">
        <v>19.600000000000001</v>
      </c>
      <c r="EG28" s="2" t="s">
        <v>172</v>
      </c>
      <c r="EH28" s="2" t="s">
        <v>172</v>
      </c>
      <c r="EI28" s="2">
        <v>15.5</v>
      </c>
      <c r="EJ28" s="2">
        <v>17.8</v>
      </c>
      <c r="EK28" s="2">
        <v>16.600000000000001</v>
      </c>
      <c r="EL28" s="2">
        <v>17.600000000000001</v>
      </c>
      <c r="EM28" s="2">
        <v>21.5</v>
      </c>
      <c r="EO28" s="1"/>
      <c r="EP28" s="10" t="s">
        <v>173</v>
      </c>
      <c r="EQ28" s="2">
        <v>0</v>
      </c>
      <c r="ER28" s="2">
        <v>0</v>
      </c>
      <c r="ES28" s="2" t="s">
        <v>172</v>
      </c>
      <c r="ET28" s="2" t="s">
        <v>172</v>
      </c>
      <c r="EU28" s="2" t="s">
        <v>172</v>
      </c>
      <c r="EV28" s="2" t="s">
        <v>172</v>
      </c>
      <c r="EW28" s="2" t="s">
        <v>172</v>
      </c>
      <c r="EX28" s="2" t="s">
        <v>172</v>
      </c>
      <c r="EY28" s="2" t="s">
        <v>172</v>
      </c>
      <c r="EZ28" s="2" t="s">
        <v>172</v>
      </c>
      <c r="FA28" s="2" t="s">
        <v>172</v>
      </c>
      <c r="FB28" s="2" t="s">
        <v>172</v>
      </c>
      <c r="FC28" s="2" t="s">
        <v>172</v>
      </c>
      <c r="FD28" s="2" t="s">
        <v>172</v>
      </c>
      <c r="FE28" s="2" t="s">
        <v>172</v>
      </c>
      <c r="FF28" s="2" t="s">
        <v>172</v>
      </c>
      <c r="FG28" s="2" t="s">
        <v>172</v>
      </c>
      <c r="FH28" s="2" t="s">
        <v>172</v>
      </c>
      <c r="FI28" s="2" t="s">
        <v>172</v>
      </c>
      <c r="FJ28" s="2" t="s">
        <v>172</v>
      </c>
      <c r="FK28" s="2" t="s">
        <v>172</v>
      </c>
    </row>
    <row r="29" spans="1:167" ht="14.5">
      <c r="A29" s="1"/>
      <c r="B29" s="10" t="s">
        <v>174</v>
      </c>
      <c r="C29" s="2">
        <v>0.1</v>
      </c>
      <c r="D29" s="2">
        <v>0.1</v>
      </c>
      <c r="E29" s="2">
        <v>0.1</v>
      </c>
      <c r="F29" s="2">
        <v>0.1</v>
      </c>
      <c r="G29" s="2">
        <v>0.1</v>
      </c>
      <c r="H29" s="2">
        <v>0.1</v>
      </c>
      <c r="I29" s="2">
        <v>0.2</v>
      </c>
      <c r="J29" s="2">
        <v>0.2</v>
      </c>
      <c r="K29" s="2">
        <v>0.2</v>
      </c>
      <c r="L29" s="2">
        <v>0.2</v>
      </c>
      <c r="M29" s="2">
        <v>0.2</v>
      </c>
      <c r="N29" s="2">
        <v>0</v>
      </c>
      <c r="O29" s="2">
        <v>0</v>
      </c>
      <c r="P29" s="2">
        <v>0</v>
      </c>
      <c r="Q29" s="2">
        <v>0</v>
      </c>
      <c r="R29" s="2" t="s">
        <v>172</v>
      </c>
      <c r="S29" s="2" t="s">
        <v>172</v>
      </c>
      <c r="T29" s="2" t="s">
        <v>172</v>
      </c>
      <c r="U29" s="2" t="s">
        <v>172</v>
      </c>
      <c r="V29" s="2" t="s">
        <v>172</v>
      </c>
      <c r="W29" s="2" t="s">
        <v>172</v>
      </c>
      <c r="Y29" s="1"/>
      <c r="Z29" s="10" t="s">
        <v>174</v>
      </c>
      <c r="AA29" s="2">
        <v>0</v>
      </c>
      <c r="AB29" s="2">
        <v>0.1</v>
      </c>
      <c r="AC29" s="2">
        <v>0</v>
      </c>
      <c r="AD29" s="2">
        <v>0</v>
      </c>
      <c r="AE29" s="2">
        <v>0.1</v>
      </c>
      <c r="AF29" s="2">
        <v>0.1</v>
      </c>
      <c r="AG29" s="2">
        <v>0</v>
      </c>
      <c r="AH29" s="2">
        <v>0</v>
      </c>
      <c r="AI29" s="2">
        <v>0</v>
      </c>
      <c r="AJ29" s="2">
        <v>0.1</v>
      </c>
      <c r="AK29" s="2">
        <v>0.2</v>
      </c>
      <c r="AL29" s="2">
        <v>0.1</v>
      </c>
      <c r="AM29" s="2">
        <v>0</v>
      </c>
      <c r="AN29" s="2">
        <v>0</v>
      </c>
      <c r="AO29" s="2" t="s">
        <v>172</v>
      </c>
      <c r="AP29" s="2" t="s">
        <v>172</v>
      </c>
      <c r="AQ29" s="2" t="s">
        <v>172</v>
      </c>
      <c r="AR29" s="2" t="s">
        <v>172</v>
      </c>
      <c r="AS29" s="2" t="s">
        <v>172</v>
      </c>
      <c r="AT29" s="2">
        <v>0</v>
      </c>
      <c r="AU29" s="2">
        <v>0</v>
      </c>
      <c r="AW29" s="1"/>
      <c r="AX29" s="10" t="s">
        <v>174</v>
      </c>
      <c r="AY29" s="2">
        <v>0.7</v>
      </c>
      <c r="AZ29" s="2">
        <v>0.7</v>
      </c>
      <c r="BA29" s="2">
        <v>0.4</v>
      </c>
      <c r="BB29" s="2">
        <v>0.4</v>
      </c>
      <c r="BC29" s="2">
        <v>0.5</v>
      </c>
      <c r="BD29" s="2">
        <v>0.4</v>
      </c>
      <c r="BE29" s="2">
        <v>0.4</v>
      </c>
      <c r="BF29" s="2">
        <v>0.4</v>
      </c>
      <c r="BG29" s="2">
        <v>0.3</v>
      </c>
      <c r="BH29" s="2">
        <v>0.3</v>
      </c>
      <c r="BI29" s="2">
        <v>0.2</v>
      </c>
      <c r="BJ29" s="2">
        <v>0.1</v>
      </c>
      <c r="BK29" s="2">
        <v>0.1</v>
      </c>
      <c r="BL29" s="2">
        <v>0.3</v>
      </c>
      <c r="BM29" s="2">
        <v>0.2</v>
      </c>
      <c r="BN29" s="2" t="s">
        <v>172</v>
      </c>
      <c r="BO29" s="2" t="s">
        <v>172</v>
      </c>
      <c r="BP29" s="2">
        <v>0.3</v>
      </c>
      <c r="BQ29" s="2">
        <v>0.3</v>
      </c>
      <c r="BR29" s="2">
        <v>0</v>
      </c>
      <c r="BS29" s="2">
        <v>0</v>
      </c>
      <c r="BU29" s="1"/>
      <c r="BV29" s="10" t="s">
        <v>174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S29" s="1"/>
      <c r="CT29" s="10" t="s">
        <v>174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 s="1"/>
      <c r="DR29" s="10" t="s">
        <v>174</v>
      </c>
      <c r="DS29" s="2">
        <v>0.8</v>
      </c>
      <c r="DT29" s="2">
        <v>3.9</v>
      </c>
      <c r="DU29" s="2">
        <v>2.8</v>
      </c>
      <c r="DV29" s="2">
        <v>2.4</v>
      </c>
      <c r="DW29" s="2">
        <v>0.2</v>
      </c>
      <c r="DX29" s="2">
        <v>0.1</v>
      </c>
      <c r="DY29" s="2">
        <v>0.4</v>
      </c>
      <c r="DZ29" s="2">
        <v>0.8</v>
      </c>
      <c r="EA29" s="2">
        <v>0.2</v>
      </c>
      <c r="EB29" s="2">
        <v>0.2</v>
      </c>
      <c r="EC29" s="2">
        <v>2.2999999999999998</v>
      </c>
      <c r="ED29" s="2">
        <v>0.1</v>
      </c>
      <c r="EE29" s="2">
        <v>0.2</v>
      </c>
      <c r="EF29" s="2">
        <v>0.2</v>
      </c>
      <c r="EG29" s="2">
        <v>0.5</v>
      </c>
      <c r="EH29" s="2">
        <v>0.5</v>
      </c>
      <c r="EI29" s="2">
        <v>0.5</v>
      </c>
      <c r="EJ29" s="2">
        <v>0.3</v>
      </c>
      <c r="EK29" s="2">
        <v>0</v>
      </c>
      <c r="EL29" s="2">
        <v>0</v>
      </c>
      <c r="EM29" s="2">
        <v>0</v>
      </c>
      <c r="EO29" s="1"/>
      <c r="EP29" s="10" t="s">
        <v>174</v>
      </c>
      <c r="EQ29" s="2">
        <v>0</v>
      </c>
      <c r="ER29" s="2">
        <v>0</v>
      </c>
      <c r="ES29" s="2" t="s">
        <v>172</v>
      </c>
      <c r="ET29" s="2" t="s">
        <v>172</v>
      </c>
      <c r="EU29" s="2" t="s">
        <v>172</v>
      </c>
      <c r="EV29" s="2" t="s">
        <v>172</v>
      </c>
      <c r="EW29" s="2">
        <v>0</v>
      </c>
      <c r="EX29" s="2">
        <v>0</v>
      </c>
      <c r="EY29" s="2" t="s">
        <v>172</v>
      </c>
      <c r="EZ29" s="2">
        <v>0</v>
      </c>
      <c r="FA29" s="2" t="s">
        <v>172</v>
      </c>
      <c r="FB29" s="2" t="s">
        <v>172</v>
      </c>
      <c r="FC29" s="2" t="s">
        <v>172</v>
      </c>
      <c r="FD29" s="2" t="s">
        <v>172</v>
      </c>
      <c r="FE29" s="2" t="s">
        <v>172</v>
      </c>
      <c r="FF29" s="2" t="s">
        <v>172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</row>
    <row r="30" spans="1:167" ht="14.5">
      <c r="A30" s="1"/>
      <c r="B30" s="10" t="s">
        <v>175</v>
      </c>
      <c r="C30" s="2">
        <v>22.5</v>
      </c>
      <c r="D30" s="2">
        <v>13.4</v>
      </c>
      <c r="E30" s="2">
        <v>18.600000000000001</v>
      </c>
      <c r="F30" s="2">
        <v>20.6</v>
      </c>
      <c r="G30" s="2">
        <v>21.3</v>
      </c>
      <c r="H30" s="2">
        <v>15.8</v>
      </c>
      <c r="I30" s="2">
        <v>14.2</v>
      </c>
      <c r="J30" s="2">
        <v>14.1</v>
      </c>
      <c r="K30" s="2">
        <v>11.7</v>
      </c>
      <c r="L30" s="2">
        <v>13.2</v>
      </c>
      <c r="M30" s="2">
        <v>11.6</v>
      </c>
      <c r="N30" s="2">
        <v>10.8</v>
      </c>
      <c r="O30" s="2">
        <v>10.8</v>
      </c>
      <c r="P30" s="2">
        <v>10.3</v>
      </c>
      <c r="Q30" s="2">
        <v>11.9</v>
      </c>
      <c r="R30" s="2" t="s">
        <v>172</v>
      </c>
      <c r="S30" s="2" t="s">
        <v>172</v>
      </c>
      <c r="T30" s="2">
        <v>11</v>
      </c>
      <c r="U30" s="2">
        <v>11.1</v>
      </c>
      <c r="V30" s="2">
        <v>9</v>
      </c>
      <c r="W30" s="2">
        <v>0.2</v>
      </c>
      <c r="Y30" s="1"/>
      <c r="Z30" s="10" t="s">
        <v>175</v>
      </c>
      <c r="AA30" s="2">
        <v>15.8</v>
      </c>
      <c r="AB30" s="2">
        <v>10.8</v>
      </c>
      <c r="AC30" s="2">
        <v>10.9</v>
      </c>
      <c r="AD30" s="2">
        <v>12.4</v>
      </c>
      <c r="AE30" s="2">
        <v>11.9</v>
      </c>
      <c r="AF30" s="2">
        <v>11.1</v>
      </c>
      <c r="AG30" s="2">
        <v>10.8</v>
      </c>
      <c r="AH30" s="2">
        <v>9.1999999999999993</v>
      </c>
      <c r="AI30" s="2">
        <v>9.4</v>
      </c>
      <c r="AJ30" s="2">
        <v>7.2</v>
      </c>
      <c r="AK30" s="2">
        <v>4.8</v>
      </c>
      <c r="AL30" s="2">
        <v>0.5</v>
      </c>
      <c r="AM30" s="2">
        <v>1.4</v>
      </c>
      <c r="AN30" s="2">
        <v>1.7</v>
      </c>
      <c r="AO30" s="2">
        <v>1.5</v>
      </c>
      <c r="AP30" s="2" t="s">
        <v>172</v>
      </c>
      <c r="AQ30" s="2" t="s">
        <v>172</v>
      </c>
      <c r="AR30" s="2">
        <v>0.2</v>
      </c>
      <c r="AS30" s="2">
        <v>0.9</v>
      </c>
      <c r="AT30" s="2">
        <v>0.7</v>
      </c>
      <c r="AU30" s="2">
        <v>0.4</v>
      </c>
      <c r="AW30" s="1"/>
      <c r="AX30" s="10" t="s">
        <v>175</v>
      </c>
      <c r="AY30" s="2">
        <v>13</v>
      </c>
      <c r="AZ30" s="2">
        <v>10.3</v>
      </c>
      <c r="BA30" s="2">
        <v>8.1999999999999993</v>
      </c>
      <c r="BB30" s="2">
        <v>9.1</v>
      </c>
      <c r="BC30" s="2">
        <v>10.5</v>
      </c>
      <c r="BD30" s="2">
        <v>10.7</v>
      </c>
      <c r="BE30" s="2">
        <v>8.5</v>
      </c>
      <c r="BF30" s="2">
        <v>8.1</v>
      </c>
      <c r="BG30" s="2">
        <v>6.9</v>
      </c>
      <c r="BH30" s="2">
        <v>6.5</v>
      </c>
      <c r="BI30" s="2">
        <v>2.5</v>
      </c>
      <c r="BJ30" s="2">
        <v>2.2000000000000002</v>
      </c>
      <c r="BK30" s="2">
        <v>1.5</v>
      </c>
      <c r="BL30" s="2">
        <v>1.8</v>
      </c>
      <c r="BM30" s="2">
        <v>1.5</v>
      </c>
      <c r="BN30" s="2" t="s">
        <v>172</v>
      </c>
      <c r="BO30" s="2" t="s">
        <v>172</v>
      </c>
      <c r="BP30" s="2">
        <v>0.4</v>
      </c>
      <c r="BQ30" s="2">
        <v>0.2</v>
      </c>
      <c r="BR30" s="2">
        <v>0.2</v>
      </c>
      <c r="BS30" s="2">
        <v>0.1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 t="s">
        <v>172</v>
      </c>
      <c r="CV30" s="2" t="s">
        <v>172</v>
      </c>
      <c r="CW30" s="2" t="s">
        <v>172</v>
      </c>
      <c r="CX30" s="2" t="s">
        <v>172</v>
      </c>
      <c r="CY30" s="2" t="s">
        <v>172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 t="s">
        <v>172</v>
      </c>
      <c r="D31" s="2" t="s">
        <v>172</v>
      </c>
      <c r="E31" s="2" t="s">
        <v>172</v>
      </c>
      <c r="F31" s="2" t="s">
        <v>172</v>
      </c>
      <c r="G31" s="2" t="s">
        <v>172</v>
      </c>
      <c r="H31" s="2" t="s">
        <v>172</v>
      </c>
      <c r="I31" s="2" t="s">
        <v>172</v>
      </c>
      <c r="J31" s="2" t="s">
        <v>172</v>
      </c>
      <c r="K31" s="2" t="s">
        <v>172</v>
      </c>
      <c r="L31" s="2" t="s">
        <v>172</v>
      </c>
      <c r="M31" s="2" t="s">
        <v>172</v>
      </c>
      <c r="N31" s="2" t="s">
        <v>172</v>
      </c>
      <c r="O31" s="2" t="s">
        <v>172</v>
      </c>
      <c r="P31" s="2" t="s">
        <v>172</v>
      </c>
      <c r="Q31" s="2" t="s">
        <v>172</v>
      </c>
      <c r="R31" s="2" t="s">
        <v>172</v>
      </c>
      <c r="S31" s="2" t="s">
        <v>172</v>
      </c>
      <c r="T31" s="2" t="s">
        <v>172</v>
      </c>
      <c r="U31" s="2" t="s">
        <v>172</v>
      </c>
      <c r="V31" s="2" t="s">
        <v>172</v>
      </c>
      <c r="W31" s="2" t="s">
        <v>172</v>
      </c>
      <c r="Y31" s="1"/>
      <c r="Z31" s="10" t="s">
        <v>176</v>
      </c>
      <c r="AA31" s="2" t="s">
        <v>172</v>
      </c>
      <c r="AB31" s="2" t="s">
        <v>172</v>
      </c>
      <c r="AC31" s="2" t="s">
        <v>172</v>
      </c>
      <c r="AD31" s="2" t="s">
        <v>172</v>
      </c>
      <c r="AE31" s="2" t="s">
        <v>172</v>
      </c>
      <c r="AF31" s="2" t="s">
        <v>172</v>
      </c>
      <c r="AG31" s="2" t="s">
        <v>172</v>
      </c>
      <c r="AH31" s="2" t="s">
        <v>172</v>
      </c>
      <c r="AI31" s="2" t="s">
        <v>172</v>
      </c>
      <c r="AJ31" s="2" t="s">
        <v>172</v>
      </c>
      <c r="AK31" s="2" t="s">
        <v>172</v>
      </c>
      <c r="AL31" s="2" t="s">
        <v>172</v>
      </c>
      <c r="AM31" s="2" t="s">
        <v>172</v>
      </c>
      <c r="AN31" s="2" t="s">
        <v>172</v>
      </c>
      <c r="AO31" s="2" t="s">
        <v>172</v>
      </c>
      <c r="AP31" s="2" t="s">
        <v>172</v>
      </c>
      <c r="AQ31" s="2" t="s">
        <v>172</v>
      </c>
      <c r="AR31" s="2" t="s">
        <v>172</v>
      </c>
      <c r="AS31" s="2" t="s">
        <v>172</v>
      </c>
      <c r="AT31" s="2">
        <v>56.3</v>
      </c>
      <c r="AU31" s="2">
        <v>50</v>
      </c>
      <c r="AW31" s="1"/>
      <c r="AX31" s="10" t="s">
        <v>176</v>
      </c>
      <c r="AY31" s="2">
        <v>66.2</v>
      </c>
      <c r="AZ31" s="2">
        <v>67.3</v>
      </c>
      <c r="BA31" s="2">
        <v>69.2</v>
      </c>
      <c r="BB31" s="2">
        <v>69.099999999999994</v>
      </c>
      <c r="BC31" s="2">
        <v>75</v>
      </c>
      <c r="BD31" s="2">
        <v>75.900000000000006</v>
      </c>
      <c r="BE31" s="2">
        <v>82</v>
      </c>
      <c r="BF31" s="2">
        <v>82.8</v>
      </c>
      <c r="BG31" s="2">
        <v>83.4</v>
      </c>
      <c r="BH31" s="2">
        <v>83.2</v>
      </c>
      <c r="BI31" s="2">
        <v>85.6</v>
      </c>
      <c r="BJ31" s="2">
        <v>82.5</v>
      </c>
      <c r="BK31" s="2">
        <v>83.4</v>
      </c>
      <c r="BL31" s="2">
        <v>80.2</v>
      </c>
      <c r="BM31" s="2" t="s">
        <v>172</v>
      </c>
      <c r="BN31" s="2" t="s">
        <v>172</v>
      </c>
      <c r="BO31" s="2" t="s">
        <v>172</v>
      </c>
      <c r="BP31" s="2" t="s">
        <v>172</v>
      </c>
      <c r="BQ31" s="2" t="s">
        <v>172</v>
      </c>
      <c r="BR31" s="2">
        <v>77.5</v>
      </c>
      <c r="BS31" s="2">
        <v>74.2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 t="s">
        <v>172</v>
      </c>
      <c r="CV31" s="2" t="s">
        <v>172</v>
      </c>
      <c r="CW31" s="2" t="s">
        <v>172</v>
      </c>
      <c r="CX31" s="2" t="s">
        <v>172</v>
      </c>
      <c r="CY31" s="2" t="s">
        <v>172</v>
      </c>
      <c r="CZ31" s="2" t="s">
        <v>172</v>
      </c>
      <c r="DA31" s="2" t="s">
        <v>172</v>
      </c>
      <c r="DB31" s="2" t="s">
        <v>172</v>
      </c>
      <c r="DC31" s="2" t="s">
        <v>172</v>
      </c>
      <c r="DD31" s="2" t="s">
        <v>172</v>
      </c>
      <c r="DE31" s="2" t="s">
        <v>172</v>
      </c>
      <c r="DF31" s="2" t="s">
        <v>172</v>
      </c>
      <c r="DG31" s="2" t="s">
        <v>172</v>
      </c>
      <c r="DH31" s="2" t="s">
        <v>172</v>
      </c>
      <c r="DI31" s="2">
        <v>40.299999999999997</v>
      </c>
      <c r="DJ31" s="2" t="s">
        <v>172</v>
      </c>
      <c r="DK31" s="2" t="s">
        <v>172</v>
      </c>
      <c r="DL31" s="2">
        <v>43.8</v>
      </c>
      <c r="DM31" s="2" t="s">
        <v>172</v>
      </c>
      <c r="DN31" s="2">
        <v>43.4</v>
      </c>
      <c r="DO31" s="2">
        <v>41.2</v>
      </c>
      <c r="DQ31" s="1"/>
      <c r="DR31" s="10" t="s">
        <v>176</v>
      </c>
      <c r="DS31" s="2">
        <v>68.900000000000006</v>
      </c>
      <c r="DT31" s="2">
        <v>68.5</v>
      </c>
      <c r="DU31" s="2">
        <v>70.5</v>
      </c>
      <c r="DV31" s="2">
        <v>67.7</v>
      </c>
      <c r="DW31" s="2">
        <v>79</v>
      </c>
      <c r="DX31" s="2">
        <v>74.7</v>
      </c>
      <c r="DY31" s="2">
        <v>69</v>
      </c>
      <c r="DZ31" s="2">
        <v>70</v>
      </c>
      <c r="EA31" s="2">
        <v>61</v>
      </c>
      <c r="EB31" s="2">
        <v>66.400000000000006</v>
      </c>
      <c r="EC31" s="2">
        <v>71.7</v>
      </c>
      <c r="ED31" s="2">
        <v>74.3</v>
      </c>
      <c r="EE31" s="2">
        <v>73.8</v>
      </c>
      <c r="EF31" s="2">
        <v>74.599999999999994</v>
      </c>
      <c r="EG31" s="2">
        <v>76.8</v>
      </c>
      <c r="EH31" s="2">
        <v>76.7</v>
      </c>
      <c r="EI31" s="2">
        <v>79.400000000000006</v>
      </c>
      <c r="EJ31" s="2">
        <v>75.5</v>
      </c>
      <c r="EK31" s="2">
        <v>75.900000000000006</v>
      </c>
      <c r="EL31" s="2">
        <v>75.3</v>
      </c>
      <c r="EM31" s="2">
        <v>70.400000000000006</v>
      </c>
      <c r="EO31" s="1"/>
      <c r="EP31" s="10" t="s">
        <v>176</v>
      </c>
      <c r="EQ31" s="2" t="s">
        <v>172</v>
      </c>
      <c r="ER31" s="2" t="s">
        <v>172</v>
      </c>
      <c r="ES31" s="2" t="s">
        <v>172</v>
      </c>
      <c r="ET31" s="2" t="s">
        <v>172</v>
      </c>
      <c r="EU31" s="2" t="s">
        <v>172</v>
      </c>
      <c r="EV31" s="2" t="s">
        <v>172</v>
      </c>
      <c r="EW31" s="2" t="s">
        <v>172</v>
      </c>
      <c r="EX31" s="2" t="s">
        <v>172</v>
      </c>
      <c r="EY31" s="2" t="s">
        <v>172</v>
      </c>
      <c r="EZ31" s="2" t="s">
        <v>172</v>
      </c>
      <c r="FA31" s="2" t="s">
        <v>172</v>
      </c>
      <c r="FB31" s="2" t="s">
        <v>172</v>
      </c>
      <c r="FC31" s="2" t="s">
        <v>172</v>
      </c>
      <c r="FD31" s="2" t="s">
        <v>172</v>
      </c>
      <c r="FE31" s="2" t="s">
        <v>172</v>
      </c>
      <c r="FF31" s="2" t="s">
        <v>172</v>
      </c>
      <c r="FG31" s="2" t="s">
        <v>172</v>
      </c>
      <c r="FH31" s="2" t="s">
        <v>172</v>
      </c>
      <c r="FI31" s="2" t="s">
        <v>172</v>
      </c>
      <c r="FJ31" s="2" t="s">
        <v>172</v>
      </c>
      <c r="FK31" s="2" t="s">
        <v>172</v>
      </c>
    </row>
    <row r="32" spans="1:167" ht="14.5">
      <c r="A32" s="1"/>
      <c r="B32" s="10" t="s">
        <v>177</v>
      </c>
      <c r="C32" s="2" t="s">
        <v>172</v>
      </c>
      <c r="D32" s="2" t="s">
        <v>172</v>
      </c>
      <c r="E32" s="2" t="s">
        <v>172</v>
      </c>
      <c r="F32" s="2" t="s">
        <v>172</v>
      </c>
      <c r="G32" s="2" t="s">
        <v>172</v>
      </c>
      <c r="H32" s="2" t="s">
        <v>172</v>
      </c>
      <c r="I32" s="2" t="s">
        <v>172</v>
      </c>
      <c r="J32" s="2" t="s">
        <v>172</v>
      </c>
      <c r="K32" s="2" t="s">
        <v>172</v>
      </c>
      <c r="L32" s="2" t="s">
        <v>172</v>
      </c>
      <c r="M32" s="2" t="s">
        <v>172</v>
      </c>
      <c r="N32" s="2" t="s">
        <v>172</v>
      </c>
      <c r="O32" s="2" t="s">
        <v>172</v>
      </c>
      <c r="P32" s="2" t="s">
        <v>172</v>
      </c>
      <c r="Q32" s="2" t="s">
        <v>172</v>
      </c>
      <c r="R32" s="2" t="s">
        <v>172</v>
      </c>
      <c r="S32" s="2" t="s">
        <v>172</v>
      </c>
      <c r="T32" s="2" t="s">
        <v>172</v>
      </c>
      <c r="U32" s="2" t="s">
        <v>172</v>
      </c>
      <c r="V32" s="2">
        <v>0</v>
      </c>
      <c r="W32" s="2" t="s">
        <v>172</v>
      </c>
      <c r="Y32" s="1"/>
      <c r="Z32" s="10" t="s">
        <v>177</v>
      </c>
      <c r="AA32" s="2" t="s">
        <v>172</v>
      </c>
      <c r="AB32" s="2" t="s">
        <v>172</v>
      </c>
      <c r="AC32" s="2" t="s">
        <v>172</v>
      </c>
      <c r="AD32" s="2" t="s">
        <v>172</v>
      </c>
      <c r="AE32" s="2" t="s">
        <v>172</v>
      </c>
      <c r="AF32" s="2" t="s">
        <v>172</v>
      </c>
      <c r="AG32" s="2">
        <v>0</v>
      </c>
      <c r="AH32" s="2" t="s">
        <v>172</v>
      </c>
      <c r="AI32" s="2">
        <v>0</v>
      </c>
      <c r="AJ32" s="2" t="s">
        <v>172</v>
      </c>
      <c r="AK32" s="2" t="s">
        <v>172</v>
      </c>
      <c r="AL32" s="2" t="s">
        <v>172</v>
      </c>
      <c r="AM32" s="2" t="s">
        <v>172</v>
      </c>
      <c r="AN32" s="2" t="s">
        <v>172</v>
      </c>
      <c r="AO32" s="2" t="s">
        <v>172</v>
      </c>
      <c r="AP32" s="2" t="s">
        <v>172</v>
      </c>
      <c r="AQ32" s="2">
        <v>1.3</v>
      </c>
      <c r="AR32" s="2">
        <v>0.5</v>
      </c>
      <c r="AS32" s="2">
        <v>1</v>
      </c>
      <c r="AT32" s="2">
        <v>1</v>
      </c>
      <c r="AU32" s="2">
        <v>0.8</v>
      </c>
      <c r="AW32" s="1"/>
      <c r="AX32" s="10" t="s">
        <v>177</v>
      </c>
      <c r="AY32" s="2">
        <v>1.7</v>
      </c>
      <c r="AZ32" s="2">
        <v>1.2</v>
      </c>
      <c r="BA32" s="2">
        <v>0.6</v>
      </c>
      <c r="BB32" s="2">
        <v>0.5</v>
      </c>
      <c r="BC32" s="2">
        <v>0.5</v>
      </c>
      <c r="BD32" s="2">
        <v>0.4</v>
      </c>
      <c r="BE32" s="2">
        <v>0.4</v>
      </c>
      <c r="BF32" s="2">
        <v>0.3</v>
      </c>
      <c r="BG32" s="2">
        <v>0.3</v>
      </c>
      <c r="BH32" s="2">
        <v>0.2</v>
      </c>
      <c r="BI32" s="2">
        <v>2.4</v>
      </c>
      <c r="BJ32" s="2">
        <v>1.1000000000000001</v>
      </c>
      <c r="BK32" s="2">
        <v>0.5</v>
      </c>
      <c r="BL32" s="2" t="s">
        <v>172</v>
      </c>
      <c r="BM32" s="2" t="s">
        <v>172</v>
      </c>
      <c r="BN32" s="2" t="s">
        <v>172</v>
      </c>
      <c r="BO32" s="2" t="s">
        <v>172</v>
      </c>
      <c r="BP32" s="2">
        <v>0.9</v>
      </c>
      <c r="BQ32" s="2">
        <v>1.4</v>
      </c>
      <c r="BR32" s="2">
        <v>0.9</v>
      </c>
      <c r="BS32" s="2">
        <v>0.6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177</v>
      </c>
      <c r="CU32" s="2" t="s">
        <v>172</v>
      </c>
      <c r="CV32" s="2" t="s">
        <v>172</v>
      </c>
      <c r="CW32" s="2" t="s">
        <v>172</v>
      </c>
      <c r="CX32" s="2" t="s">
        <v>172</v>
      </c>
      <c r="CY32" s="2" t="s">
        <v>172</v>
      </c>
      <c r="CZ32" s="2" t="s">
        <v>172</v>
      </c>
      <c r="DA32" s="2" t="s">
        <v>172</v>
      </c>
      <c r="DB32" s="2" t="s">
        <v>172</v>
      </c>
      <c r="DC32" s="2" t="s">
        <v>172</v>
      </c>
      <c r="DD32" s="2" t="s">
        <v>172</v>
      </c>
      <c r="DE32" s="2" t="s">
        <v>172</v>
      </c>
      <c r="DF32" s="2" t="s">
        <v>172</v>
      </c>
      <c r="DG32" s="2" t="s">
        <v>172</v>
      </c>
      <c r="DH32" s="2" t="s">
        <v>172</v>
      </c>
      <c r="DI32" s="2" t="s">
        <v>172</v>
      </c>
      <c r="DJ32" s="2" t="s">
        <v>172</v>
      </c>
      <c r="DK32" s="2" t="s">
        <v>172</v>
      </c>
      <c r="DL32" s="2">
        <v>2.1</v>
      </c>
      <c r="DM32" s="2">
        <v>4</v>
      </c>
      <c r="DN32" s="2">
        <v>0.7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0.1</v>
      </c>
      <c r="EK32" s="2">
        <v>0.5</v>
      </c>
      <c r="EL32" s="2">
        <v>0</v>
      </c>
      <c r="EM32" s="2">
        <v>0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17.100000000000001</v>
      </c>
      <c r="FH32" s="2" t="s">
        <v>172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221</v>
      </c>
      <c r="C38" s="4">
        <v>3.6</v>
      </c>
      <c r="D38" s="4">
        <v>4.2</v>
      </c>
      <c r="E38" s="4">
        <v>4.2</v>
      </c>
      <c r="F38" s="4">
        <v>4</v>
      </c>
      <c r="G38" s="4">
        <v>4.3</v>
      </c>
      <c r="H38" s="4">
        <v>4.2</v>
      </c>
      <c r="I38" s="4">
        <v>4.3</v>
      </c>
      <c r="J38" s="4">
        <v>4.2</v>
      </c>
      <c r="K38" s="4">
        <v>4.0999999999999996</v>
      </c>
      <c r="L38" s="4">
        <v>4.2</v>
      </c>
      <c r="M38" s="4">
        <v>4.5</v>
      </c>
      <c r="N38" s="4">
        <v>4.2</v>
      </c>
      <c r="O38" s="4">
        <v>4.0999999999999996</v>
      </c>
      <c r="P38" s="4">
        <v>3.9</v>
      </c>
      <c r="Q38" s="4">
        <v>3.3</v>
      </c>
      <c r="R38" s="4">
        <v>3.2</v>
      </c>
      <c r="S38" s="4">
        <v>3.6</v>
      </c>
      <c r="T38" s="4">
        <v>3.6</v>
      </c>
      <c r="U38" s="4">
        <v>2.9</v>
      </c>
      <c r="V38" s="4">
        <v>3.3</v>
      </c>
      <c r="W38" s="4">
        <v>2.7</v>
      </c>
      <c r="Y38" s="7"/>
      <c r="Z38" s="11" t="s">
        <v>221</v>
      </c>
      <c r="AA38" s="4">
        <v>3.3</v>
      </c>
      <c r="AB38" s="4">
        <v>3.1</v>
      </c>
      <c r="AC38" s="4">
        <v>2.8</v>
      </c>
      <c r="AD38" s="4">
        <v>2.8</v>
      </c>
      <c r="AE38" s="4">
        <v>3.6</v>
      </c>
      <c r="AF38" s="4">
        <v>3.5</v>
      </c>
      <c r="AG38" s="4">
        <v>3.6</v>
      </c>
      <c r="AH38" s="4">
        <v>3.7</v>
      </c>
      <c r="AI38" s="4">
        <v>3.4</v>
      </c>
      <c r="AJ38" s="4">
        <v>3.4</v>
      </c>
      <c r="AK38" s="4">
        <v>2.6</v>
      </c>
      <c r="AL38" s="4">
        <v>2.2999999999999998</v>
      </c>
      <c r="AM38" s="4">
        <v>2.1</v>
      </c>
      <c r="AN38" s="4">
        <v>1.9</v>
      </c>
      <c r="AO38" s="4">
        <v>1.9</v>
      </c>
      <c r="AP38" s="4">
        <v>2</v>
      </c>
      <c r="AQ38" s="4">
        <v>1.8</v>
      </c>
      <c r="AR38" s="4">
        <v>1.5</v>
      </c>
      <c r="AS38" s="4">
        <v>1.9</v>
      </c>
      <c r="AT38" s="4">
        <v>1.8</v>
      </c>
      <c r="AU38" s="4">
        <v>1.8</v>
      </c>
      <c r="AW38" s="7"/>
      <c r="AX38" s="11" t="s">
        <v>221</v>
      </c>
      <c r="AY38" s="4">
        <v>6.5</v>
      </c>
      <c r="AZ38" s="4">
        <v>6.6</v>
      </c>
      <c r="BA38" s="4">
        <v>7</v>
      </c>
      <c r="BB38" s="4">
        <v>6.9</v>
      </c>
      <c r="BC38" s="4">
        <v>7.7</v>
      </c>
      <c r="BD38" s="4">
        <v>6.6</v>
      </c>
      <c r="BE38" s="4">
        <v>6.5</v>
      </c>
      <c r="BF38" s="4">
        <v>6.8</v>
      </c>
      <c r="BG38" s="4">
        <v>6.5</v>
      </c>
      <c r="BH38" s="4">
        <v>6.1</v>
      </c>
      <c r="BI38" s="4">
        <v>6.3</v>
      </c>
      <c r="BJ38" s="4">
        <v>6</v>
      </c>
      <c r="BK38" s="4">
        <v>5.5</v>
      </c>
      <c r="BL38" s="4">
        <v>4.9000000000000004</v>
      </c>
      <c r="BM38" s="4">
        <v>5</v>
      </c>
      <c r="BN38" s="4">
        <v>4.5999999999999996</v>
      </c>
      <c r="BO38" s="4">
        <v>4.4000000000000004</v>
      </c>
      <c r="BP38" s="4">
        <v>3</v>
      </c>
      <c r="BQ38" s="4">
        <v>3.4</v>
      </c>
      <c r="BR38" s="4">
        <v>3.8</v>
      </c>
      <c r="BS38" s="4">
        <v>3.5</v>
      </c>
      <c r="BU38" s="7"/>
      <c r="BV38" s="11" t="s">
        <v>221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221</v>
      </c>
      <c r="CU38" s="4">
        <v>1.2</v>
      </c>
      <c r="CV38" s="4">
        <v>1.3</v>
      </c>
      <c r="CW38" s="4">
        <v>1.4</v>
      </c>
      <c r="CX38" s="4">
        <v>1.5</v>
      </c>
      <c r="CY38" s="4">
        <v>1.6</v>
      </c>
      <c r="CZ38" s="4">
        <v>1.4</v>
      </c>
      <c r="DA38" s="4">
        <v>1.5</v>
      </c>
      <c r="DB38" s="4">
        <v>1.5</v>
      </c>
      <c r="DC38" s="4">
        <v>1.1000000000000001</v>
      </c>
      <c r="DD38" s="4">
        <v>1.2</v>
      </c>
      <c r="DE38" s="4">
        <v>1.3</v>
      </c>
      <c r="DF38" s="4">
        <v>1.3</v>
      </c>
      <c r="DG38" s="4">
        <v>1.4</v>
      </c>
      <c r="DH38" s="4">
        <v>1.1000000000000001</v>
      </c>
      <c r="DI38" s="4">
        <v>1.2</v>
      </c>
      <c r="DJ38" s="4">
        <v>1.3</v>
      </c>
      <c r="DK38" s="4">
        <v>1.3</v>
      </c>
      <c r="DL38" s="4">
        <v>1.3</v>
      </c>
      <c r="DM38" s="4">
        <v>1.2</v>
      </c>
      <c r="DN38" s="4">
        <v>1.2</v>
      </c>
      <c r="DO38" s="4">
        <v>1.1000000000000001</v>
      </c>
      <c r="DQ38" s="7"/>
      <c r="DR38" s="11" t="s">
        <v>221</v>
      </c>
      <c r="DS38" s="4">
        <v>3.5</v>
      </c>
      <c r="DT38" s="4">
        <v>3.8</v>
      </c>
      <c r="DU38" s="4">
        <v>4.0999999999999996</v>
      </c>
      <c r="DV38" s="4">
        <v>3.5</v>
      </c>
      <c r="DW38" s="4">
        <v>4.5</v>
      </c>
      <c r="DX38" s="4">
        <v>3.9</v>
      </c>
      <c r="DY38" s="4">
        <v>3.4</v>
      </c>
      <c r="DZ38" s="4">
        <v>3.6</v>
      </c>
      <c r="EA38" s="4">
        <v>2.6</v>
      </c>
      <c r="EB38" s="4">
        <v>2.5</v>
      </c>
      <c r="EC38" s="4">
        <v>3.8</v>
      </c>
      <c r="ED38" s="4">
        <v>3.6</v>
      </c>
      <c r="EE38" s="4">
        <v>3.6</v>
      </c>
      <c r="EF38" s="4">
        <v>3.7</v>
      </c>
      <c r="EG38" s="4">
        <v>4.3</v>
      </c>
      <c r="EH38" s="4">
        <v>4.3</v>
      </c>
      <c r="EI38" s="4">
        <v>4.4000000000000004</v>
      </c>
      <c r="EJ38" s="4">
        <v>4.3</v>
      </c>
      <c r="EK38" s="4">
        <v>4.4000000000000004</v>
      </c>
      <c r="EL38" s="4">
        <v>4.8</v>
      </c>
      <c r="EM38" s="4">
        <v>4.0999999999999996</v>
      </c>
      <c r="EO38" s="7"/>
      <c r="EP38" s="11" t="s">
        <v>221</v>
      </c>
      <c r="EQ38" s="4">
        <v>0.4</v>
      </c>
      <c r="ER38" s="4">
        <v>0.4</v>
      </c>
      <c r="ES38" s="4">
        <v>0.4</v>
      </c>
      <c r="ET38" s="4">
        <v>0.4</v>
      </c>
      <c r="EU38" s="4">
        <v>0.9</v>
      </c>
      <c r="EV38" s="4">
        <v>0.5</v>
      </c>
      <c r="EW38" s="4">
        <v>0.6</v>
      </c>
      <c r="EX38" s="4">
        <v>0.6</v>
      </c>
      <c r="EY38" s="4">
        <v>0.5</v>
      </c>
      <c r="EZ38" s="4">
        <v>0.6</v>
      </c>
      <c r="FA38" s="4">
        <v>0.4</v>
      </c>
      <c r="FB38" s="4">
        <v>0.6</v>
      </c>
      <c r="FC38" s="4">
        <v>0.6</v>
      </c>
      <c r="FD38" s="4">
        <v>0.5</v>
      </c>
      <c r="FE38" s="4">
        <v>0.5</v>
      </c>
      <c r="FF38" s="4">
        <v>0.5</v>
      </c>
      <c r="FG38" s="4">
        <v>0.6</v>
      </c>
      <c r="FH38" s="4">
        <v>0.5</v>
      </c>
      <c r="FI38" s="4">
        <v>0.4</v>
      </c>
      <c r="FJ38" s="4">
        <v>0.5</v>
      </c>
      <c r="FK38" s="4">
        <v>0.4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 t="s">
        <v>172</v>
      </c>
      <c r="D41" s="2" t="s">
        <v>172</v>
      </c>
      <c r="E41" s="2" t="s">
        <v>172</v>
      </c>
      <c r="F41" s="2" t="s">
        <v>172</v>
      </c>
      <c r="G41" s="2" t="s">
        <v>172</v>
      </c>
      <c r="H41" s="2" t="s">
        <v>172</v>
      </c>
      <c r="I41" s="2" t="s">
        <v>172</v>
      </c>
      <c r="J41" s="2" t="s">
        <v>172</v>
      </c>
      <c r="K41" s="2" t="s">
        <v>172</v>
      </c>
      <c r="L41" s="2" t="s">
        <v>172</v>
      </c>
      <c r="M41" s="2" t="s">
        <v>172</v>
      </c>
      <c r="N41" s="2" t="s">
        <v>172</v>
      </c>
      <c r="O41" s="2" t="s">
        <v>172</v>
      </c>
      <c r="P41" s="2" t="s">
        <v>172</v>
      </c>
      <c r="Q41" s="2" t="s">
        <v>172</v>
      </c>
      <c r="R41" s="2" t="s">
        <v>172</v>
      </c>
      <c r="S41" s="2" t="s">
        <v>172</v>
      </c>
      <c r="T41" s="2" t="s">
        <v>172</v>
      </c>
      <c r="U41" s="2" t="s">
        <v>172</v>
      </c>
      <c r="V41" s="2" t="s">
        <v>172</v>
      </c>
      <c r="W41" s="2" t="s">
        <v>172</v>
      </c>
      <c r="X41" s="15" t="str">
        <f t="shared" ref="X41:X49" si="0">W16</f>
        <v>X</v>
      </c>
      <c r="Y41" s="16"/>
      <c r="Z41" s="10" t="s">
        <v>173</v>
      </c>
      <c r="AA41" s="2">
        <v>0.5</v>
      </c>
      <c r="AB41" s="2">
        <v>0.4</v>
      </c>
      <c r="AC41" s="2">
        <v>0.3</v>
      </c>
      <c r="AD41" s="2">
        <v>0.3</v>
      </c>
      <c r="AE41" s="2">
        <v>0.3</v>
      </c>
      <c r="AF41" s="2">
        <v>0.4</v>
      </c>
      <c r="AG41" s="2">
        <v>0.4</v>
      </c>
      <c r="AH41" s="2">
        <v>0.4</v>
      </c>
      <c r="AI41" s="2">
        <v>0.4</v>
      </c>
      <c r="AJ41" s="2">
        <v>0.4</v>
      </c>
      <c r="AK41" s="2">
        <v>0.6</v>
      </c>
      <c r="AL41" s="2" t="s">
        <v>172</v>
      </c>
      <c r="AM41" s="2" t="s">
        <v>172</v>
      </c>
      <c r="AN41" s="2" t="s">
        <v>172</v>
      </c>
      <c r="AO41" s="2" t="s">
        <v>172</v>
      </c>
      <c r="AP41" s="2" t="s">
        <v>172</v>
      </c>
      <c r="AQ41" s="2" t="s">
        <v>172</v>
      </c>
      <c r="AR41" s="2" t="s">
        <v>172</v>
      </c>
      <c r="AS41" s="2" t="s">
        <v>172</v>
      </c>
      <c r="AT41" s="2" t="s">
        <v>172</v>
      </c>
      <c r="AU41" s="2" t="s">
        <v>172</v>
      </c>
      <c r="AV41" s="15" t="str">
        <f t="shared" ref="AV41:AV49" si="1">AU16</f>
        <v>X</v>
      </c>
      <c r="AW41" s="16"/>
      <c r="AX41" s="10" t="s">
        <v>173</v>
      </c>
      <c r="AY41" s="2">
        <v>0.8</v>
      </c>
      <c r="AZ41" s="2">
        <v>1</v>
      </c>
      <c r="BA41" s="2">
        <v>1.2</v>
      </c>
      <c r="BB41" s="2">
        <v>1.1000000000000001</v>
      </c>
      <c r="BC41" s="2">
        <v>0.6</v>
      </c>
      <c r="BD41" s="2">
        <v>0.5</v>
      </c>
      <c r="BE41" s="2">
        <v>0.3</v>
      </c>
      <c r="BF41" s="2">
        <v>0.3</v>
      </c>
      <c r="BG41" s="2">
        <v>0.3</v>
      </c>
      <c r="BH41" s="2">
        <v>0.3</v>
      </c>
      <c r="BI41" s="2">
        <v>0.3</v>
      </c>
      <c r="BJ41" s="2">
        <v>0.6</v>
      </c>
      <c r="BK41" s="2">
        <v>0.6</v>
      </c>
      <c r="BL41" s="2">
        <v>0.7</v>
      </c>
      <c r="BM41" s="2" t="s">
        <v>172</v>
      </c>
      <c r="BN41" s="2" t="s">
        <v>172</v>
      </c>
      <c r="BO41" s="2" t="s">
        <v>172</v>
      </c>
      <c r="BP41" s="2">
        <v>0.5</v>
      </c>
      <c r="BQ41" s="2">
        <v>0.5</v>
      </c>
      <c r="BR41" s="2">
        <v>0.5</v>
      </c>
      <c r="BS41" s="2">
        <v>0.6</v>
      </c>
      <c r="BT41" s="15">
        <f t="shared" ref="BT41:BT49" si="2">BS16</f>
        <v>12.1</v>
      </c>
      <c r="BU41" s="16">
        <f>BS41*1000/BT41</f>
        <v>49.586776859504099</v>
      </c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</v>
      </c>
      <c r="CS41" s="16"/>
      <c r="CT41" s="10" t="s">
        <v>173</v>
      </c>
      <c r="CU41" s="2">
        <v>0.3</v>
      </c>
      <c r="CV41" s="2">
        <v>0.3</v>
      </c>
      <c r="CW41" s="2">
        <v>0.3</v>
      </c>
      <c r="CX41" s="2">
        <v>0.4</v>
      </c>
      <c r="CY41" s="2">
        <v>0.4</v>
      </c>
      <c r="CZ41" s="2">
        <v>0.4</v>
      </c>
      <c r="DA41" s="2" t="s">
        <v>172</v>
      </c>
      <c r="DB41" s="2" t="s">
        <v>172</v>
      </c>
      <c r="DC41" s="2" t="s">
        <v>172</v>
      </c>
      <c r="DD41" s="2" t="s">
        <v>172</v>
      </c>
      <c r="DE41" s="2" t="s">
        <v>172</v>
      </c>
      <c r="DF41" s="2" t="s">
        <v>172</v>
      </c>
      <c r="DG41" s="2" t="s">
        <v>172</v>
      </c>
      <c r="DH41" s="2" t="s">
        <v>172</v>
      </c>
      <c r="DI41" s="2" t="s">
        <v>172</v>
      </c>
      <c r="DJ41" s="2" t="s">
        <v>172</v>
      </c>
      <c r="DK41" s="2" t="s">
        <v>172</v>
      </c>
      <c r="DL41" s="2" t="s">
        <v>172</v>
      </c>
      <c r="DM41" s="2" t="s">
        <v>172</v>
      </c>
      <c r="DN41" s="2" t="s">
        <v>172</v>
      </c>
      <c r="DO41" s="2" t="s">
        <v>172</v>
      </c>
      <c r="DP41" s="15" t="str">
        <f t="shared" ref="DP41:DP49" si="4">DO16</f>
        <v>X</v>
      </c>
      <c r="DQ41" s="16"/>
      <c r="DR41" s="10" t="s">
        <v>173</v>
      </c>
      <c r="DS41" s="2" t="s">
        <v>172</v>
      </c>
      <c r="DT41" s="2" t="s">
        <v>172</v>
      </c>
      <c r="DU41" s="2" t="s">
        <v>172</v>
      </c>
      <c r="DV41" s="2" t="s">
        <v>172</v>
      </c>
      <c r="DW41" s="2" t="s">
        <v>172</v>
      </c>
      <c r="DX41" s="2" t="s">
        <v>172</v>
      </c>
      <c r="DY41" s="2">
        <v>0.9</v>
      </c>
      <c r="DZ41" s="2">
        <v>0.9</v>
      </c>
      <c r="EA41" s="2" t="s">
        <v>172</v>
      </c>
      <c r="EB41" s="2" t="s">
        <v>172</v>
      </c>
      <c r="EC41" s="2">
        <v>0.8</v>
      </c>
      <c r="ED41" s="2">
        <v>0.8</v>
      </c>
      <c r="EE41" s="2">
        <v>0.8</v>
      </c>
      <c r="EF41" s="2">
        <v>0.8</v>
      </c>
      <c r="EG41" s="2" t="s">
        <v>172</v>
      </c>
      <c r="EH41" s="2" t="s">
        <v>172</v>
      </c>
      <c r="EI41" s="2">
        <v>0.7</v>
      </c>
      <c r="EJ41" s="2">
        <v>0.8</v>
      </c>
      <c r="EK41" s="2">
        <v>0.8</v>
      </c>
      <c r="EL41" s="2">
        <v>0.9</v>
      </c>
      <c r="EM41" s="2">
        <v>1</v>
      </c>
      <c r="EN41" s="15">
        <f t="shared" ref="EN41:EN49" si="5">EM16</f>
        <v>19.3</v>
      </c>
      <c r="EO41" s="16">
        <f>EM41*1000/EN41</f>
        <v>51.813471502590701</v>
      </c>
      <c r="EP41" s="10" t="s">
        <v>173</v>
      </c>
      <c r="EQ41" s="2">
        <v>0</v>
      </c>
      <c r="ER41" s="2">
        <v>0</v>
      </c>
      <c r="ES41" s="2" t="s">
        <v>172</v>
      </c>
      <c r="ET41" s="2" t="s">
        <v>172</v>
      </c>
      <c r="EU41" s="2" t="s">
        <v>172</v>
      </c>
      <c r="EV41" s="2" t="s">
        <v>172</v>
      </c>
      <c r="EW41" s="2" t="s">
        <v>172</v>
      </c>
      <c r="EX41" s="2" t="s">
        <v>172</v>
      </c>
      <c r="EY41" s="2" t="s">
        <v>172</v>
      </c>
      <c r="EZ41" s="2" t="s">
        <v>172</v>
      </c>
      <c r="FA41" s="2" t="s">
        <v>172</v>
      </c>
      <c r="FB41" s="2" t="s">
        <v>172</v>
      </c>
      <c r="FC41" s="2" t="s">
        <v>172</v>
      </c>
      <c r="FD41" s="2" t="s">
        <v>172</v>
      </c>
      <c r="FE41" s="2" t="s">
        <v>172</v>
      </c>
      <c r="FF41" s="2" t="s">
        <v>172</v>
      </c>
      <c r="FG41" s="2" t="s">
        <v>172</v>
      </c>
      <c r="FH41" s="2" t="s">
        <v>172</v>
      </c>
      <c r="FI41" s="2" t="s">
        <v>172</v>
      </c>
      <c r="FJ41" s="2" t="s">
        <v>172</v>
      </c>
      <c r="FK41" s="2" t="s">
        <v>172</v>
      </c>
      <c r="FL41" s="15" t="str">
        <f t="shared" ref="FL41:FL49" si="6">FK16</f>
        <v>X</v>
      </c>
      <c r="FM41" s="16"/>
      <c r="FN41">
        <f t="shared" ref="FN41" si="7">AVERAGE(Y41,AW41,BU41,CS41,DQ41,EO41,FM41)</f>
        <v>50.7001241810474</v>
      </c>
    </row>
    <row r="42" spans="1:170" ht="14.5">
      <c r="A42" s="1"/>
      <c r="B42" s="10" t="s">
        <v>174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 t="s">
        <v>172</v>
      </c>
      <c r="S42" s="2" t="s">
        <v>172</v>
      </c>
      <c r="T42" s="2" t="s">
        <v>172</v>
      </c>
      <c r="U42" s="2" t="s">
        <v>172</v>
      </c>
      <c r="V42" s="2" t="s">
        <v>172</v>
      </c>
      <c r="W42" s="2" t="s">
        <v>172</v>
      </c>
      <c r="X42" s="15" t="str">
        <f t="shared" si="0"/>
        <v>X</v>
      </c>
      <c r="Y42" s="16"/>
      <c r="Z42" s="10" t="s">
        <v>174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 t="s">
        <v>172</v>
      </c>
      <c r="AP42" s="2" t="s">
        <v>172</v>
      </c>
      <c r="AQ42" s="2" t="s">
        <v>172</v>
      </c>
      <c r="AR42" s="2" t="s">
        <v>172</v>
      </c>
      <c r="AS42" s="2" t="s">
        <v>172</v>
      </c>
      <c r="AT42" s="2">
        <v>0</v>
      </c>
      <c r="AU42" s="2">
        <v>0</v>
      </c>
      <c r="AV42" s="15">
        <f t="shared" si="1"/>
        <v>0</v>
      </c>
      <c r="AW42" s="16"/>
      <c r="AX42" s="10" t="s">
        <v>174</v>
      </c>
      <c r="AY42" s="2">
        <v>0.1</v>
      </c>
      <c r="AZ42" s="2">
        <v>0.1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 t="s">
        <v>172</v>
      </c>
      <c r="BO42" s="2" t="s">
        <v>172</v>
      </c>
      <c r="BP42" s="2">
        <v>0</v>
      </c>
      <c r="BQ42" s="2">
        <v>0</v>
      </c>
      <c r="BR42" s="2">
        <v>0</v>
      </c>
      <c r="BS42" s="2">
        <v>0</v>
      </c>
      <c r="BT42" s="15">
        <f t="shared" si="2"/>
        <v>0</v>
      </c>
      <c r="BU42" s="16"/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174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174</v>
      </c>
      <c r="DS42" s="2">
        <v>0</v>
      </c>
      <c r="DT42" s="2">
        <v>0.2</v>
      </c>
      <c r="DU42" s="2">
        <v>0.2</v>
      </c>
      <c r="DV42" s="2">
        <v>0.1</v>
      </c>
      <c r="DW42" s="2">
        <v>0</v>
      </c>
      <c r="DX42" s="2">
        <v>0</v>
      </c>
      <c r="DY42" s="2">
        <v>0</v>
      </c>
      <c r="DZ42" s="2">
        <v>0.1</v>
      </c>
      <c r="EA42" s="2">
        <v>0</v>
      </c>
      <c r="EB42" s="2">
        <v>0</v>
      </c>
      <c r="EC42" s="2">
        <v>0.1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</v>
      </c>
      <c r="EO42" s="16"/>
      <c r="EP42" s="10" t="s">
        <v>174</v>
      </c>
      <c r="EQ42" s="2">
        <v>0</v>
      </c>
      <c r="ER42" s="2">
        <v>0</v>
      </c>
      <c r="ES42" s="2" t="s">
        <v>172</v>
      </c>
      <c r="ET42" s="2" t="s">
        <v>172</v>
      </c>
      <c r="EU42" s="2" t="s">
        <v>172</v>
      </c>
      <c r="EV42" s="2" t="s">
        <v>172</v>
      </c>
      <c r="EW42" s="2">
        <v>0</v>
      </c>
      <c r="EX42" s="2">
        <v>0</v>
      </c>
      <c r="EY42" s="2" t="s">
        <v>172</v>
      </c>
      <c r="EZ42" s="2">
        <v>0</v>
      </c>
      <c r="FA42" s="2" t="s">
        <v>172</v>
      </c>
      <c r="FB42" s="2" t="s">
        <v>172</v>
      </c>
      <c r="FC42" s="2" t="s">
        <v>172</v>
      </c>
      <c r="FD42" s="2" t="s">
        <v>172</v>
      </c>
      <c r="FE42" s="2" t="s">
        <v>172</v>
      </c>
      <c r="FF42" s="2" t="s">
        <v>172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15">
        <f t="shared" si="6"/>
        <v>0</v>
      </c>
      <c r="FM42" s="16"/>
    </row>
    <row r="43" spans="1:170" ht="14.5">
      <c r="A43" s="1"/>
      <c r="B43" s="10" t="s">
        <v>175</v>
      </c>
      <c r="C43" s="2">
        <v>1.1000000000000001</v>
      </c>
      <c r="D43" s="2">
        <v>0.8</v>
      </c>
      <c r="E43" s="2">
        <v>1.1000000000000001</v>
      </c>
      <c r="F43" s="2">
        <v>1.1000000000000001</v>
      </c>
      <c r="G43" s="2">
        <v>1.2</v>
      </c>
      <c r="H43" s="2">
        <v>0.9</v>
      </c>
      <c r="I43" s="2">
        <v>0.8</v>
      </c>
      <c r="J43" s="2">
        <v>0.8</v>
      </c>
      <c r="K43" s="2">
        <v>0.7</v>
      </c>
      <c r="L43" s="2">
        <v>0.8</v>
      </c>
      <c r="M43" s="2">
        <v>0.7</v>
      </c>
      <c r="N43" s="2">
        <v>0.6</v>
      </c>
      <c r="O43" s="2">
        <v>0.6</v>
      </c>
      <c r="P43" s="2">
        <v>0.6</v>
      </c>
      <c r="Q43" s="2">
        <v>0.5</v>
      </c>
      <c r="R43" s="2" t="s">
        <v>172</v>
      </c>
      <c r="S43" s="2" t="s">
        <v>172</v>
      </c>
      <c r="T43" s="2">
        <v>0.5</v>
      </c>
      <c r="U43" s="2">
        <v>0.4</v>
      </c>
      <c r="V43" s="2">
        <v>0.4</v>
      </c>
      <c r="W43" s="2">
        <v>0</v>
      </c>
      <c r="X43" s="15">
        <f t="shared" si="0"/>
        <v>0.1</v>
      </c>
      <c r="Y43" s="16"/>
      <c r="Z43" s="10" t="s">
        <v>175</v>
      </c>
      <c r="AA43" s="2">
        <v>0.7</v>
      </c>
      <c r="AB43" s="2">
        <v>0.5</v>
      </c>
      <c r="AC43" s="2">
        <v>0.5</v>
      </c>
      <c r="AD43" s="2">
        <v>0.5</v>
      </c>
      <c r="AE43" s="2">
        <v>0.6</v>
      </c>
      <c r="AF43" s="2">
        <v>0.5</v>
      </c>
      <c r="AG43" s="2">
        <v>0.6</v>
      </c>
      <c r="AH43" s="2">
        <v>0.5</v>
      </c>
      <c r="AI43" s="2">
        <v>0.5</v>
      </c>
      <c r="AJ43" s="2">
        <v>0.4</v>
      </c>
      <c r="AK43" s="2">
        <v>0.2</v>
      </c>
      <c r="AL43" s="2">
        <v>0</v>
      </c>
      <c r="AM43" s="2">
        <v>0</v>
      </c>
      <c r="AN43" s="2">
        <v>0.1</v>
      </c>
      <c r="AO43" s="2">
        <v>0</v>
      </c>
      <c r="AP43" s="2" t="s">
        <v>172</v>
      </c>
      <c r="AQ43" s="2" t="s">
        <v>172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0.1</v>
      </c>
      <c r="AW43" s="16"/>
      <c r="AX43" s="10" t="s">
        <v>175</v>
      </c>
      <c r="AY43" s="2">
        <v>1.2</v>
      </c>
      <c r="AZ43" s="2">
        <v>1</v>
      </c>
      <c r="BA43" s="2">
        <v>0.9</v>
      </c>
      <c r="BB43" s="2">
        <v>1</v>
      </c>
      <c r="BC43" s="2">
        <v>1.1000000000000001</v>
      </c>
      <c r="BD43" s="2">
        <v>1</v>
      </c>
      <c r="BE43" s="2">
        <v>0.8</v>
      </c>
      <c r="BF43" s="2">
        <v>0.8</v>
      </c>
      <c r="BG43" s="2">
        <v>0.7</v>
      </c>
      <c r="BH43" s="2">
        <v>0.6</v>
      </c>
      <c r="BI43" s="2">
        <v>0.2</v>
      </c>
      <c r="BJ43" s="2">
        <v>0.2</v>
      </c>
      <c r="BK43" s="2">
        <v>0.1</v>
      </c>
      <c r="BL43" s="2">
        <v>0.1</v>
      </c>
      <c r="BM43" s="2">
        <v>0.1</v>
      </c>
      <c r="BN43" s="2" t="s">
        <v>172</v>
      </c>
      <c r="BO43" s="2" t="s">
        <v>172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0.1</v>
      </c>
      <c r="BU43" s="16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175</v>
      </c>
      <c r="CU43" s="2" t="s">
        <v>172</v>
      </c>
      <c r="CV43" s="2" t="s">
        <v>172</v>
      </c>
      <c r="CW43" s="2" t="s">
        <v>172</v>
      </c>
      <c r="CX43" s="2" t="s">
        <v>172</v>
      </c>
      <c r="CY43" s="2" t="s">
        <v>172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176</v>
      </c>
      <c r="C44" s="2" t="s">
        <v>172</v>
      </c>
      <c r="D44" s="2" t="s">
        <v>172</v>
      </c>
      <c r="E44" s="2" t="s">
        <v>172</v>
      </c>
      <c r="F44" s="2" t="s">
        <v>172</v>
      </c>
      <c r="G44" s="2" t="s">
        <v>172</v>
      </c>
      <c r="H44" s="2" t="s">
        <v>172</v>
      </c>
      <c r="I44" s="2" t="s">
        <v>172</v>
      </c>
      <c r="J44" s="2" t="s">
        <v>172</v>
      </c>
      <c r="K44" s="2" t="s">
        <v>172</v>
      </c>
      <c r="L44" s="2" t="s">
        <v>172</v>
      </c>
      <c r="M44" s="2" t="s">
        <v>172</v>
      </c>
      <c r="N44" s="2" t="s">
        <v>172</v>
      </c>
      <c r="O44" s="2" t="s">
        <v>172</v>
      </c>
      <c r="P44" s="2" t="s">
        <v>172</v>
      </c>
      <c r="Q44" s="2" t="s">
        <v>172</v>
      </c>
      <c r="R44" s="2" t="s">
        <v>172</v>
      </c>
      <c r="S44" s="2" t="s">
        <v>172</v>
      </c>
      <c r="T44" s="2" t="s">
        <v>172</v>
      </c>
      <c r="U44" s="2" t="s">
        <v>172</v>
      </c>
      <c r="V44" s="2" t="s">
        <v>172</v>
      </c>
      <c r="W44" s="2" t="s">
        <v>172</v>
      </c>
      <c r="X44" s="15" t="str">
        <f t="shared" si="0"/>
        <v>X</v>
      </c>
      <c r="Y44" s="16"/>
      <c r="Z44" s="10" t="s">
        <v>176</v>
      </c>
      <c r="AA44" s="2" t="s">
        <v>172</v>
      </c>
      <c r="AB44" s="2" t="s">
        <v>172</v>
      </c>
      <c r="AC44" s="2" t="s">
        <v>172</v>
      </c>
      <c r="AD44" s="2" t="s">
        <v>172</v>
      </c>
      <c r="AE44" s="2" t="s">
        <v>172</v>
      </c>
      <c r="AF44" s="2" t="s">
        <v>172</v>
      </c>
      <c r="AG44" s="2" t="s">
        <v>172</v>
      </c>
      <c r="AH44" s="2" t="s">
        <v>172</v>
      </c>
      <c r="AI44" s="2" t="s">
        <v>172</v>
      </c>
      <c r="AJ44" s="2" t="s">
        <v>172</v>
      </c>
      <c r="AK44" s="2" t="s">
        <v>172</v>
      </c>
      <c r="AL44" s="2" t="s">
        <v>172</v>
      </c>
      <c r="AM44" s="2" t="s">
        <v>172</v>
      </c>
      <c r="AN44" s="2" t="s">
        <v>172</v>
      </c>
      <c r="AO44" s="2" t="s">
        <v>172</v>
      </c>
      <c r="AP44" s="2" t="s">
        <v>172</v>
      </c>
      <c r="AQ44" s="2" t="s">
        <v>172</v>
      </c>
      <c r="AR44" s="2" t="s">
        <v>172</v>
      </c>
      <c r="AS44" s="2" t="s">
        <v>172</v>
      </c>
      <c r="AT44" s="2">
        <v>1.3</v>
      </c>
      <c r="AU44" s="2">
        <v>1.1000000000000001</v>
      </c>
      <c r="AV44" s="15">
        <f t="shared" si="1"/>
        <v>17.7</v>
      </c>
      <c r="AW44" s="16">
        <f>AU44*1000/AV44</f>
        <v>62.146892655367203</v>
      </c>
      <c r="AX44" s="10" t="s">
        <v>176</v>
      </c>
      <c r="AY44" s="2">
        <v>4.3</v>
      </c>
      <c r="AZ44" s="2">
        <v>4.5</v>
      </c>
      <c r="BA44" s="2">
        <v>4.8</v>
      </c>
      <c r="BB44" s="2">
        <v>4.7</v>
      </c>
      <c r="BC44" s="2">
        <v>6</v>
      </c>
      <c r="BD44" s="2">
        <v>5</v>
      </c>
      <c r="BE44" s="2">
        <v>5.3</v>
      </c>
      <c r="BF44" s="2">
        <v>5.6</v>
      </c>
      <c r="BG44" s="2">
        <v>5.4</v>
      </c>
      <c r="BH44" s="2">
        <v>5.0999999999999996</v>
      </c>
      <c r="BI44" s="2">
        <v>5.6</v>
      </c>
      <c r="BJ44" s="2">
        <v>5.0999999999999996</v>
      </c>
      <c r="BK44" s="2">
        <v>4.7</v>
      </c>
      <c r="BL44" s="2">
        <v>4.0999999999999996</v>
      </c>
      <c r="BM44" s="2" t="s">
        <v>172</v>
      </c>
      <c r="BN44" s="2" t="s">
        <v>172</v>
      </c>
      <c r="BO44" s="2" t="s">
        <v>172</v>
      </c>
      <c r="BP44" s="2" t="s">
        <v>172</v>
      </c>
      <c r="BQ44" s="2" t="s">
        <v>172</v>
      </c>
      <c r="BR44" s="2">
        <v>3.2</v>
      </c>
      <c r="BS44" s="2">
        <v>2.8</v>
      </c>
      <c r="BT44" s="15">
        <f t="shared" si="2"/>
        <v>50.1</v>
      </c>
      <c r="BU44" s="16">
        <f>BS44*1000/BT44</f>
        <v>55.888223552894203</v>
      </c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 t="s">
        <v>172</v>
      </c>
      <c r="CV44" s="2" t="s">
        <v>172</v>
      </c>
      <c r="CW44" s="2" t="s">
        <v>172</v>
      </c>
      <c r="CX44" s="2" t="s">
        <v>172</v>
      </c>
      <c r="CY44" s="2" t="s">
        <v>172</v>
      </c>
      <c r="CZ44" s="2" t="s">
        <v>172</v>
      </c>
      <c r="DA44" s="2" t="s">
        <v>172</v>
      </c>
      <c r="DB44" s="2" t="s">
        <v>172</v>
      </c>
      <c r="DC44" s="2" t="s">
        <v>172</v>
      </c>
      <c r="DD44" s="2" t="s">
        <v>172</v>
      </c>
      <c r="DE44" s="2" t="s">
        <v>172</v>
      </c>
      <c r="DF44" s="2" t="s">
        <v>172</v>
      </c>
      <c r="DG44" s="2" t="s">
        <v>172</v>
      </c>
      <c r="DH44" s="2" t="s">
        <v>172</v>
      </c>
      <c r="DI44" s="2">
        <v>0.6</v>
      </c>
      <c r="DJ44" s="2" t="s">
        <v>172</v>
      </c>
      <c r="DK44" s="2" t="s">
        <v>172</v>
      </c>
      <c r="DL44" s="2">
        <v>0.7</v>
      </c>
      <c r="DM44" s="2" t="s">
        <v>172</v>
      </c>
      <c r="DN44" s="2">
        <v>0.6</v>
      </c>
      <c r="DO44" s="2">
        <v>0.6</v>
      </c>
      <c r="DP44" s="15">
        <f t="shared" si="4"/>
        <v>9.1</v>
      </c>
      <c r="DQ44" s="16">
        <f>DO44*1000/DP44</f>
        <v>65.934065934065899</v>
      </c>
      <c r="DR44" s="10" t="s">
        <v>176</v>
      </c>
      <c r="DS44" s="2">
        <v>2.5</v>
      </c>
      <c r="DT44" s="2">
        <v>2.8</v>
      </c>
      <c r="DU44" s="2">
        <v>3</v>
      </c>
      <c r="DV44" s="2">
        <v>2.5</v>
      </c>
      <c r="DW44" s="2">
        <v>3.8</v>
      </c>
      <c r="DX44" s="2">
        <v>3.2</v>
      </c>
      <c r="DY44" s="2">
        <v>2.5</v>
      </c>
      <c r="DZ44" s="2">
        <v>2.7</v>
      </c>
      <c r="EA44" s="2">
        <v>1.6</v>
      </c>
      <c r="EB44" s="2">
        <v>1.7</v>
      </c>
      <c r="EC44" s="2">
        <v>2.9</v>
      </c>
      <c r="ED44" s="2">
        <v>2.9</v>
      </c>
      <c r="EE44" s="2">
        <v>2.8</v>
      </c>
      <c r="EF44" s="2">
        <v>2.9</v>
      </c>
      <c r="EG44" s="2">
        <v>3.4</v>
      </c>
      <c r="EH44" s="2">
        <v>3.4</v>
      </c>
      <c r="EI44" s="2">
        <v>3.6</v>
      </c>
      <c r="EJ44" s="2">
        <v>3.5</v>
      </c>
      <c r="EK44" s="2">
        <v>3.6</v>
      </c>
      <c r="EL44" s="2">
        <v>3.9</v>
      </c>
      <c r="EM44" s="2">
        <v>3.2</v>
      </c>
      <c r="EN44" s="15">
        <f t="shared" si="5"/>
        <v>63.4</v>
      </c>
      <c r="EO44" s="16">
        <f>EM44*1000/EN44</f>
        <v>50.473186119873802</v>
      </c>
      <c r="EP44" s="10" t="s">
        <v>176</v>
      </c>
      <c r="EQ44" s="2" t="s">
        <v>172</v>
      </c>
      <c r="ER44" s="2" t="s">
        <v>172</v>
      </c>
      <c r="ES44" s="2" t="s">
        <v>172</v>
      </c>
      <c r="ET44" s="2" t="s">
        <v>172</v>
      </c>
      <c r="EU44" s="2" t="s">
        <v>172</v>
      </c>
      <c r="EV44" s="2" t="s">
        <v>172</v>
      </c>
      <c r="EW44" s="2" t="s">
        <v>172</v>
      </c>
      <c r="EX44" s="2" t="s">
        <v>172</v>
      </c>
      <c r="EY44" s="2" t="s">
        <v>172</v>
      </c>
      <c r="EZ44" s="2" t="s">
        <v>172</v>
      </c>
      <c r="FA44" s="2" t="s">
        <v>172</v>
      </c>
      <c r="FB44" s="2" t="s">
        <v>172</v>
      </c>
      <c r="FC44" s="2" t="s">
        <v>172</v>
      </c>
      <c r="FD44" s="2" t="s">
        <v>172</v>
      </c>
      <c r="FE44" s="2" t="s">
        <v>172</v>
      </c>
      <c r="FF44" s="2" t="s">
        <v>172</v>
      </c>
      <c r="FG44" s="2" t="s">
        <v>172</v>
      </c>
      <c r="FH44" s="2" t="s">
        <v>172</v>
      </c>
      <c r="FI44" s="2" t="s">
        <v>172</v>
      </c>
      <c r="FJ44" s="2" t="s">
        <v>172</v>
      </c>
      <c r="FK44" s="2" t="s">
        <v>172</v>
      </c>
      <c r="FL44" s="15" t="str">
        <f t="shared" si="6"/>
        <v>X</v>
      </c>
      <c r="FM44" s="16"/>
    </row>
    <row r="45" spans="1:170" ht="14.5">
      <c r="A45" s="1"/>
      <c r="B45" s="10" t="s">
        <v>177</v>
      </c>
      <c r="C45" s="2" t="s">
        <v>172</v>
      </c>
      <c r="D45" s="2" t="s">
        <v>172</v>
      </c>
      <c r="E45" s="2" t="s">
        <v>172</v>
      </c>
      <c r="F45" s="2" t="s">
        <v>172</v>
      </c>
      <c r="G45" s="2" t="s">
        <v>172</v>
      </c>
      <c r="H45" s="2" t="s">
        <v>172</v>
      </c>
      <c r="I45" s="2" t="s">
        <v>172</v>
      </c>
      <c r="J45" s="2" t="s">
        <v>172</v>
      </c>
      <c r="K45" s="2" t="s">
        <v>172</v>
      </c>
      <c r="L45" s="2" t="s">
        <v>172</v>
      </c>
      <c r="M45" s="2" t="s">
        <v>172</v>
      </c>
      <c r="N45" s="2" t="s">
        <v>172</v>
      </c>
      <c r="O45" s="2" t="s">
        <v>172</v>
      </c>
      <c r="P45" s="2" t="s">
        <v>172</v>
      </c>
      <c r="Q45" s="2" t="s">
        <v>172</v>
      </c>
      <c r="R45" s="2" t="s">
        <v>172</v>
      </c>
      <c r="S45" s="2" t="s">
        <v>172</v>
      </c>
      <c r="T45" s="2" t="s">
        <v>172</v>
      </c>
      <c r="U45" s="2" t="s">
        <v>172</v>
      </c>
      <c r="V45" s="2">
        <v>0</v>
      </c>
      <c r="W45" s="2" t="s">
        <v>172</v>
      </c>
      <c r="X45" s="15" t="str">
        <f t="shared" si="0"/>
        <v>X</v>
      </c>
      <c r="Y45" s="16"/>
      <c r="Z45" s="10" t="s">
        <v>177</v>
      </c>
      <c r="AA45" s="2" t="s">
        <v>172</v>
      </c>
      <c r="AB45" s="2" t="s">
        <v>172</v>
      </c>
      <c r="AC45" s="2" t="s">
        <v>172</v>
      </c>
      <c r="AD45" s="2" t="s">
        <v>172</v>
      </c>
      <c r="AE45" s="2" t="s">
        <v>172</v>
      </c>
      <c r="AF45" s="2" t="s">
        <v>172</v>
      </c>
      <c r="AG45" s="2">
        <v>0</v>
      </c>
      <c r="AH45" s="2" t="s">
        <v>172</v>
      </c>
      <c r="AI45" s="2">
        <v>0</v>
      </c>
      <c r="AJ45" s="2" t="s">
        <v>172</v>
      </c>
      <c r="AK45" s="2" t="s">
        <v>172</v>
      </c>
      <c r="AL45" s="2" t="s">
        <v>172</v>
      </c>
      <c r="AM45" s="2" t="s">
        <v>172</v>
      </c>
      <c r="AN45" s="2" t="s">
        <v>172</v>
      </c>
      <c r="AO45" s="2" t="s">
        <v>172</v>
      </c>
      <c r="AP45" s="2" t="s">
        <v>172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0.3</v>
      </c>
      <c r="AW45" s="16"/>
      <c r="AX45" s="10" t="s">
        <v>177</v>
      </c>
      <c r="AY45" s="2">
        <v>0.1</v>
      </c>
      <c r="AZ45" s="2">
        <v>0.1</v>
      </c>
      <c r="BA45" s="2">
        <v>0.1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0.2</v>
      </c>
      <c r="BJ45" s="2">
        <v>0.1</v>
      </c>
      <c r="BK45" s="2">
        <v>0</v>
      </c>
      <c r="BL45" s="2" t="s">
        <v>172</v>
      </c>
      <c r="BM45" s="2" t="s">
        <v>172</v>
      </c>
      <c r="BN45" s="2" t="s">
        <v>172</v>
      </c>
      <c r="BO45" s="2" t="s">
        <v>172</v>
      </c>
      <c r="BP45" s="2">
        <v>0</v>
      </c>
      <c r="BQ45" s="2">
        <v>0.1</v>
      </c>
      <c r="BR45" s="2">
        <v>0</v>
      </c>
      <c r="BS45" s="2">
        <v>0</v>
      </c>
      <c r="BT45" s="15">
        <f t="shared" si="2"/>
        <v>0.4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177</v>
      </c>
      <c r="CU45" s="2" t="s">
        <v>172</v>
      </c>
      <c r="CV45" s="2" t="s">
        <v>172</v>
      </c>
      <c r="CW45" s="2" t="s">
        <v>172</v>
      </c>
      <c r="CX45" s="2" t="s">
        <v>172</v>
      </c>
      <c r="CY45" s="2" t="s">
        <v>172</v>
      </c>
      <c r="CZ45" s="2" t="s">
        <v>172</v>
      </c>
      <c r="DA45" s="2" t="s">
        <v>172</v>
      </c>
      <c r="DB45" s="2" t="s">
        <v>172</v>
      </c>
      <c r="DC45" s="2" t="s">
        <v>172</v>
      </c>
      <c r="DD45" s="2" t="s">
        <v>172</v>
      </c>
      <c r="DE45" s="2" t="s">
        <v>172</v>
      </c>
      <c r="DF45" s="2" t="s">
        <v>172</v>
      </c>
      <c r="DG45" s="2" t="s">
        <v>172</v>
      </c>
      <c r="DH45" s="2" t="s">
        <v>172</v>
      </c>
      <c r="DI45" s="2" t="s">
        <v>172</v>
      </c>
      <c r="DJ45" s="2" t="s">
        <v>172</v>
      </c>
      <c r="DK45" s="2" t="s">
        <v>172</v>
      </c>
      <c r="DL45" s="2">
        <v>0</v>
      </c>
      <c r="DM45" s="2">
        <v>0.1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0.1</v>
      </c>
      <c r="FH45" s="2" t="s">
        <v>172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56.8</v>
      </c>
      <c r="D51" s="4">
        <v>54.8</v>
      </c>
      <c r="E51" s="4">
        <v>55.1</v>
      </c>
      <c r="F51" s="4">
        <v>55.1</v>
      </c>
      <c r="G51" s="4">
        <v>58.9</v>
      </c>
      <c r="H51" s="4">
        <v>57.8</v>
      </c>
      <c r="I51" s="4">
        <v>57.5</v>
      </c>
      <c r="J51" s="4">
        <v>56.9</v>
      </c>
      <c r="K51" s="4">
        <v>55.9</v>
      </c>
      <c r="L51" s="4">
        <v>55.8</v>
      </c>
      <c r="M51" s="4">
        <v>56.3</v>
      </c>
      <c r="N51" s="4">
        <v>56.9</v>
      </c>
      <c r="O51" s="4">
        <v>54.4</v>
      </c>
      <c r="P51" s="4">
        <v>54.9</v>
      </c>
      <c r="Q51" s="4">
        <v>56.2</v>
      </c>
      <c r="R51" s="4">
        <v>56.4</v>
      </c>
      <c r="S51" s="4">
        <v>57.5</v>
      </c>
      <c r="T51" s="4">
        <v>57.1</v>
      </c>
      <c r="U51" s="4">
        <v>55.3</v>
      </c>
      <c r="V51" s="4">
        <v>55.7</v>
      </c>
      <c r="W51" s="4">
        <v>54</v>
      </c>
      <c r="Y51" s="7"/>
      <c r="Z51" s="8" t="s">
        <v>186</v>
      </c>
      <c r="AA51" s="4">
        <v>52.2</v>
      </c>
      <c r="AB51" s="4">
        <v>50.4</v>
      </c>
      <c r="AC51" s="4">
        <v>50.1</v>
      </c>
      <c r="AD51" s="4">
        <v>50.5</v>
      </c>
      <c r="AE51" s="4">
        <v>54.2</v>
      </c>
      <c r="AF51" s="4">
        <v>53.9</v>
      </c>
      <c r="AG51" s="4">
        <v>52.6</v>
      </c>
      <c r="AH51" s="4">
        <v>52.6</v>
      </c>
      <c r="AI51" s="4">
        <v>51.7</v>
      </c>
      <c r="AJ51" s="4">
        <v>51.6</v>
      </c>
      <c r="AK51" s="4">
        <v>52</v>
      </c>
      <c r="AL51" s="4">
        <v>52.8</v>
      </c>
      <c r="AM51" s="4">
        <v>51</v>
      </c>
      <c r="AN51" s="4">
        <v>49.9</v>
      </c>
      <c r="AO51" s="4">
        <v>50.1</v>
      </c>
      <c r="AP51" s="4">
        <v>50.1</v>
      </c>
      <c r="AQ51" s="4">
        <v>49.8</v>
      </c>
      <c r="AR51" s="4">
        <v>50</v>
      </c>
      <c r="AS51" s="4">
        <v>50.3</v>
      </c>
      <c r="AT51" s="4">
        <v>52.4</v>
      </c>
      <c r="AU51" s="4">
        <v>51.3</v>
      </c>
      <c r="AW51" s="7"/>
      <c r="AX51" s="8" t="s">
        <v>186</v>
      </c>
      <c r="AY51" s="4">
        <v>52.6</v>
      </c>
      <c r="AZ51" s="4">
        <v>52</v>
      </c>
      <c r="BA51" s="4">
        <v>49.1</v>
      </c>
      <c r="BB51" s="4">
        <v>48.7</v>
      </c>
      <c r="BC51" s="4">
        <v>57.3</v>
      </c>
      <c r="BD51" s="4">
        <v>51.5</v>
      </c>
      <c r="BE51" s="4">
        <v>50.8</v>
      </c>
      <c r="BF51" s="4">
        <v>51.1</v>
      </c>
      <c r="BG51" s="4">
        <v>49.1</v>
      </c>
      <c r="BH51" s="4">
        <v>49.9</v>
      </c>
      <c r="BI51" s="4">
        <v>50.5</v>
      </c>
      <c r="BJ51" s="4">
        <v>49.6</v>
      </c>
      <c r="BK51" s="4">
        <v>46.2</v>
      </c>
      <c r="BL51" s="4">
        <v>46.9</v>
      </c>
      <c r="BM51" s="4">
        <v>46.7</v>
      </c>
      <c r="BN51" s="4">
        <v>47.1</v>
      </c>
      <c r="BO51" s="4">
        <v>47.1</v>
      </c>
      <c r="BP51" s="4">
        <v>48.1</v>
      </c>
      <c r="BQ51" s="4">
        <v>49.4</v>
      </c>
      <c r="BR51" s="4">
        <v>51.6</v>
      </c>
      <c r="BS51" s="4">
        <v>51.3</v>
      </c>
      <c r="BU51" s="7"/>
      <c r="BV51" s="8" t="s">
        <v>186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S51" s="7"/>
      <c r="CT51" s="8" t="s">
        <v>186</v>
      </c>
      <c r="CU51" s="4">
        <v>45.4</v>
      </c>
      <c r="CV51" s="4">
        <v>44.7</v>
      </c>
      <c r="CW51" s="4">
        <v>45.7</v>
      </c>
      <c r="CX51" s="4">
        <v>45.9</v>
      </c>
      <c r="CY51" s="4">
        <v>45.3</v>
      </c>
      <c r="CZ51" s="4">
        <v>45.5</v>
      </c>
      <c r="DA51" s="4">
        <v>46.3</v>
      </c>
      <c r="DB51" s="4">
        <v>46.6</v>
      </c>
      <c r="DC51" s="4">
        <v>47</v>
      </c>
      <c r="DD51" s="4">
        <v>47.1</v>
      </c>
      <c r="DE51" s="4">
        <v>49.6</v>
      </c>
      <c r="DF51" s="4">
        <v>48.7</v>
      </c>
      <c r="DG51" s="4">
        <v>48.7</v>
      </c>
      <c r="DH51" s="4">
        <v>49.2</v>
      </c>
      <c r="DI51" s="4">
        <v>50.1</v>
      </c>
      <c r="DJ51" s="4">
        <v>50.3</v>
      </c>
      <c r="DK51" s="4">
        <v>51.9</v>
      </c>
      <c r="DL51" s="4">
        <v>51.1</v>
      </c>
      <c r="DM51" s="4">
        <v>51.2</v>
      </c>
      <c r="DN51" s="4">
        <v>50.9</v>
      </c>
      <c r="DO51" s="4">
        <v>50.5</v>
      </c>
      <c r="DQ51" s="7"/>
      <c r="DR51" s="8" t="s">
        <v>186</v>
      </c>
      <c r="DS51" s="4">
        <v>46.2</v>
      </c>
      <c r="DT51" s="4">
        <v>50.2</v>
      </c>
      <c r="DU51" s="4">
        <v>45.9</v>
      </c>
      <c r="DV51" s="4">
        <v>46.9</v>
      </c>
      <c r="DW51" s="4">
        <v>51.6</v>
      </c>
      <c r="DX51" s="4">
        <v>53.5</v>
      </c>
      <c r="DY51" s="4">
        <v>46.1</v>
      </c>
      <c r="DZ51" s="4">
        <v>46.8</v>
      </c>
      <c r="EA51" s="4">
        <v>41.9</v>
      </c>
      <c r="EB51" s="4">
        <v>41.9</v>
      </c>
      <c r="EC51" s="4">
        <v>50</v>
      </c>
      <c r="ED51" s="4">
        <v>47.3</v>
      </c>
      <c r="EE51" s="4">
        <v>45.7</v>
      </c>
      <c r="EF51" s="4">
        <v>46.1</v>
      </c>
      <c r="EG51" s="4">
        <v>45.8</v>
      </c>
      <c r="EH51" s="4">
        <v>46.1</v>
      </c>
      <c r="EI51" s="4">
        <v>46.8</v>
      </c>
      <c r="EJ51" s="4">
        <v>46.4</v>
      </c>
      <c r="EK51" s="4">
        <v>46.2</v>
      </c>
      <c r="EL51" s="4">
        <v>47.5</v>
      </c>
      <c r="EM51" s="4">
        <v>45.9</v>
      </c>
      <c r="EO51" s="7"/>
      <c r="EP51" s="8" t="s">
        <v>186</v>
      </c>
      <c r="EQ51" s="4">
        <v>52.9</v>
      </c>
      <c r="ER51" s="4">
        <v>51.9</v>
      </c>
      <c r="ES51" s="4">
        <v>47.7</v>
      </c>
      <c r="ET51" s="4">
        <v>47.9</v>
      </c>
      <c r="EU51" s="4">
        <v>49.2</v>
      </c>
      <c r="EV51" s="4">
        <v>53.6</v>
      </c>
      <c r="EW51" s="4">
        <v>51.8</v>
      </c>
      <c r="EX51" s="4">
        <v>52.5</v>
      </c>
      <c r="EY51" s="4">
        <v>49.7</v>
      </c>
      <c r="EZ51" s="4">
        <v>53.6</v>
      </c>
      <c r="FA51" s="4">
        <v>58.1</v>
      </c>
      <c r="FB51" s="4">
        <v>53.8</v>
      </c>
      <c r="FC51" s="4">
        <v>51.8</v>
      </c>
      <c r="FD51" s="4">
        <v>49.8</v>
      </c>
      <c r="FE51" s="4">
        <v>48.8</v>
      </c>
      <c r="FF51" s="4">
        <v>49.4</v>
      </c>
      <c r="FG51" s="4">
        <v>51.4</v>
      </c>
      <c r="FH51" s="4">
        <v>52.3</v>
      </c>
      <c r="FI51" s="4">
        <v>51.4</v>
      </c>
      <c r="FJ51" s="4">
        <v>52.6</v>
      </c>
      <c r="FK51" s="4">
        <v>51.6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222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222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222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222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222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222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222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223</v>
      </c>
      <c r="C13" s="4">
        <v>1.7</v>
      </c>
      <c r="D13" s="4">
        <v>1</v>
      </c>
      <c r="E13" s="4">
        <v>1.2</v>
      </c>
      <c r="F13" s="4">
        <v>1.8</v>
      </c>
      <c r="G13" s="4">
        <v>1.5</v>
      </c>
      <c r="H13" s="4">
        <v>1.6</v>
      </c>
      <c r="I13" s="4">
        <v>1.4</v>
      </c>
      <c r="J13" s="4">
        <v>1.1000000000000001</v>
      </c>
      <c r="K13" s="4">
        <v>1.5</v>
      </c>
      <c r="L13" s="4">
        <v>1.2</v>
      </c>
      <c r="M13" s="4">
        <v>1.2</v>
      </c>
      <c r="N13" s="4">
        <v>1.2</v>
      </c>
      <c r="O13" s="4">
        <v>1.4</v>
      </c>
      <c r="P13" s="4">
        <v>1.1000000000000001</v>
      </c>
      <c r="Q13" s="4">
        <v>1.2</v>
      </c>
      <c r="R13" s="4">
        <v>1.2</v>
      </c>
      <c r="S13" s="4">
        <v>1.2</v>
      </c>
      <c r="T13" s="4">
        <v>1.3</v>
      </c>
      <c r="U13" s="4">
        <v>1.3</v>
      </c>
      <c r="V13" s="4">
        <v>0.8</v>
      </c>
      <c r="W13" s="4">
        <v>0.8</v>
      </c>
      <c r="Y13" s="7"/>
      <c r="Z13" s="8" t="s">
        <v>223</v>
      </c>
      <c r="AA13" s="4">
        <v>11.1</v>
      </c>
      <c r="AB13" s="4">
        <v>10.8</v>
      </c>
      <c r="AC13" s="4">
        <v>10.6</v>
      </c>
      <c r="AD13" s="4">
        <v>10.7</v>
      </c>
      <c r="AE13" s="4">
        <v>12.7</v>
      </c>
      <c r="AF13" s="4">
        <v>12.9</v>
      </c>
      <c r="AG13" s="4">
        <v>8.9</v>
      </c>
      <c r="AH13" s="4">
        <v>8.5</v>
      </c>
      <c r="AI13" s="4">
        <v>13</v>
      </c>
      <c r="AJ13" s="4">
        <v>10.6</v>
      </c>
      <c r="AK13" s="4">
        <v>10.9</v>
      </c>
      <c r="AL13" s="4">
        <v>11</v>
      </c>
      <c r="AM13" s="4">
        <v>12.4</v>
      </c>
      <c r="AN13" s="4">
        <v>10.9</v>
      </c>
      <c r="AO13" s="4">
        <v>11</v>
      </c>
      <c r="AP13" s="4">
        <v>11.5</v>
      </c>
      <c r="AQ13" s="4">
        <v>12.2</v>
      </c>
      <c r="AR13" s="4">
        <v>13.3</v>
      </c>
      <c r="AS13" s="4">
        <v>14.4</v>
      </c>
      <c r="AT13" s="4">
        <v>17.3</v>
      </c>
      <c r="AU13" s="4">
        <v>11.2</v>
      </c>
      <c r="AW13" s="7"/>
      <c r="AX13" s="8" t="s">
        <v>223</v>
      </c>
      <c r="AY13" s="4">
        <v>31.7</v>
      </c>
      <c r="AZ13" s="4">
        <v>30.8</v>
      </c>
      <c r="BA13" s="4">
        <v>34.1</v>
      </c>
      <c r="BB13" s="4">
        <v>37.5</v>
      </c>
      <c r="BC13" s="4">
        <v>37</v>
      </c>
      <c r="BD13" s="4">
        <v>37.4</v>
      </c>
      <c r="BE13" s="4">
        <v>41.3</v>
      </c>
      <c r="BF13" s="4">
        <v>38.5</v>
      </c>
      <c r="BG13" s="4">
        <v>32.5</v>
      </c>
      <c r="BH13" s="4">
        <v>32.299999999999997</v>
      </c>
      <c r="BI13" s="4">
        <v>29.8</v>
      </c>
      <c r="BJ13" s="4">
        <v>26</v>
      </c>
      <c r="BK13" s="4">
        <v>26.6</v>
      </c>
      <c r="BL13" s="4">
        <v>25.7</v>
      </c>
      <c r="BM13" s="4">
        <v>25.3</v>
      </c>
      <c r="BN13" s="4">
        <v>21.9</v>
      </c>
      <c r="BO13" s="4">
        <v>22.2</v>
      </c>
      <c r="BP13" s="4">
        <v>21.3</v>
      </c>
      <c r="BQ13" s="4">
        <v>20.6</v>
      </c>
      <c r="BR13" s="4">
        <v>24.1</v>
      </c>
      <c r="BS13" s="4">
        <v>23.5</v>
      </c>
      <c r="BU13" s="7"/>
      <c r="BV13" s="8" t="s">
        <v>223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S13" s="7"/>
      <c r="CT13" s="8" t="s">
        <v>223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0.1</v>
      </c>
      <c r="DC13" s="4">
        <v>0.1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Q13" s="7"/>
      <c r="DR13" s="8" t="s">
        <v>223</v>
      </c>
      <c r="DS13" s="4">
        <v>11.2</v>
      </c>
      <c r="DT13" s="4">
        <v>10.4</v>
      </c>
      <c r="DU13" s="4">
        <v>10.6</v>
      </c>
      <c r="DV13" s="4">
        <v>7.1</v>
      </c>
      <c r="DW13" s="4">
        <v>9.3000000000000007</v>
      </c>
      <c r="DX13" s="4">
        <v>10.7</v>
      </c>
      <c r="DY13" s="4">
        <v>11.1</v>
      </c>
      <c r="DZ13" s="4">
        <v>10.6</v>
      </c>
      <c r="EA13" s="4">
        <v>10</v>
      </c>
      <c r="EB13" s="4">
        <v>10</v>
      </c>
      <c r="EC13" s="4">
        <v>10.5</v>
      </c>
      <c r="ED13" s="4">
        <v>10.9</v>
      </c>
      <c r="EE13" s="4">
        <v>10.1</v>
      </c>
      <c r="EF13" s="4">
        <v>10.5</v>
      </c>
      <c r="EG13" s="4">
        <v>9.1999999999999993</v>
      </c>
      <c r="EH13" s="4">
        <v>9.1</v>
      </c>
      <c r="EI13" s="4">
        <v>7.9</v>
      </c>
      <c r="EJ13" s="4">
        <v>10.5</v>
      </c>
      <c r="EK13" s="4">
        <v>11.3</v>
      </c>
      <c r="EL13" s="4">
        <v>11.6</v>
      </c>
      <c r="EM13" s="4">
        <v>10.9</v>
      </c>
      <c r="EO13" s="7"/>
      <c r="EP13" s="8" t="s">
        <v>223</v>
      </c>
      <c r="EQ13" s="4">
        <v>11.4</v>
      </c>
      <c r="ER13" s="4">
        <v>11.1</v>
      </c>
      <c r="ES13" s="4">
        <v>11.5</v>
      </c>
      <c r="ET13" s="4">
        <v>10.8</v>
      </c>
      <c r="EU13" s="4">
        <v>9.9</v>
      </c>
      <c r="EV13" s="4">
        <v>9.6</v>
      </c>
      <c r="EW13" s="4">
        <v>12.9</v>
      </c>
      <c r="EX13" s="4">
        <v>8.6999999999999993</v>
      </c>
      <c r="EY13" s="4">
        <v>8.3000000000000007</v>
      </c>
      <c r="EZ13" s="4">
        <v>8</v>
      </c>
      <c r="FA13" s="4">
        <v>4.9000000000000004</v>
      </c>
      <c r="FB13" s="4">
        <v>7.3</v>
      </c>
      <c r="FC13" s="4">
        <v>5.8</v>
      </c>
      <c r="FD13" s="4">
        <v>6.8</v>
      </c>
      <c r="FE13" s="4">
        <v>11.1</v>
      </c>
      <c r="FF13" s="4">
        <v>12.6</v>
      </c>
      <c r="FG13" s="4">
        <v>14</v>
      </c>
      <c r="FH13" s="4">
        <v>14.3</v>
      </c>
      <c r="FI13" s="4">
        <v>15.1</v>
      </c>
      <c r="FJ13" s="4">
        <v>8.1</v>
      </c>
      <c r="FK13" s="4">
        <v>4.3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172</v>
      </c>
      <c r="D15" s="2" t="s">
        <v>172</v>
      </c>
      <c r="E15" s="2" t="s">
        <v>172</v>
      </c>
      <c r="F15" s="2" t="s">
        <v>172</v>
      </c>
      <c r="G15" s="2" t="s">
        <v>172</v>
      </c>
      <c r="H15" s="2" t="s">
        <v>172</v>
      </c>
      <c r="I15" s="2" t="s">
        <v>172</v>
      </c>
      <c r="J15" s="2" t="s">
        <v>172</v>
      </c>
      <c r="K15" s="2" t="s">
        <v>172</v>
      </c>
      <c r="L15" s="2" t="s">
        <v>172</v>
      </c>
      <c r="M15" s="2" t="s">
        <v>172</v>
      </c>
      <c r="N15" s="2" t="s">
        <v>172</v>
      </c>
      <c r="O15" s="2" t="s">
        <v>172</v>
      </c>
      <c r="P15" s="2" t="s">
        <v>172</v>
      </c>
      <c r="Q15" s="2" t="s">
        <v>172</v>
      </c>
      <c r="R15" s="2" t="s">
        <v>172</v>
      </c>
      <c r="S15" s="2" t="s">
        <v>172</v>
      </c>
      <c r="T15" s="2" t="s">
        <v>172</v>
      </c>
      <c r="U15" s="2" t="s">
        <v>172</v>
      </c>
      <c r="V15" s="2" t="s">
        <v>172</v>
      </c>
      <c r="W15" s="2" t="s">
        <v>172</v>
      </c>
      <c r="Y15" s="1"/>
      <c r="Z15" s="10" t="s">
        <v>171</v>
      </c>
      <c r="AA15" s="2" t="s">
        <v>172</v>
      </c>
      <c r="AB15" s="2" t="s">
        <v>172</v>
      </c>
      <c r="AC15" s="2" t="s">
        <v>172</v>
      </c>
      <c r="AD15" s="2" t="s">
        <v>172</v>
      </c>
      <c r="AE15" s="2" t="s">
        <v>172</v>
      </c>
      <c r="AF15" s="2" t="s">
        <v>172</v>
      </c>
      <c r="AG15" s="2">
        <v>1.2</v>
      </c>
      <c r="AH15" s="2">
        <v>1.3</v>
      </c>
      <c r="AI15" s="2" t="s">
        <v>172</v>
      </c>
      <c r="AJ15" s="2" t="s">
        <v>172</v>
      </c>
      <c r="AK15" s="2">
        <v>1.5</v>
      </c>
      <c r="AL15" s="2">
        <v>1.6</v>
      </c>
      <c r="AM15" s="2" t="s">
        <v>172</v>
      </c>
      <c r="AN15" s="2" t="s">
        <v>172</v>
      </c>
      <c r="AO15" s="2" t="s">
        <v>172</v>
      </c>
      <c r="AP15" s="2" t="s">
        <v>172</v>
      </c>
      <c r="AQ15" s="2" t="s">
        <v>172</v>
      </c>
      <c r="AR15" s="2" t="s">
        <v>172</v>
      </c>
      <c r="AS15" s="2" t="s">
        <v>172</v>
      </c>
      <c r="AT15" s="2">
        <v>2.4</v>
      </c>
      <c r="AU15" s="2">
        <v>2.1</v>
      </c>
      <c r="AW15" s="1"/>
      <c r="AX15" s="10" t="s">
        <v>171</v>
      </c>
      <c r="AY15" s="2">
        <v>3.5</v>
      </c>
      <c r="AZ15" s="2">
        <v>3.4</v>
      </c>
      <c r="BA15" s="2">
        <v>3.4</v>
      </c>
      <c r="BB15" s="2">
        <v>3.4</v>
      </c>
      <c r="BC15" s="2">
        <v>2.9</v>
      </c>
      <c r="BD15" s="2">
        <v>3.3</v>
      </c>
      <c r="BE15" s="2">
        <v>3.8</v>
      </c>
      <c r="BF15" s="2">
        <v>3.7</v>
      </c>
      <c r="BG15" s="2">
        <v>3.3</v>
      </c>
      <c r="BH15" s="2">
        <v>2.9</v>
      </c>
      <c r="BI15" s="2" t="s">
        <v>172</v>
      </c>
      <c r="BJ15" s="2" t="s">
        <v>172</v>
      </c>
      <c r="BK15" s="2">
        <v>3</v>
      </c>
      <c r="BL15" s="2" t="s">
        <v>172</v>
      </c>
      <c r="BM15" s="2" t="s">
        <v>172</v>
      </c>
      <c r="BN15" s="2" t="s">
        <v>172</v>
      </c>
      <c r="BO15" s="2">
        <v>3.2</v>
      </c>
      <c r="BP15" s="2">
        <v>2.7</v>
      </c>
      <c r="BQ15" s="2">
        <v>2.7</v>
      </c>
      <c r="BR15" s="2">
        <v>3.2</v>
      </c>
      <c r="BS15" s="2">
        <v>2.8</v>
      </c>
      <c r="BU15" s="1"/>
      <c r="BV15" s="10" t="s">
        <v>171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 t="s">
        <v>172</v>
      </c>
      <c r="CH15" s="2" t="s">
        <v>172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S15" s="1"/>
      <c r="CT15" s="10" t="s">
        <v>171</v>
      </c>
      <c r="CU15" s="2">
        <v>0</v>
      </c>
      <c r="CV15" s="2">
        <v>0</v>
      </c>
      <c r="CW15" s="2">
        <v>0</v>
      </c>
      <c r="CX15" s="2" t="s">
        <v>172</v>
      </c>
      <c r="CY15" s="2" t="s">
        <v>172</v>
      </c>
      <c r="CZ15" s="2" t="s">
        <v>172</v>
      </c>
      <c r="DA15" s="2">
        <v>0</v>
      </c>
      <c r="DB15" s="2" t="s">
        <v>172</v>
      </c>
      <c r="DC15" s="2" t="s">
        <v>172</v>
      </c>
      <c r="DD15" s="2">
        <v>0</v>
      </c>
      <c r="DE15" s="2" t="s">
        <v>172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 t="s">
        <v>172</v>
      </c>
      <c r="DM15" s="2">
        <v>0</v>
      </c>
      <c r="DN15" s="2">
        <v>0</v>
      </c>
      <c r="DO15" s="2">
        <v>0</v>
      </c>
      <c r="DQ15" s="1"/>
      <c r="DR15" s="10" t="s">
        <v>171</v>
      </c>
      <c r="DS15" s="2" t="s">
        <v>172</v>
      </c>
      <c r="DT15" s="2" t="s">
        <v>172</v>
      </c>
      <c r="DU15" s="2" t="s">
        <v>172</v>
      </c>
      <c r="DV15" s="2" t="s">
        <v>172</v>
      </c>
      <c r="DW15" s="2" t="s">
        <v>172</v>
      </c>
      <c r="DX15" s="2" t="s">
        <v>172</v>
      </c>
      <c r="DY15" s="2" t="s">
        <v>172</v>
      </c>
      <c r="DZ15" s="2" t="s">
        <v>172</v>
      </c>
      <c r="EA15" s="2" t="s">
        <v>172</v>
      </c>
      <c r="EB15" s="2" t="s">
        <v>172</v>
      </c>
      <c r="EC15" s="2" t="s">
        <v>172</v>
      </c>
      <c r="ED15" s="2" t="s">
        <v>172</v>
      </c>
      <c r="EE15" s="2" t="s">
        <v>172</v>
      </c>
      <c r="EF15" s="2">
        <v>1.4</v>
      </c>
      <c r="EG15" s="2" t="s">
        <v>172</v>
      </c>
      <c r="EH15" s="2" t="s">
        <v>172</v>
      </c>
      <c r="EI15" s="2" t="s">
        <v>172</v>
      </c>
      <c r="EJ15" s="2" t="s">
        <v>172</v>
      </c>
      <c r="EK15" s="2" t="s">
        <v>172</v>
      </c>
      <c r="EL15" s="2" t="s">
        <v>172</v>
      </c>
      <c r="EM15" s="2" t="s">
        <v>172</v>
      </c>
      <c r="EO15" s="1"/>
      <c r="EP15" s="10" t="s">
        <v>171</v>
      </c>
      <c r="EQ15" s="2" t="s">
        <v>172</v>
      </c>
      <c r="ER15" s="2" t="s">
        <v>172</v>
      </c>
      <c r="ES15" s="2" t="s">
        <v>172</v>
      </c>
      <c r="ET15" s="2" t="s">
        <v>172</v>
      </c>
      <c r="EU15" s="2" t="s">
        <v>172</v>
      </c>
      <c r="EV15" s="2" t="s">
        <v>172</v>
      </c>
      <c r="EW15" s="2" t="s">
        <v>172</v>
      </c>
      <c r="EX15" s="2" t="s">
        <v>172</v>
      </c>
      <c r="EY15" s="2" t="s">
        <v>172</v>
      </c>
      <c r="EZ15" s="2" t="s">
        <v>172</v>
      </c>
      <c r="FA15" s="2" t="s">
        <v>172</v>
      </c>
      <c r="FB15" s="2" t="s">
        <v>172</v>
      </c>
      <c r="FC15" s="2" t="s">
        <v>172</v>
      </c>
      <c r="FD15" s="2" t="s">
        <v>172</v>
      </c>
      <c r="FE15" s="2" t="s">
        <v>172</v>
      </c>
      <c r="FF15" s="2" t="s">
        <v>172</v>
      </c>
      <c r="FG15" s="2" t="s">
        <v>172</v>
      </c>
      <c r="FH15" s="2" t="s">
        <v>172</v>
      </c>
      <c r="FI15" s="2" t="s">
        <v>172</v>
      </c>
      <c r="FJ15" s="2" t="s">
        <v>172</v>
      </c>
      <c r="FK15" s="2" t="s">
        <v>172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 t="s">
        <v>172</v>
      </c>
      <c r="AB16" s="2" t="s">
        <v>172</v>
      </c>
      <c r="AC16" s="2" t="s">
        <v>172</v>
      </c>
      <c r="AD16" s="2" t="s">
        <v>172</v>
      </c>
      <c r="AE16" s="2" t="s">
        <v>172</v>
      </c>
      <c r="AF16" s="2" t="s">
        <v>172</v>
      </c>
      <c r="AG16" s="2" t="s">
        <v>172</v>
      </c>
      <c r="AH16" s="2" t="s">
        <v>172</v>
      </c>
      <c r="AI16" s="2" t="s">
        <v>172</v>
      </c>
      <c r="AJ16" s="2" t="s">
        <v>172</v>
      </c>
      <c r="AK16" s="2" t="s">
        <v>172</v>
      </c>
      <c r="AL16" s="2" t="s">
        <v>172</v>
      </c>
      <c r="AM16" s="2">
        <v>0.3</v>
      </c>
      <c r="AN16" s="2">
        <v>0.3</v>
      </c>
      <c r="AO16" s="2">
        <v>0.5</v>
      </c>
      <c r="AP16" s="2">
        <v>0.6</v>
      </c>
      <c r="AQ16" s="2">
        <v>1.8</v>
      </c>
      <c r="AR16" s="2">
        <v>2.2999999999999998</v>
      </c>
      <c r="AS16" s="2">
        <v>2.4</v>
      </c>
      <c r="AT16" s="2">
        <v>2.4</v>
      </c>
      <c r="AU16" s="2">
        <v>2.2999999999999998</v>
      </c>
      <c r="AW16" s="1"/>
      <c r="AX16" s="10" t="s">
        <v>173</v>
      </c>
      <c r="AY16" s="2">
        <v>1.9</v>
      </c>
      <c r="AZ16" s="2">
        <v>1.4</v>
      </c>
      <c r="BA16" s="2">
        <v>1.1000000000000001</v>
      </c>
      <c r="BB16" s="2">
        <v>1</v>
      </c>
      <c r="BC16" s="2">
        <v>2.2000000000000002</v>
      </c>
      <c r="BD16" s="2">
        <v>1.4</v>
      </c>
      <c r="BE16" s="2">
        <v>1.8</v>
      </c>
      <c r="BF16" s="2">
        <v>1.7</v>
      </c>
      <c r="BG16" s="2" t="s">
        <v>172</v>
      </c>
      <c r="BH16" s="2" t="s">
        <v>172</v>
      </c>
      <c r="BI16" s="2" t="s">
        <v>172</v>
      </c>
      <c r="BJ16" s="2" t="s">
        <v>172</v>
      </c>
      <c r="BK16" s="2" t="s">
        <v>172</v>
      </c>
      <c r="BL16" s="2" t="s">
        <v>172</v>
      </c>
      <c r="BM16" s="2" t="s">
        <v>172</v>
      </c>
      <c r="BN16" s="2" t="s">
        <v>172</v>
      </c>
      <c r="BO16" s="2" t="s">
        <v>172</v>
      </c>
      <c r="BP16" s="2">
        <v>1.1000000000000001</v>
      </c>
      <c r="BQ16" s="2">
        <v>1.2</v>
      </c>
      <c r="BR16" s="2">
        <v>2.1</v>
      </c>
      <c r="BS16" s="2">
        <v>2.8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 t="s">
        <v>172</v>
      </c>
      <c r="CN16" s="2" t="s">
        <v>172</v>
      </c>
      <c r="CO16" s="2" t="s">
        <v>172</v>
      </c>
      <c r="CP16" s="2" t="s">
        <v>172</v>
      </c>
      <c r="CQ16" s="2" t="s">
        <v>172</v>
      </c>
      <c r="CS16" s="1"/>
      <c r="CT16" s="10" t="s">
        <v>173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 t="s">
        <v>172</v>
      </c>
      <c r="DM16" s="2">
        <v>0</v>
      </c>
      <c r="DN16" s="2">
        <v>0</v>
      </c>
      <c r="DO16" s="2">
        <v>0</v>
      </c>
      <c r="DQ16" s="1"/>
      <c r="DR16" s="10" t="s">
        <v>173</v>
      </c>
      <c r="DS16" s="2" t="s">
        <v>172</v>
      </c>
      <c r="DT16" s="2" t="s">
        <v>172</v>
      </c>
      <c r="DU16" s="2" t="s">
        <v>172</v>
      </c>
      <c r="DV16" s="2" t="s">
        <v>172</v>
      </c>
      <c r="DW16" s="2" t="s">
        <v>172</v>
      </c>
      <c r="DX16" s="2" t="s">
        <v>172</v>
      </c>
      <c r="DY16" s="2" t="s">
        <v>172</v>
      </c>
      <c r="DZ16" s="2" t="s">
        <v>172</v>
      </c>
      <c r="EA16" s="2" t="s">
        <v>172</v>
      </c>
      <c r="EB16" s="2" t="s">
        <v>172</v>
      </c>
      <c r="EC16" s="2" t="s">
        <v>172</v>
      </c>
      <c r="ED16" s="2" t="s">
        <v>172</v>
      </c>
      <c r="EE16" s="2" t="s">
        <v>172</v>
      </c>
      <c r="EF16" s="2" t="s">
        <v>172</v>
      </c>
      <c r="EG16" s="2" t="s">
        <v>172</v>
      </c>
      <c r="EH16" s="2" t="s">
        <v>172</v>
      </c>
      <c r="EI16" s="2" t="s">
        <v>172</v>
      </c>
      <c r="EJ16" s="2" t="s">
        <v>172</v>
      </c>
      <c r="EK16" s="2" t="s">
        <v>172</v>
      </c>
      <c r="EL16" s="2" t="s">
        <v>172</v>
      </c>
      <c r="EM16" s="2" t="s">
        <v>172</v>
      </c>
      <c r="EO16" s="1"/>
      <c r="EP16" s="10" t="s">
        <v>173</v>
      </c>
      <c r="EQ16" s="2" t="s">
        <v>172</v>
      </c>
      <c r="ER16" s="2" t="s">
        <v>172</v>
      </c>
      <c r="ES16" s="2" t="s">
        <v>172</v>
      </c>
      <c r="ET16" s="2" t="s">
        <v>172</v>
      </c>
      <c r="EU16" s="2" t="s">
        <v>172</v>
      </c>
      <c r="EV16" s="2" t="s">
        <v>172</v>
      </c>
      <c r="EW16" s="2" t="s">
        <v>172</v>
      </c>
      <c r="EX16" s="2" t="s">
        <v>172</v>
      </c>
      <c r="EY16" s="2" t="s">
        <v>172</v>
      </c>
      <c r="EZ16" s="2" t="s">
        <v>172</v>
      </c>
      <c r="FA16" s="2" t="s">
        <v>172</v>
      </c>
      <c r="FB16" s="2" t="s">
        <v>172</v>
      </c>
      <c r="FC16" s="2" t="s">
        <v>172</v>
      </c>
      <c r="FD16" s="2" t="s">
        <v>172</v>
      </c>
      <c r="FE16" s="2" t="s">
        <v>172</v>
      </c>
      <c r="FF16" s="2" t="s">
        <v>172</v>
      </c>
      <c r="FG16" s="2" t="s">
        <v>172</v>
      </c>
      <c r="FH16" s="2" t="s">
        <v>172</v>
      </c>
      <c r="FI16" s="2" t="s">
        <v>172</v>
      </c>
      <c r="FJ16" s="2" t="s">
        <v>172</v>
      </c>
      <c r="FK16" s="2" t="s">
        <v>172</v>
      </c>
    </row>
    <row r="17" spans="1:167" ht="14.5">
      <c r="A17" s="1"/>
      <c r="B17" s="10" t="s">
        <v>174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 t="s">
        <v>172</v>
      </c>
      <c r="L17" s="2" t="s">
        <v>172</v>
      </c>
      <c r="M17" s="2" t="s">
        <v>172</v>
      </c>
      <c r="N17" s="2" t="s">
        <v>172</v>
      </c>
      <c r="O17" s="2" t="s">
        <v>172</v>
      </c>
      <c r="P17" s="2" t="s">
        <v>172</v>
      </c>
      <c r="Q17" s="2" t="s">
        <v>172</v>
      </c>
      <c r="R17" s="2" t="s">
        <v>172</v>
      </c>
      <c r="S17" s="2" t="s">
        <v>172</v>
      </c>
      <c r="T17" s="2" t="s">
        <v>172</v>
      </c>
      <c r="U17" s="2" t="s">
        <v>172</v>
      </c>
      <c r="V17" s="2" t="s">
        <v>172</v>
      </c>
      <c r="W17" s="2" t="s">
        <v>172</v>
      </c>
      <c r="Y17" s="1"/>
      <c r="Z17" s="10" t="s">
        <v>174</v>
      </c>
      <c r="AA17" s="2" t="s">
        <v>172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 t="s">
        <v>172</v>
      </c>
      <c r="AP17" s="2" t="s">
        <v>172</v>
      </c>
      <c r="AQ17" s="2" t="s">
        <v>172</v>
      </c>
      <c r="AR17" s="2" t="s">
        <v>172</v>
      </c>
      <c r="AS17" s="2" t="s">
        <v>172</v>
      </c>
      <c r="AT17" s="2">
        <v>0.1</v>
      </c>
      <c r="AU17" s="2">
        <v>0.1</v>
      </c>
      <c r="AW17" s="1"/>
      <c r="AX17" s="10" t="s">
        <v>174</v>
      </c>
      <c r="AY17" s="2" t="s">
        <v>172</v>
      </c>
      <c r="AZ17" s="2">
        <v>0</v>
      </c>
      <c r="BA17" s="2">
        <v>0</v>
      </c>
      <c r="BB17" s="2" t="s">
        <v>172</v>
      </c>
      <c r="BC17" s="2" t="s">
        <v>172</v>
      </c>
      <c r="BD17" s="2" t="s">
        <v>172</v>
      </c>
      <c r="BE17" s="2" t="s">
        <v>172</v>
      </c>
      <c r="BF17" s="2" t="s">
        <v>172</v>
      </c>
      <c r="BG17" s="2" t="s">
        <v>172</v>
      </c>
      <c r="BH17" s="2" t="s">
        <v>172</v>
      </c>
      <c r="BI17" s="2" t="s">
        <v>172</v>
      </c>
      <c r="BJ17" s="2" t="s">
        <v>172</v>
      </c>
      <c r="BK17" s="2" t="s">
        <v>172</v>
      </c>
      <c r="BL17" s="2" t="s">
        <v>172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>
        <v>0.1</v>
      </c>
      <c r="BR17" s="2">
        <v>0.2</v>
      </c>
      <c r="BS17" s="2">
        <v>0.2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</v>
      </c>
      <c r="CA17" s="2" t="s">
        <v>172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S17" s="1"/>
      <c r="CT17" s="10" t="s">
        <v>174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 t="s">
        <v>172</v>
      </c>
      <c r="DM17" s="2">
        <v>0</v>
      </c>
      <c r="DN17" s="2">
        <v>0</v>
      </c>
      <c r="DO17" s="2">
        <v>0</v>
      </c>
      <c r="DQ17" s="1"/>
      <c r="DR17" s="10" t="s">
        <v>174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 t="s">
        <v>172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 t="s">
        <v>172</v>
      </c>
      <c r="EH17" s="2" t="s">
        <v>172</v>
      </c>
      <c r="EI17" s="2" t="s">
        <v>172</v>
      </c>
      <c r="EJ17" s="2" t="s">
        <v>172</v>
      </c>
      <c r="EK17" s="2" t="s">
        <v>172</v>
      </c>
      <c r="EL17" s="2" t="s">
        <v>172</v>
      </c>
      <c r="EM17" s="2" t="s">
        <v>172</v>
      </c>
      <c r="EO17" s="1"/>
      <c r="EP17" s="10" t="s">
        <v>174</v>
      </c>
      <c r="EQ17" s="2" t="s">
        <v>172</v>
      </c>
      <c r="ER17" s="2" t="s">
        <v>172</v>
      </c>
      <c r="ES17" s="2" t="s">
        <v>172</v>
      </c>
      <c r="ET17" s="2" t="s">
        <v>172</v>
      </c>
      <c r="EU17" s="2">
        <v>0</v>
      </c>
      <c r="EV17" s="2" t="s">
        <v>172</v>
      </c>
      <c r="EW17" s="2" t="s">
        <v>172</v>
      </c>
      <c r="EX17" s="2" t="s">
        <v>172</v>
      </c>
      <c r="EY17" s="2" t="s">
        <v>172</v>
      </c>
      <c r="EZ17" s="2" t="s">
        <v>172</v>
      </c>
      <c r="FA17" s="2" t="s">
        <v>172</v>
      </c>
      <c r="FB17" s="2" t="s">
        <v>172</v>
      </c>
      <c r="FC17" s="2" t="s">
        <v>172</v>
      </c>
      <c r="FD17" s="2">
        <v>0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 t="s">
        <v>172</v>
      </c>
      <c r="FJ17" s="2" t="s">
        <v>172</v>
      </c>
      <c r="FK17" s="2" t="s">
        <v>172</v>
      </c>
    </row>
    <row r="18" spans="1:167" ht="14.5">
      <c r="A18" s="1"/>
      <c r="B18" s="10" t="s">
        <v>175</v>
      </c>
      <c r="C18" s="2" t="s">
        <v>172</v>
      </c>
      <c r="D18" s="2" t="s">
        <v>172</v>
      </c>
      <c r="E18" s="2" t="s">
        <v>172</v>
      </c>
      <c r="F18" s="2" t="s">
        <v>172</v>
      </c>
      <c r="G18" s="2" t="s">
        <v>172</v>
      </c>
      <c r="H18" s="2" t="s">
        <v>172</v>
      </c>
      <c r="I18" s="2" t="s">
        <v>172</v>
      </c>
      <c r="J18" s="2" t="s">
        <v>172</v>
      </c>
      <c r="K18" s="2" t="s">
        <v>172</v>
      </c>
      <c r="L18" s="2" t="s">
        <v>172</v>
      </c>
      <c r="M18" s="2" t="s">
        <v>172</v>
      </c>
      <c r="N18" s="2" t="s">
        <v>172</v>
      </c>
      <c r="O18" s="2" t="s">
        <v>172</v>
      </c>
      <c r="P18" s="2" t="s">
        <v>172</v>
      </c>
      <c r="Q18" s="2" t="s">
        <v>172</v>
      </c>
      <c r="R18" s="2" t="s">
        <v>172</v>
      </c>
      <c r="S18" s="2" t="s">
        <v>172</v>
      </c>
      <c r="T18" s="2" t="s">
        <v>172</v>
      </c>
      <c r="U18" s="2" t="s">
        <v>172</v>
      </c>
      <c r="V18" s="2">
        <v>0</v>
      </c>
      <c r="W18" s="2">
        <v>0</v>
      </c>
      <c r="Y18" s="1"/>
      <c r="Z18" s="10" t="s">
        <v>175</v>
      </c>
      <c r="AA18" s="2" t="s">
        <v>172</v>
      </c>
      <c r="AB18" s="2" t="s">
        <v>172</v>
      </c>
      <c r="AC18" s="2" t="s">
        <v>172</v>
      </c>
      <c r="AD18" s="2" t="s">
        <v>172</v>
      </c>
      <c r="AE18" s="2" t="s">
        <v>172</v>
      </c>
      <c r="AF18" s="2" t="s">
        <v>172</v>
      </c>
      <c r="AG18" s="2" t="s">
        <v>172</v>
      </c>
      <c r="AH18" s="2" t="s">
        <v>172</v>
      </c>
      <c r="AI18" s="2" t="s">
        <v>172</v>
      </c>
      <c r="AJ18" s="2" t="s">
        <v>172</v>
      </c>
      <c r="AK18" s="2" t="s">
        <v>172</v>
      </c>
      <c r="AL18" s="2" t="s">
        <v>172</v>
      </c>
      <c r="AM18" s="2" t="s">
        <v>172</v>
      </c>
      <c r="AN18" s="2" t="s">
        <v>172</v>
      </c>
      <c r="AO18" s="2" t="s">
        <v>172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W18" s="1"/>
      <c r="AX18" s="10" t="s">
        <v>175</v>
      </c>
      <c r="AY18" s="2" t="s">
        <v>172</v>
      </c>
      <c r="AZ18" s="2" t="s">
        <v>172</v>
      </c>
      <c r="BA18" s="2" t="s">
        <v>172</v>
      </c>
      <c r="BB18" s="2" t="s">
        <v>172</v>
      </c>
      <c r="BC18" s="2" t="s">
        <v>172</v>
      </c>
      <c r="BD18" s="2" t="s">
        <v>172</v>
      </c>
      <c r="BE18" s="2" t="s">
        <v>172</v>
      </c>
      <c r="BF18" s="2" t="s">
        <v>172</v>
      </c>
      <c r="BG18" s="2" t="s">
        <v>172</v>
      </c>
      <c r="BH18" s="2" t="s">
        <v>172</v>
      </c>
      <c r="BI18" s="2" t="s">
        <v>172</v>
      </c>
      <c r="BJ18" s="2" t="s">
        <v>172</v>
      </c>
      <c r="BK18" s="2" t="s">
        <v>172</v>
      </c>
      <c r="BL18" s="2" t="s">
        <v>172</v>
      </c>
      <c r="BM18" s="2" t="s">
        <v>172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 t="s">
        <v>172</v>
      </c>
      <c r="EC18" s="2" t="s">
        <v>172</v>
      </c>
      <c r="ED18" s="2">
        <v>0</v>
      </c>
      <c r="EE18" s="2" t="s">
        <v>172</v>
      </c>
      <c r="EF18" s="2" t="s">
        <v>172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 t="s">
        <v>172</v>
      </c>
      <c r="P19" s="2" t="s">
        <v>172</v>
      </c>
      <c r="Q19" s="2" t="s">
        <v>172</v>
      </c>
      <c r="R19" s="2" t="s">
        <v>172</v>
      </c>
      <c r="S19" s="2" t="s">
        <v>172</v>
      </c>
      <c r="T19" s="2" t="s">
        <v>172</v>
      </c>
      <c r="U19" s="2" t="s">
        <v>172</v>
      </c>
      <c r="V19" s="2" t="s">
        <v>172</v>
      </c>
      <c r="W19" s="2" t="s">
        <v>172</v>
      </c>
      <c r="Y19" s="1"/>
      <c r="Z19" s="10" t="s">
        <v>176</v>
      </c>
      <c r="AA19" s="2" t="s">
        <v>172</v>
      </c>
      <c r="AB19" s="2" t="s">
        <v>172</v>
      </c>
      <c r="AC19" s="2" t="s">
        <v>172</v>
      </c>
      <c r="AD19" s="2" t="s">
        <v>172</v>
      </c>
      <c r="AE19" s="2" t="s">
        <v>172</v>
      </c>
      <c r="AF19" s="2" t="s">
        <v>172</v>
      </c>
      <c r="AG19" s="2" t="s">
        <v>172</v>
      </c>
      <c r="AH19" s="2" t="s">
        <v>172</v>
      </c>
      <c r="AI19" s="2" t="s">
        <v>172</v>
      </c>
      <c r="AJ19" s="2" t="s">
        <v>172</v>
      </c>
      <c r="AK19" s="2" t="s">
        <v>172</v>
      </c>
      <c r="AL19" s="2" t="s">
        <v>172</v>
      </c>
      <c r="AM19" s="2" t="s">
        <v>172</v>
      </c>
      <c r="AN19" s="2" t="s">
        <v>172</v>
      </c>
      <c r="AO19" s="2" t="s">
        <v>172</v>
      </c>
      <c r="AP19" s="2" t="s">
        <v>172</v>
      </c>
      <c r="AQ19" s="2" t="s">
        <v>172</v>
      </c>
      <c r="AR19" s="2" t="s">
        <v>172</v>
      </c>
      <c r="AS19" s="2">
        <v>6.2</v>
      </c>
      <c r="AT19" s="2">
        <v>8</v>
      </c>
      <c r="AU19" s="2">
        <v>3.2</v>
      </c>
      <c r="AW19" s="1"/>
      <c r="AX19" s="10" t="s">
        <v>176</v>
      </c>
      <c r="AY19" s="2" t="s">
        <v>172</v>
      </c>
      <c r="AZ19" s="2" t="s">
        <v>172</v>
      </c>
      <c r="BA19" s="2" t="s">
        <v>172</v>
      </c>
      <c r="BB19" s="2" t="s">
        <v>172</v>
      </c>
      <c r="BC19" s="2" t="s">
        <v>172</v>
      </c>
      <c r="BD19" s="2" t="s">
        <v>172</v>
      </c>
      <c r="BE19" s="2" t="s">
        <v>172</v>
      </c>
      <c r="BF19" s="2" t="s">
        <v>172</v>
      </c>
      <c r="BG19" s="2" t="s">
        <v>172</v>
      </c>
      <c r="BH19" s="2" t="s">
        <v>172</v>
      </c>
      <c r="BI19" s="2" t="s">
        <v>172</v>
      </c>
      <c r="BJ19" s="2" t="s">
        <v>172</v>
      </c>
      <c r="BK19" s="2" t="s">
        <v>172</v>
      </c>
      <c r="BL19" s="2">
        <v>12.7</v>
      </c>
      <c r="BM19" s="2" t="s">
        <v>172</v>
      </c>
      <c r="BN19" s="2" t="s">
        <v>172</v>
      </c>
      <c r="BO19" s="2" t="s">
        <v>172</v>
      </c>
      <c r="BP19" s="2">
        <v>7</v>
      </c>
      <c r="BQ19" s="2">
        <v>6.6</v>
      </c>
      <c r="BR19" s="2">
        <v>9.5</v>
      </c>
      <c r="BS19" s="2">
        <v>8.1999999999999993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 t="s">
        <v>172</v>
      </c>
      <c r="ER19" s="2" t="s">
        <v>172</v>
      </c>
      <c r="ES19" s="2" t="s">
        <v>172</v>
      </c>
      <c r="ET19" s="2" t="s">
        <v>172</v>
      </c>
      <c r="EU19" s="2" t="s">
        <v>172</v>
      </c>
      <c r="EV19" s="2" t="s">
        <v>172</v>
      </c>
      <c r="EW19" s="2" t="s">
        <v>172</v>
      </c>
      <c r="EX19" s="2" t="s">
        <v>172</v>
      </c>
      <c r="EY19" s="2" t="s">
        <v>172</v>
      </c>
      <c r="EZ19" s="2" t="s">
        <v>172</v>
      </c>
      <c r="FA19" s="2" t="s">
        <v>172</v>
      </c>
      <c r="FB19" s="2" t="s">
        <v>172</v>
      </c>
      <c r="FC19" s="2" t="s">
        <v>172</v>
      </c>
      <c r="FD19" s="2" t="s">
        <v>172</v>
      </c>
      <c r="FE19" s="2" t="s">
        <v>172</v>
      </c>
      <c r="FF19" s="2" t="s">
        <v>172</v>
      </c>
      <c r="FG19" s="2" t="s">
        <v>172</v>
      </c>
      <c r="FH19" s="2" t="s">
        <v>172</v>
      </c>
      <c r="FI19" s="2" t="s">
        <v>172</v>
      </c>
      <c r="FJ19" s="2" t="s">
        <v>172</v>
      </c>
      <c r="FK19" s="2" t="s">
        <v>172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172</v>
      </c>
      <c r="I20" s="2" t="s">
        <v>172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 t="s">
        <v>172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 t="s">
        <v>172</v>
      </c>
      <c r="AT20" s="2">
        <v>0</v>
      </c>
      <c r="AU20" s="2">
        <v>0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 t="s">
        <v>172</v>
      </c>
      <c r="BE20" s="2">
        <v>0</v>
      </c>
      <c r="BF20" s="2" t="s">
        <v>172</v>
      </c>
      <c r="BG20" s="2" t="s">
        <v>172</v>
      </c>
      <c r="BH20" s="2">
        <v>0</v>
      </c>
      <c r="BI20" s="2">
        <v>0</v>
      </c>
      <c r="BJ20" s="2" t="s">
        <v>172</v>
      </c>
      <c r="BK20" s="2" t="s">
        <v>172</v>
      </c>
      <c r="BL20" s="2" t="s">
        <v>172</v>
      </c>
      <c r="BM20" s="2" t="s">
        <v>172</v>
      </c>
      <c r="BN20" s="2" t="s">
        <v>172</v>
      </c>
      <c r="BO20" s="2" t="s">
        <v>172</v>
      </c>
      <c r="BP20" s="2" t="s">
        <v>172</v>
      </c>
      <c r="BQ20" s="2">
        <v>0</v>
      </c>
      <c r="BR20" s="2">
        <v>0</v>
      </c>
      <c r="BS20" s="2">
        <v>0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 t="s">
        <v>172</v>
      </c>
      <c r="EC20" s="2" t="s">
        <v>172</v>
      </c>
      <c r="ED20" s="2" t="s">
        <v>172</v>
      </c>
      <c r="EE20" s="2" t="s">
        <v>172</v>
      </c>
      <c r="EF20" s="2">
        <v>0</v>
      </c>
      <c r="EG20" s="2">
        <v>0</v>
      </c>
      <c r="EH20" s="2" t="s">
        <v>172</v>
      </c>
      <c r="EI20" s="2" t="s">
        <v>172</v>
      </c>
      <c r="EJ20" s="2" t="s">
        <v>172</v>
      </c>
      <c r="EK20" s="2" t="s">
        <v>172</v>
      </c>
      <c r="EL20" s="2" t="s">
        <v>172</v>
      </c>
      <c r="EM20" s="2" t="s">
        <v>172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 t="s">
        <v>172</v>
      </c>
      <c r="EW20" s="2" t="s">
        <v>172</v>
      </c>
      <c r="EX20" s="2" t="s">
        <v>172</v>
      </c>
      <c r="EY20" s="2" t="s">
        <v>172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 t="s">
        <v>172</v>
      </c>
      <c r="FI20" s="2" t="s">
        <v>172</v>
      </c>
      <c r="FJ20" s="2" t="s">
        <v>172</v>
      </c>
      <c r="FK20" s="2" t="s">
        <v>172</v>
      </c>
    </row>
    <row r="21" spans="1:167" ht="14.5">
      <c r="A21" s="1"/>
      <c r="B21" s="10" t="s">
        <v>178</v>
      </c>
      <c r="C21" s="2" t="s">
        <v>172</v>
      </c>
      <c r="D21" s="2" t="s">
        <v>172</v>
      </c>
      <c r="E21" s="2" t="s">
        <v>172</v>
      </c>
      <c r="F21" s="2" t="s">
        <v>172</v>
      </c>
      <c r="G21" s="2" t="s">
        <v>172</v>
      </c>
      <c r="H21" s="2" t="s">
        <v>172</v>
      </c>
      <c r="I21" s="2" t="s">
        <v>172</v>
      </c>
      <c r="J21" s="2" t="s">
        <v>172</v>
      </c>
      <c r="K21" s="2" t="s">
        <v>172</v>
      </c>
      <c r="L21" s="2" t="s">
        <v>172</v>
      </c>
      <c r="M21" s="2" t="s">
        <v>172</v>
      </c>
      <c r="N21" s="2" t="s">
        <v>172</v>
      </c>
      <c r="O21" s="2" t="s">
        <v>172</v>
      </c>
      <c r="P21" s="2" t="s">
        <v>172</v>
      </c>
      <c r="Q21" s="2" t="s">
        <v>172</v>
      </c>
      <c r="R21" s="2" t="s">
        <v>172</v>
      </c>
      <c r="S21" s="2" t="s">
        <v>172</v>
      </c>
      <c r="T21" s="2" t="s">
        <v>172</v>
      </c>
      <c r="U21" s="2" t="s">
        <v>172</v>
      </c>
      <c r="V21" s="2" t="s">
        <v>172</v>
      </c>
      <c r="W21" s="2" t="s">
        <v>172</v>
      </c>
      <c r="Y21" s="1"/>
      <c r="Z21" s="10" t="s">
        <v>178</v>
      </c>
      <c r="AA21" s="2" t="s">
        <v>172</v>
      </c>
      <c r="AB21" s="2" t="s">
        <v>172</v>
      </c>
      <c r="AC21" s="2" t="s">
        <v>172</v>
      </c>
      <c r="AD21" s="2" t="s">
        <v>172</v>
      </c>
      <c r="AE21" s="2" t="s">
        <v>172</v>
      </c>
      <c r="AF21" s="2" t="s">
        <v>172</v>
      </c>
      <c r="AG21" s="2" t="s">
        <v>172</v>
      </c>
      <c r="AH21" s="2" t="s">
        <v>172</v>
      </c>
      <c r="AI21" s="2">
        <v>7.3</v>
      </c>
      <c r="AJ21" s="2" t="s">
        <v>172</v>
      </c>
      <c r="AK21" s="2">
        <v>5.3</v>
      </c>
      <c r="AL21" s="2" t="s">
        <v>172</v>
      </c>
      <c r="AM21" s="2" t="s">
        <v>172</v>
      </c>
      <c r="AN21" s="2" t="s">
        <v>172</v>
      </c>
      <c r="AO21" s="2" t="s">
        <v>172</v>
      </c>
      <c r="AP21" s="2" t="s">
        <v>172</v>
      </c>
      <c r="AQ21" s="2" t="s">
        <v>172</v>
      </c>
      <c r="AR21" s="2" t="s">
        <v>172</v>
      </c>
      <c r="AS21" s="2">
        <v>2.2999999999999998</v>
      </c>
      <c r="AT21" s="2">
        <v>3.2</v>
      </c>
      <c r="AU21" s="2">
        <v>2.5</v>
      </c>
      <c r="AW21" s="1"/>
      <c r="AX21" s="10" t="s">
        <v>178</v>
      </c>
      <c r="AY21" s="2" t="s">
        <v>172</v>
      </c>
      <c r="AZ21" s="2" t="s">
        <v>172</v>
      </c>
      <c r="BA21" s="2" t="s">
        <v>172</v>
      </c>
      <c r="BB21" s="2" t="s">
        <v>172</v>
      </c>
      <c r="BC21" s="2" t="s">
        <v>172</v>
      </c>
      <c r="BD21" s="2" t="s">
        <v>172</v>
      </c>
      <c r="BE21" s="2" t="s">
        <v>172</v>
      </c>
      <c r="BF21" s="2" t="s">
        <v>172</v>
      </c>
      <c r="BG21" s="2" t="s">
        <v>172</v>
      </c>
      <c r="BH21" s="2" t="s">
        <v>172</v>
      </c>
      <c r="BI21" s="2" t="s">
        <v>172</v>
      </c>
      <c r="BJ21" s="2" t="s">
        <v>172</v>
      </c>
      <c r="BK21" s="2" t="s">
        <v>172</v>
      </c>
      <c r="BL21" s="2" t="s">
        <v>172</v>
      </c>
      <c r="BM21" s="2" t="s">
        <v>172</v>
      </c>
      <c r="BN21" s="2" t="s">
        <v>172</v>
      </c>
      <c r="BO21" s="2" t="s">
        <v>172</v>
      </c>
      <c r="BP21" s="2" t="s">
        <v>172</v>
      </c>
      <c r="BQ21" s="2">
        <v>5.3</v>
      </c>
      <c r="BR21" s="2">
        <v>5.0999999999999996</v>
      </c>
      <c r="BS21" s="2">
        <v>6.1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 t="s">
        <v>172</v>
      </c>
      <c r="DT21" s="2" t="s">
        <v>172</v>
      </c>
      <c r="DU21" s="2" t="s">
        <v>172</v>
      </c>
      <c r="DV21" s="2" t="s">
        <v>172</v>
      </c>
      <c r="DW21" s="2" t="s">
        <v>172</v>
      </c>
      <c r="DX21" s="2" t="s">
        <v>172</v>
      </c>
      <c r="DY21" s="2" t="s">
        <v>172</v>
      </c>
      <c r="DZ21" s="2" t="s">
        <v>172</v>
      </c>
      <c r="EA21" s="2" t="s">
        <v>172</v>
      </c>
      <c r="EB21" s="2" t="s">
        <v>172</v>
      </c>
      <c r="EC21" s="2" t="s">
        <v>172</v>
      </c>
      <c r="ED21" s="2" t="s">
        <v>172</v>
      </c>
      <c r="EE21" s="2" t="s">
        <v>172</v>
      </c>
      <c r="EF21" s="2" t="s">
        <v>172</v>
      </c>
      <c r="EG21" s="2" t="s">
        <v>172</v>
      </c>
      <c r="EH21" s="2" t="s">
        <v>172</v>
      </c>
      <c r="EI21" s="2" t="s">
        <v>172</v>
      </c>
      <c r="EJ21" s="2" t="s">
        <v>172</v>
      </c>
      <c r="EK21" s="2" t="s">
        <v>172</v>
      </c>
      <c r="EL21" s="2" t="s">
        <v>172</v>
      </c>
      <c r="EM21" s="2" t="s">
        <v>172</v>
      </c>
      <c r="EO21" s="1"/>
      <c r="EP21" s="10" t="s">
        <v>178</v>
      </c>
      <c r="EQ21" s="2" t="s">
        <v>172</v>
      </c>
      <c r="ER21" s="2" t="s">
        <v>172</v>
      </c>
      <c r="ES21" s="2" t="s">
        <v>172</v>
      </c>
      <c r="ET21" s="2" t="s">
        <v>172</v>
      </c>
      <c r="EU21" s="2" t="s">
        <v>172</v>
      </c>
      <c r="EV21" s="2" t="s">
        <v>172</v>
      </c>
      <c r="EW21" s="2" t="s">
        <v>172</v>
      </c>
      <c r="EX21" s="2" t="s">
        <v>172</v>
      </c>
      <c r="EY21" s="2" t="s">
        <v>172</v>
      </c>
      <c r="EZ21" s="2" t="s">
        <v>172</v>
      </c>
      <c r="FA21" s="2" t="s">
        <v>172</v>
      </c>
      <c r="FB21" s="2" t="s">
        <v>172</v>
      </c>
      <c r="FC21" s="2" t="s">
        <v>172</v>
      </c>
      <c r="FD21" s="2" t="s">
        <v>172</v>
      </c>
      <c r="FE21" s="2" t="s">
        <v>172</v>
      </c>
      <c r="FF21" s="2" t="s">
        <v>172</v>
      </c>
      <c r="FG21" s="2" t="s">
        <v>172</v>
      </c>
      <c r="FH21" s="2" t="s">
        <v>172</v>
      </c>
      <c r="FI21" s="2" t="s">
        <v>172</v>
      </c>
      <c r="FJ21" s="2" t="s">
        <v>172</v>
      </c>
      <c r="FK21" s="2" t="s">
        <v>172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 t="s">
        <v>172</v>
      </c>
      <c r="AQ22" s="2" t="s">
        <v>172</v>
      </c>
      <c r="AR22" s="2" t="s">
        <v>172</v>
      </c>
      <c r="AS22" s="2" t="s">
        <v>172</v>
      </c>
      <c r="AT22" s="2">
        <v>0.7</v>
      </c>
      <c r="AU22" s="2">
        <v>0.7</v>
      </c>
      <c r="AW22" s="1"/>
      <c r="AX22" s="10" t="s">
        <v>179</v>
      </c>
      <c r="AY22" s="2" t="s">
        <v>172</v>
      </c>
      <c r="AZ22" s="2" t="s">
        <v>172</v>
      </c>
      <c r="BA22" s="2" t="s">
        <v>172</v>
      </c>
      <c r="BB22" s="2" t="s">
        <v>172</v>
      </c>
      <c r="BC22" s="2" t="s">
        <v>172</v>
      </c>
      <c r="BD22" s="2" t="s">
        <v>172</v>
      </c>
      <c r="BE22" s="2" t="s">
        <v>172</v>
      </c>
      <c r="BF22" s="2" t="s">
        <v>172</v>
      </c>
      <c r="BG22" s="2" t="s">
        <v>172</v>
      </c>
      <c r="BH22" s="2" t="s">
        <v>172</v>
      </c>
      <c r="BI22" s="2" t="s">
        <v>172</v>
      </c>
      <c r="BJ22" s="2" t="s">
        <v>172</v>
      </c>
      <c r="BK22" s="2" t="s">
        <v>172</v>
      </c>
      <c r="BL22" s="2" t="s">
        <v>172</v>
      </c>
      <c r="BM22" s="2" t="s">
        <v>172</v>
      </c>
      <c r="BN22" s="2">
        <v>0</v>
      </c>
      <c r="BO22" s="2" t="s">
        <v>172</v>
      </c>
      <c r="BP22" s="2" t="s">
        <v>172</v>
      </c>
      <c r="BQ22" s="2">
        <v>1.5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 t="s">
        <v>172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0.3</v>
      </c>
      <c r="AB24" s="2">
        <v>0.2</v>
      </c>
      <c r="AC24" s="2">
        <v>0.3</v>
      </c>
      <c r="AD24" s="2">
        <v>0.6</v>
      </c>
      <c r="AE24" s="2">
        <v>0.3</v>
      </c>
      <c r="AF24" s="2">
        <v>0.4</v>
      </c>
      <c r="AG24" s="2">
        <v>0.4</v>
      </c>
      <c r="AH24" s="2">
        <v>0.5</v>
      </c>
      <c r="AI24" s="2">
        <v>0.5</v>
      </c>
      <c r="AJ24" s="2">
        <v>0.5</v>
      </c>
      <c r="AK24" s="2">
        <v>0.6</v>
      </c>
      <c r="AL24" s="2">
        <v>0.3</v>
      </c>
      <c r="AM24" s="2">
        <v>0.4</v>
      </c>
      <c r="AN24" s="2">
        <v>0.4</v>
      </c>
      <c r="AO24" s="2">
        <v>0.4</v>
      </c>
      <c r="AP24" s="2">
        <v>0.4</v>
      </c>
      <c r="AQ24" s="2">
        <v>0.4</v>
      </c>
      <c r="AR24" s="2">
        <v>0.4</v>
      </c>
      <c r="AS24" s="2">
        <v>0.4</v>
      </c>
      <c r="AT24" s="2">
        <v>0.5</v>
      </c>
      <c r="AU24" s="2">
        <v>0.4</v>
      </c>
      <c r="AW24" s="1"/>
      <c r="AX24" s="10" t="s">
        <v>181</v>
      </c>
      <c r="AY24" s="2">
        <v>2.5</v>
      </c>
      <c r="AZ24" s="2">
        <v>1.4</v>
      </c>
      <c r="BA24" s="2">
        <v>2.7</v>
      </c>
      <c r="BB24" s="2">
        <v>4.7</v>
      </c>
      <c r="BC24" s="2">
        <v>2.7</v>
      </c>
      <c r="BD24" s="2">
        <v>3</v>
      </c>
      <c r="BE24" s="2">
        <v>3.5</v>
      </c>
      <c r="BF24" s="2">
        <v>4.0999999999999996</v>
      </c>
      <c r="BG24" s="2">
        <v>3.9</v>
      </c>
      <c r="BH24" s="2">
        <v>4.4000000000000004</v>
      </c>
      <c r="BI24" s="2">
        <v>5</v>
      </c>
      <c r="BJ24" s="2">
        <v>2.8</v>
      </c>
      <c r="BK24" s="2">
        <v>2.9</v>
      </c>
      <c r="BL24" s="2">
        <v>3</v>
      </c>
      <c r="BM24" s="2">
        <v>3.1</v>
      </c>
      <c r="BN24" s="2">
        <v>2.8</v>
      </c>
      <c r="BO24" s="2">
        <v>2.9</v>
      </c>
      <c r="BP24" s="2">
        <v>2.9</v>
      </c>
      <c r="BQ24" s="2">
        <v>3.2</v>
      </c>
      <c r="BR24" s="2">
        <v>4</v>
      </c>
      <c r="BS24" s="2">
        <v>3.4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0.3</v>
      </c>
      <c r="DT24" s="2">
        <v>0.2</v>
      </c>
      <c r="DU24" s="2">
        <v>0.3</v>
      </c>
      <c r="DV24" s="2">
        <v>0.6</v>
      </c>
      <c r="DW24" s="2">
        <v>0.3</v>
      </c>
      <c r="DX24" s="2">
        <v>0.4</v>
      </c>
      <c r="DY24" s="2">
        <v>0.4</v>
      </c>
      <c r="DZ24" s="2">
        <v>0.5</v>
      </c>
      <c r="EA24" s="2">
        <v>0.5</v>
      </c>
      <c r="EB24" s="2">
        <v>0.5</v>
      </c>
      <c r="EC24" s="2">
        <v>0.6</v>
      </c>
      <c r="ED24" s="2">
        <v>0.3</v>
      </c>
      <c r="EE24" s="2">
        <v>0.4</v>
      </c>
      <c r="EF24" s="2">
        <v>0.4</v>
      </c>
      <c r="EG24" s="2">
        <v>0.4</v>
      </c>
      <c r="EH24" s="2">
        <v>0.4</v>
      </c>
      <c r="EI24" s="2">
        <v>0.4</v>
      </c>
      <c r="EJ24" s="2">
        <v>0.4</v>
      </c>
      <c r="EK24" s="2">
        <v>0.4</v>
      </c>
      <c r="EL24" s="2">
        <v>0.5</v>
      </c>
      <c r="EM24" s="2">
        <v>0.4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172</v>
      </c>
      <c r="D27" s="2" t="s">
        <v>172</v>
      </c>
      <c r="E27" s="2" t="s">
        <v>172</v>
      </c>
      <c r="F27" s="2" t="s">
        <v>172</v>
      </c>
      <c r="G27" s="2" t="s">
        <v>172</v>
      </c>
      <c r="H27" s="2" t="s">
        <v>172</v>
      </c>
      <c r="I27" s="2" t="s">
        <v>172</v>
      </c>
      <c r="J27" s="2" t="s">
        <v>172</v>
      </c>
      <c r="K27" s="2" t="s">
        <v>172</v>
      </c>
      <c r="L27" s="2" t="s">
        <v>172</v>
      </c>
      <c r="M27" s="2" t="s">
        <v>172</v>
      </c>
      <c r="N27" s="2" t="s">
        <v>172</v>
      </c>
      <c r="O27" s="2" t="s">
        <v>172</v>
      </c>
      <c r="P27" s="2" t="s">
        <v>172</v>
      </c>
      <c r="Q27" s="2" t="s">
        <v>172</v>
      </c>
      <c r="R27" s="2" t="s">
        <v>172</v>
      </c>
      <c r="S27" s="2" t="s">
        <v>172</v>
      </c>
      <c r="T27" s="2" t="s">
        <v>172</v>
      </c>
      <c r="U27" s="2" t="s">
        <v>172</v>
      </c>
      <c r="V27" s="2" t="s">
        <v>172</v>
      </c>
      <c r="W27" s="2" t="s">
        <v>172</v>
      </c>
      <c r="Y27" s="1"/>
      <c r="Z27" s="10" t="s">
        <v>171</v>
      </c>
      <c r="AA27" s="2" t="s">
        <v>172</v>
      </c>
      <c r="AB27" s="2" t="s">
        <v>172</v>
      </c>
      <c r="AC27" s="2" t="s">
        <v>172</v>
      </c>
      <c r="AD27" s="2" t="s">
        <v>172</v>
      </c>
      <c r="AE27" s="2" t="s">
        <v>172</v>
      </c>
      <c r="AF27" s="2" t="s">
        <v>172</v>
      </c>
      <c r="AG27" s="2">
        <v>14</v>
      </c>
      <c r="AH27" s="2">
        <v>15.3</v>
      </c>
      <c r="AI27" s="2" t="s">
        <v>172</v>
      </c>
      <c r="AJ27" s="2" t="s">
        <v>172</v>
      </c>
      <c r="AK27" s="2">
        <v>13.6</v>
      </c>
      <c r="AL27" s="2">
        <v>14.2</v>
      </c>
      <c r="AM27" s="2" t="s">
        <v>172</v>
      </c>
      <c r="AN27" s="2" t="s">
        <v>172</v>
      </c>
      <c r="AO27" s="2" t="s">
        <v>172</v>
      </c>
      <c r="AP27" s="2" t="s">
        <v>172</v>
      </c>
      <c r="AQ27" s="2" t="s">
        <v>172</v>
      </c>
      <c r="AR27" s="2" t="s">
        <v>172</v>
      </c>
      <c r="AS27" s="2" t="s">
        <v>172</v>
      </c>
      <c r="AT27" s="2">
        <v>13.9</v>
      </c>
      <c r="AU27" s="2">
        <v>18.7</v>
      </c>
      <c r="AW27" s="1"/>
      <c r="AX27" s="10" t="s">
        <v>171</v>
      </c>
      <c r="AY27" s="2">
        <v>10.9</v>
      </c>
      <c r="AZ27" s="2">
        <v>11.2</v>
      </c>
      <c r="BA27" s="2">
        <v>9.9</v>
      </c>
      <c r="BB27" s="2">
        <v>9</v>
      </c>
      <c r="BC27" s="2">
        <v>7.8</v>
      </c>
      <c r="BD27" s="2">
        <v>8.9</v>
      </c>
      <c r="BE27" s="2">
        <v>9.1</v>
      </c>
      <c r="BF27" s="2">
        <v>9.6</v>
      </c>
      <c r="BG27" s="2">
        <v>10.199999999999999</v>
      </c>
      <c r="BH27" s="2">
        <v>9</v>
      </c>
      <c r="BI27" s="2" t="s">
        <v>172</v>
      </c>
      <c r="BJ27" s="2" t="s">
        <v>172</v>
      </c>
      <c r="BK27" s="2">
        <v>11.2</v>
      </c>
      <c r="BL27" s="2" t="s">
        <v>172</v>
      </c>
      <c r="BM27" s="2" t="s">
        <v>172</v>
      </c>
      <c r="BN27" s="2" t="s">
        <v>172</v>
      </c>
      <c r="BO27" s="2">
        <v>14.5</v>
      </c>
      <c r="BP27" s="2">
        <v>12.7</v>
      </c>
      <c r="BQ27" s="2">
        <v>13</v>
      </c>
      <c r="BR27" s="2">
        <v>13.3</v>
      </c>
      <c r="BS27" s="2">
        <v>11.8</v>
      </c>
      <c r="BU27" s="1"/>
      <c r="BV27" s="10" t="s">
        <v>171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 t="s">
        <v>172</v>
      </c>
      <c r="CH27" s="2" t="s">
        <v>172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S27" s="1"/>
      <c r="CT27" s="10" t="s">
        <v>171</v>
      </c>
      <c r="CU27" s="2">
        <v>0</v>
      </c>
      <c r="CV27" s="2">
        <v>0</v>
      </c>
      <c r="CW27" s="2">
        <v>0</v>
      </c>
      <c r="CX27" s="2" t="s">
        <v>172</v>
      </c>
      <c r="CY27" s="2" t="s">
        <v>172</v>
      </c>
      <c r="CZ27" s="2" t="s">
        <v>172</v>
      </c>
      <c r="DA27" s="2">
        <v>0</v>
      </c>
      <c r="DB27" s="2" t="s">
        <v>172</v>
      </c>
      <c r="DC27" s="2" t="s">
        <v>172</v>
      </c>
      <c r="DD27" s="2">
        <v>0</v>
      </c>
      <c r="DE27" s="2" t="s">
        <v>172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 t="s">
        <v>172</v>
      </c>
      <c r="DM27" s="2">
        <v>0</v>
      </c>
      <c r="DN27" s="2">
        <v>0</v>
      </c>
      <c r="DO27" s="2">
        <v>0</v>
      </c>
      <c r="DQ27" s="1"/>
      <c r="DR27" s="10" t="s">
        <v>171</v>
      </c>
      <c r="DS27" s="2" t="s">
        <v>172</v>
      </c>
      <c r="DT27" s="2" t="s">
        <v>172</v>
      </c>
      <c r="DU27" s="2" t="s">
        <v>172</v>
      </c>
      <c r="DV27" s="2" t="s">
        <v>172</v>
      </c>
      <c r="DW27" s="2" t="s">
        <v>172</v>
      </c>
      <c r="DX27" s="2" t="s">
        <v>172</v>
      </c>
      <c r="DY27" s="2" t="s">
        <v>172</v>
      </c>
      <c r="DZ27" s="2" t="s">
        <v>172</v>
      </c>
      <c r="EA27" s="2" t="s">
        <v>172</v>
      </c>
      <c r="EB27" s="2" t="s">
        <v>172</v>
      </c>
      <c r="EC27" s="2" t="s">
        <v>172</v>
      </c>
      <c r="ED27" s="2" t="s">
        <v>172</v>
      </c>
      <c r="EE27" s="2" t="s">
        <v>172</v>
      </c>
      <c r="EF27" s="2">
        <v>13.3</v>
      </c>
      <c r="EG27" s="2" t="s">
        <v>172</v>
      </c>
      <c r="EH27" s="2" t="s">
        <v>172</v>
      </c>
      <c r="EI27" s="2" t="s">
        <v>172</v>
      </c>
      <c r="EJ27" s="2" t="s">
        <v>172</v>
      </c>
      <c r="EK27" s="2" t="s">
        <v>172</v>
      </c>
      <c r="EL27" s="2" t="s">
        <v>172</v>
      </c>
      <c r="EM27" s="2" t="s">
        <v>172</v>
      </c>
      <c r="EO27" s="1"/>
      <c r="EP27" s="10" t="s">
        <v>171</v>
      </c>
      <c r="EQ27" s="2" t="s">
        <v>172</v>
      </c>
      <c r="ER27" s="2" t="s">
        <v>172</v>
      </c>
      <c r="ES27" s="2" t="s">
        <v>172</v>
      </c>
      <c r="ET27" s="2" t="s">
        <v>172</v>
      </c>
      <c r="EU27" s="2" t="s">
        <v>172</v>
      </c>
      <c r="EV27" s="2" t="s">
        <v>172</v>
      </c>
      <c r="EW27" s="2" t="s">
        <v>172</v>
      </c>
      <c r="EX27" s="2" t="s">
        <v>172</v>
      </c>
      <c r="EY27" s="2" t="s">
        <v>172</v>
      </c>
      <c r="EZ27" s="2" t="s">
        <v>172</v>
      </c>
      <c r="FA27" s="2" t="s">
        <v>172</v>
      </c>
      <c r="FB27" s="2" t="s">
        <v>172</v>
      </c>
      <c r="FC27" s="2" t="s">
        <v>172</v>
      </c>
      <c r="FD27" s="2" t="s">
        <v>172</v>
      </c>
      <c r="FE27" s="2" t="s">
        <v>172</v>
      </c>
      <c r="FF27" s="2" t="s">
        <v>172</v>
      </c>
      <c r="FG27" s="2" t="s">
        <v>172</v>
      </c>
      <c r="FH27" s="2" t="s">
        <v>172</v>
      </c>
      <c r="FI27" s="2" t="s">
        <v>172</v>
      </c>
      <c r="FJ27" s="2" t="s">
        <v>172</v>
      </c>
      <c r="FK27" s="2" t="s">
        <v>172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173</v>
      </c>
      <c r="AA28" s="2" t="s">
        <v>172</v>
      </c>
      <c r="AB28" s="2" t="s">
        <v>172</v>
      </c>
      <c r="AC28" s="2" t="s">
        <v>172</v>
      </c>
      <c r="AD28" s="2" t="s">
        <v>172</v>
      </c>
      <c r="AE28" s="2" t="s">
        <v>172</v>
      </c>
      <c r="AF28" s="2" t="s">
        <v>172</v>
      </c>
      <c r="AG28" s="2" t="s">
        <v>172</v>
      </c>
      <c r="AH28" s="2" t="s">
        <v>172</v>
      </c>
      <c r="AI28" s="2" t="s">
        <v>172</v>
      </c>
      <c r="AJ28" s="2" t="s">
        <v>172</v>
      </c>
      <c r="AK28" s="2" t="s">
        <v>172</v>
      </c>
      <c r="AL28" s="2" t="s">
        <v>172</v>
      </c>
      <c r="AM28" s="2">
        <v>2.2999999999999998</v>
      </c>
      <c r="AN28" s="2">
        <v>3.2</v>
      </c>
      <c r="AO28" s="2">
        <v>4.0999999999999996</v>
      </c>
      <c r="AP28" s="2">
        <v>5.4</v>
      </c>
      <c r="AQ28" s="2">
        <v>14.7</v>
      </c>
      <c r="AR28" s="2">
        <v>17.399999999999999</v>
      </c>
      <c r="AS28" s="2">
        <v>16.600000000000001</v>
      </c>
      <c r="AT28" s="2">
        <v>14</v>
      </c>
      <c r="AU28" s="2">
        <v>20.3</v>
      </c>
      <c r="AW28" s="1"/>
      <c r="AX28" s="10" t="s">
        <v>173</v>
      </c>
      <c r="AY28" s="2">
        <v>5.8</v>
      </c>
      <c r="AZ28" s="2">
        <v>4.4000000000000004</v>
      </c>
      <c r="BA28" s="2">
        <v>3.2</v>
      </c>
      <c r="BB28" s="2">
        <v>2.7</v>
      </c>
      <c r="BC28" s="2">
        <v>5.9</v>
      </c>
      <c r="BD28" s="2">
        <v>3.7</v>
      </c>
      <c r="BE28" s="2">
        <v>4.5</v>
      </c>
      <c r="BF28" s="2">
        <v>4.5</v>
      </c>
      <c r="BG28" s="2" t="s">
        <v>172</v>
      </c>
      <c r="BH28" s="2" t="s">
        <v>172</v>
      </c>
      <c r="BI28" s="2" t="s">
        <v>172</v>
      </c>
      <c r="BJ28" s="2" t="s">
        <v>172</v>
      </c>
      <c r="BK28" s="2" t="s">
        <v>172</v>
      </c>
      <c r="BL28" s="2" t="s">
        <v>172</v>
      </c>
      <c r="BM28" s="2" t="s">
        <v>172</v>
      </c>
      <c r="BN28" s="2" t="s">
        <v>172</v>
      </c>
      <c r="BO28" s="2" t="s">
        <v>172</v>
      </c>
      <c r="BP28" s="2">
        <v>5.3</v>
      </c>
      <c r="BQ28" s="2">
        <v>5.8</v>
      </c>
      <c r="BR28" s="2">
        <v>8.6</v>
      </c>
      <c r="BS28" s="2">
        <v>12.1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100</v>
      </c>
      <c r="CM28" s="2" t="s">
        <v>172</v>
      </c>
      <c r="CN28" s="2" t="s">
        <v>172</v>
      </c>
      <c r="CO28" s="2" t="s">
        <v>172</v>
      </c>
      <c r="CP28" s="2" t="s">
        <v>172</v>
      </c>
      <c r="CQ28" s="2" t="s">
        <v>172</v>
      </c>
      <c r="CS28" s="1"/>
      <c r="CT28" s="10" t="s">
        <v>173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1.3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 t="s">
        <v>172</v>
      </c>
      <c r="DM28" s="2">
        <v>0</v>
      </c>
      <c r="DN28" s="2">
        <v>0</v>
      </c>
      <c r="DO28" s="2">
        <v>0</v>
      </c>
      <c r="DQ28" s="1"/>
      <c r="DR28" s="10" t="s">
        <v>173</v>
      </c>
      <c r="DS28" s="2" t="s">
        <v>172</v>
      </c>
      <c r="DT28" s="2" t="s">
        <v>172</v>
      </c>
      <c r="DU28" s="2" t="s">
        <v>172</v>
      </c>
      <c r="DV28" s="2" t="s">
        <v>172</v>
      </c>
      <c r="DW28" s="2" t="s">
        <v>172</v>
      </c>
      <c r="DX28" s="2" t="s">
        <v>172</v>
      </c>
      <c r="DY28" s="2" t="s">
        <v>172</v>
      </c>
      <c r="DZ28" s="2" t="s">
        <v>172</v>
      </c>
      <c r="EA28" s="2" t="s">
        <v>172</v>
      </c>
      <c r="EB28" s="2" t="s">
        <v>172</v>
      </c>
      <c r="EC28" s="2" t="s">
        <v>172</v>
      </c>
      <c r="ED28" s="2" t="s">
        <v>172</v>
      </c>
      <c r="EE28" s="2" t="s">
        <v>172</v>
      </c>
      <c r="EF28" s="2" t="s">
        <v>172</v>
      </c>
      <c r="EG28" s="2" t="s">
        <v>172</v>
      </c>
      <c r="EH28" s="2" t="s">
        <v>172</v>
      </c>
      <c r="EI28" s="2" t="s">
        <v>172</v>
      </c>
      <c r="EJ28" s="2" t="s">
        <v>172</v>
      </c>
      <c r="EK28" s="2" t="s">
        <v>172</v>
      </c>
      <c r="EL28" s="2" t="s">
        <v>172</v>
      </c>
      <c r="EM28" s="2" t="s">
        <v>172</v>
      </c>
      <c r="EO28" s="1"/>
      <c r="EP28" s="10" t="s">
        <v>173</v>
      </c>
      <c r="EQ28" s="2" t="s">
        <v>172</v>
      </c>
      <c r="ER28" s="2" t="s">
        <v>172</v>
      </c>
      <c r="ES28" s="2" t="s">
        <v>172</v>
      </c>
      <c r="ET28" s="2" t="s">
        <v>172</v>
      </c>
      <c r="EU28" s="2" t="s">
        <v>172</v>
      </c>
      <c r="EV28" s="2" t="s">
        <v>172</v>
      </c>
      <c r="EW28" s="2" t="s">
        <v>172</v>
      </c>
      <c r="EX28" s="2" t="s">
        <v>172</v>
      </c>
      <c r="EY28" s="2" t="s">
        <v>172</v>
      </c>
      <c r="EZ28" s="2" t="s">
        <v>172</v>
      </c>
      <c r="FA28" s="2" t="s">
        <v>172</v>
      </c>
      <c r="FB28" s="2" t="s">
        <v>172</v>
      </c>
      <c r="FC28" s="2" t="s">
        <v>172</v>
      </c>
      <c r="FD28" s="2" t="s">
        <v>172</v>
      </c>
      <c r="FE28" s="2" t="s">
        <v>172</v>
      </c>
      <c r="FF28" s="2" t="s">
        <v>172</v>
      </c>
      <c r="FG28" s="2" t="s">
        <v>172</v>
      </c>
      <c r="FH28" s="2" t="s">
        <v>172</v>
      </c>
      <c r="FI28" s="2" t="s">
        <v>172</v>
      </c>
      <c r="FJ28" s="2" t="s">
        <v>172</v>
      </c>
      <c r="FK28" s="2" t="s">
        <v>172</v>
      </c>
    </row>
    <row r="29" spans="1:167" ht="14.5">
      <c r="A29" s="1"/>
      <c r="B29" s="10" t="s">
        <v>174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 t="s">
        <v>172</v>
      </c>
      <c r="L29" s="2" t="s">
        <v>172</v>
      </c>
      <c r="M29" s="2" t="s">
        <v>172</v>
      </c>
      <c r="N29" s="2" t="s">
        <v>172</v>
      </c>
      <c r="O29" s="2" t="s">
        <v>172</v>
      </c>
      <c r="P29" s="2" t="s">
        <v>172</v>
      </c>
      <c r="Q29" s="2" t="s">
        <v>172</v>
      </c>
      <c r="R29" s="2" t="s">
        <v>172</v>
      </c>
      <c r="S29" s="2" t="s">
        <v>172</v>
      </c>
      <c r="T29" s="2" t="s">
        <v>172</v>
      </c>
      <c r="U29" s="2" t="s">
        <v>172</v>
      </c>
      <c r="V29" s="2" t="s">
        <v>172</v>
      </c>
      <c r="W29" s="2" t="s">
        <v>172</v>
      </c>
      <c r="Y29" s="1"/>
      <c r="Z29" s="10" t="s">
        <v>174</v>
      </c>
      <c r="AA29" s="2" t="s">
        <v>172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 t="s">
        <v>172</v>
      </c>
      <c r="AP29" s="2" t="s">
        <v>172</v>
      </c>
      <c r="AQ29" s="2" t="s">
        <v>172</v>
      </c>
      <c r="AR29" s="2" t="s">
        <v>172</v>
      </c>
      <c r="AS29" s="2" t="s">
        <v>172</v>
      </c>
      <c r="AT29" s="2">
        <v>0.7</v>
      </c>
      <c r="AU29" s="2">
        <v>1</v>
      </c>
      <c r="AW29" s="1"/>
      <c r="AX29" s="10" t="s">
        <v>174</v>
      </c>
      <c r="AY29" s="2" t="s">
        <v>172</v>
      </c>
      <c r="AZ29" s="2">
        <v>0</v>
      </c>
      <c r="BA29" s="2">
        <v>0</v>
      </c>
      <c r="BB29" s="2" t="s">
        <v>172</v>
      </c>
      <c r="BC29" s="2" t="s">
        <v>172</v>
      </c>
      <c r="BD29" s="2" t="s">
        <v>172</v>
      </c>
      <c r="BE29" s="2" t="s">
        <v>172</v>
      </c>
      <c r="BF29" s="2" t="s">
        <v>172</v>
      </c>
      <c r="BG29" s="2" t="s">
        <v>172</v>
      </c>
      <c r="BH29" s="2" t="s">
        <v>172</v>
      </c>
      <c r="BI29" s="2" t="s">
        <v>172</v>
      </c>
      <c r="BJ29" s="2" t="s">
        <v>172</v>
      </c>
      <c r="BK29" s="2" t="s">
        <v>172</v>
      </c>
      <c r="BL29" s="2" t="s">
        <v>172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>
        <v>0.5</v>
      </c>
      <c r="BR29" s="2">
        <v>0.7</v>
      </c>
      <c r="BS29" s="2">
        <v>0.7</v>
      </c>
      <c r="BU29" s="1"/>
      <c r="BV29" s="10" t="s">
        <v>174</v>
      </c>
      <c r="BW29" s="2">
        <v>0</v>
      </c>
      <c r="BX29" s="2">
        <v>0</v>
      </c>
      <c r="BY29" s="2">
        <v>0</v>
      </c>
      <c r="BZ29" s="2">
        <v>0</v>
      </c>
      <c r="CA29" s="2" t="s">
        <v>172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S29" s="1"/>
      <c r="CT29" s="10" t="s">
        <v>174</v>
      </c>
      <c r="CU29" s="2">
        <v>0</v>
      </c>
      <c r="CV29" s="2">
        <v>0</v>
      </c>
      <c r="CW29" s="2">
        <v>100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 t="s">
        <v>172</v>
      </c>
      <c r="DM29" s="2">
        <v>0</v>
      </c>
      <c r="DN29" s="2">
        <v>0</v>
      </c>
      <c r="DO29" s="2">
        <v>0</v>
      </c>
      <c r="DQ29" s="1"/>
      <c r="DR29" s="10" t="s">
        <v>174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 t="s">
        <v>172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 t="s">
        <v>172</v>
      </c>
      <c r="EH29" s="2" t="s">
        <v>172</v>
      </c>
      <c r="EI29" s="2" t="s">
        <v>172</v>
      </c>
      <c r="EJ29" s="2" t="s">
        <v>172</v>
      </c>
      <c r="EK29" s="2" t="s">
        <v>172</v>
      </c>
      <c r="EL29" s="2" t="s">
        <v>172</v>
      </c>
      <c r="EM29" s="2" t="s">
        <v>172</v>
      </c>
      <c r="EO29" s="1"/>
      <c r="EP29" s="10" t="s">
        <v>174</v>
      </c>
      <c r="EQ29" s="2" t="s">
        <v>172</v>
      </c>
      <c r="ER29" s="2" t="s">
        <v>172</v>
      </c>
      <c r="ES29" s="2" t="s">
        <v>172</v>
      </c>
      <c r="ET29" s="2" t="s">
        <v>172</v>
      </c>
      <c r="EU29" s="2">
        <v>0</v>
      </c>
      <c r="EV29" s="2" t="s">
        <v>172</v>
      </c>
      <c r="EW29" s="2" t="s">
        <v>172</v>
      </c>
      <c r="EX29" s="2" t="s">
        <v>172</v>
      </c>
      <c r="EY29" s="2" t="s">
        <v>172</v>
      </c>
      <c r="EZ29" s="2" t="s">
        <v>172</v>
      </c>
      <c r="FA29" s="2" t="s">
        <v>172</v>
      </c>
      <c r="FB29" s="2" t="s">
        <v>172</v>
      </c>
      <c r="FC29" s="2" t="s">
        <v>172</v>
      </c>
      <c r="FD29" s="2">
        <v>0.3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 t="s">
        <v>172</v>
      </c>
      <c r="FJ29" s="2" t="s">
        <v>172</v>
      </c>
      <c r="FK29" s="2" t="s">
        <v>172</v>
      </c>
    </row>
    <row r="30" spans="1:167" ht="14.5">
      <c r="A30" s="1"/>
      <c r="B30" s="10" t="s">
        <v>175</v>
      </c>
      <c r="C30" s="2" t="s">
        <v>172</v>
      </c>
      <c r="D30" s="2" t="s">
        <v>172</v>
      </c>
      <c r="E30" s="2" t="s">
        <v>172</v>
      </c>
      <c r="F30" s="2" t="s">
        <v>172</v>
      </c>
      <c r="G30" s="2" t="s">
        <v>172</v>
      </c>
      <c r="H30" s="2" t="s">
        <v>172</v>
      </c>
      <c r="I30" s="2" t="s">
        <v>172</v>
      </c>
      <c r="J30" s="2" t="s">
        <v>172</v>
      </c>
      <c r="K30" s="2" t="s">
        <v>172</v>
      </c>
      <c r="L30" s="2" t="s">
        <v>172</v>
      </c>
      <c r="M30" s="2" t="s">
        <v>172</v>
      </c>
      <c r="N30" s="2" t="s">
        <v>172</v>
      </c>
      <c r="O30" s="2" t="s">
        <v>172</v>
      </c>
      <c r="P30" s="2" t="s">
        <v>172</v>
      </c>
      <c r="Q30" s="2" t="s">
        <v>172</v>
      </c>
      <c r="R30" s="2" t="s">
        <v>172</v>
      </c>
      <c r="S30" s="2" t="s">
        <v>172</v>
      </c>
      <c r="T30" s="2" t="s">
        <v>172</v>
      </c>
      <c r="U30" s="2" t="s">
        <v>172</v>
      </c>
      <c r="V30" s="2">
        <v>0</v>
      </c>
      <c r="W30" s="2">
        <v>0</v>
      </c>
      <c r="Y30" s="1"/>
      <c r="Z30" s="10" t="s">
        <v>175</v>
      </c>
      <c r="AA30" s="2" t="s">
        <v>172</v>
      </c>
      <c r="AB30" s="2" t="s">
        <v>172</v>
      </c>
      <c r="AC30" s="2" t="s">
        <v>172</v>
      </c>
      <c r="AD30" s="2" t="s">
        <v>172</v>
      </c>
      <c r="AE30" s="2" t="s">
        <v>172</v>
      </c>
      <c r="AF30" s="2" t="s">
        <v>172</v>
      </c>
      <c r="AG30" s="2" t="s">
        <v>172</v>
      </c>
      <c r="AH30" s="2" t="s">
        <v>172</v>
      </c>
      <c r="AI30" s="2" t="s">
        <v>172</v>
      </c>
      <c r="AJ30" s="2" t="s">
        <v>172</v>
      </c>
      <c r="AK30" s="2" t="s">
        <v>172</v>
      </c>
      <c r="AL30" s="2" t="s">
        <v>172</v>
      </c>
      <c r="AM30" s="2" t="s">
        <v>172</v>
      </c>
      <c r="AN30" s="2" t="s">
        <v>172</v>
      </c>
      <c r="AO30" s="2" t="s">
        <v>172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W30" s="1"/>
      <c r="AX30" s="10" t="s">
        <v>175</v>
      </c>
      <c r="AY30" s="2" t="s">
        <v>172</v>
      </c>
      <c r="AZ30" s="2" t="s">
        <v>172</v>
      </c>
      <c r="BA30" s="2" t="s">
        <v>172</v>
      </c>
      <c r="BB30" s="2" t="s">
        <v>172</v>
      </c>
      <c r="BC30" s="2" t="s">
        <v>172</v>
      </c>
      <c r="BD30" s="2" t="s">
        <v>172</v>
      </c>
      <c r="BE30" s="2" t="s">
        <v>172</v>
      </c>
      <c r="BF30" s="2" t="s">
        <v>172</v>
      </c>
      <c r="BG30" s="2" t="s">
        <v>172</v>
      </c>
      <c r="BH30" s="2" t="s">
        <v>172</v>
      </c>
      <c r="BI30" s="2" t="s">
        <v>172</v>
      </c>
      <c r="BJ30" s="2" t="s">
        <v>172</v>
      </c>
      <c r="BK30" s="2" t="s">
        <v>172</v>
      </c>
      <c r="BL30" s="2" t="s">
        <v>172</v>
      </c>
      <c r="BM30" s="2" t="s">
        <v>172</v>
      </c>
      <c r="BN30" s="2">
        <v>0</v>
      </c>
      <c r="BO30" s="2">
        <v>0</v>
      </c>
      <c r="BP30" s="2">
        <v>0</v>
      </c>
      <c r="BQ30" s="2">
        <v>0.1</v>
      </c>
      <c r="BR30" s="2">
        <v>0.1</v>
      </c>
      <c r="BS30" s="2">
        <v>0.1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 t="s">
        <v>172</v>
      </c>
      <c r="EC30" s="2" t="s">
        <v>172</v>
      </c>
      <c r="ED30" s="2">
        <v>0</v>
      </c>
      <c r="EE30" s="2" t="s">
        <v>172</v>
      </c>
      <c r="EF30" s="2" t="s">
        <v>172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 t="s">
        <v>172</v>
      </c>
      <c r="P31" s="2" t="s">
        <v>172</v>
      </c>
      <c r="Q31" s="2" t="s">
        <v>172</v>
      </c>
      <c r="R31" s="2" t="s">
        <v>172</v>
      </c>
      <c r="S31" s="2" t="s">
        <v>172</v>
      </c>
      <c r="T31" s="2" t="s">
        <v>172</v>
      </c>
      <c r="U31" s="2" t="s">
        <v>172</v>
      </c>
      <c r="V31" s="2" t="s">
        <v>172</v>
      </c>
      <c r="W31" s="2" t="s">
        <v>172</v>
      </c>
      <c r="Y31" s="1"/>
      <c r="Z31" s="10" t="s">
        <v>176</v>
      </c>
      <c r="AA31" s="2" t="s">
        <v>172</v>
      </c>
      <c r="AB31" s="2" t="s">
        <v>172</v>
      </c>
      <c r="AC31" s="2" t="s">
        <v>172</v>
      </c>
      <c r="AD31" s="2" t="s">
        <v>172</v>
      </c>
      <c r="AE31" s="2" t="s">
        <v>172</v>
      </c>
      <c r="AF31" s="2" t="s">
        <v>172</v>
      </c>
      <c r="AG31" s="2" t="s">
        <v>172</v>
      </c>
      <c r="AH31" s="2" t="s">
        <v>172</v>
      </c>
      <c r="AI31" s="2" t="s">
        <v>172</v>
      </c>
      <c r="AJ31" s="2" t="s">
        <v>172</v>
      </c>
      <c r="AK31" s="2" t="s">
        <v>172</v>
      </c>
      <c r="AL31" s="2" t="s">
        <v>172</v>
      </c>
      <c r="AM31" s="2" t="s">
        <v>172</v>
      </c>
      <c r="AN31" s="2" t="s">
        <v>172</v>
      </c>
      <c r="AO31" s="2" t="s">
        <v>172</v>
      </c>
      <c r="AP31" s="2" t="s">
        <v>172</v>
      </c>
      <c r="AQ31" s="2" t="s">
        <v>172</v>
      </c>
      <c r="AR31" s="2" t="s">
        <v>172</v>
      </c>
      <c r="AS31" s="2">
        <v>43.1</v>
      </c>
      <c r="AT31" s="2">
        <v>46.1</v>
      </c>
      <c r="AU31" s="2">
        <v>28.2</v>
      </c>
      <c r="AW31" s="1"/>
      <c r="AX31" s="10" t="s">
        <v>176</v>
      </c>
      <c r="AY31" s="2" t="s">
        <v>172</v>
      </c>
      <c r="AZ31" s="2" t="s">
        <v>172</v>
      </c>
      <c r="BA31" s="2" t="s">
        <v>172</v>
      </c>
      <c r="BB31" s="2" t="s">
        <v>172</v>
      </c>
      <c r="BC31" s="2" t="s">
        <v>172</v>
      </c>
      <c r="BD31" s="2" t="s">
        <v>172</v>
      </c>
      <c r="BE31" s="2" t="s">
        <v>172</v>
      </c>
      <c r="BF31" s="2" t="s">
        <v>172</v>
      </c>
      <c r="BG31" s="2" t="s">
        <v>172</v>
      </c>
      <c r="BH31" s="2" t="s">
        <v>172</v>
      </c>
      <c r="BI31" s="2" t="s">
        <v>172</v>
      </c>
      <c r="BJ31" s="2" t="s">
        <v>172</v>
      </c>
      <c r="BK31" s="2" t="s">
        <v>172</v>
      </c>
      <c r="BL31" s="2">
        <v>49.4</v>
      </c>
      <c r="BM31" s="2" t="s">
        <v>172</v>
      </c>
      <c r="BN31" s="2" t="s">
        <v>172</v>
      </c>
      <c r="BO31" s="2" t="s">
        <v>172</v>
      </c>
      <c r="BP31" s="2">
        <v>32.799999999999997</v>
      </c>
      <c r="BQ31" s="2">
        <v>32.299999999999997</v>
      </c>
      <c r="BR31" s="2">
        <v>39.5</v>
      </c>
      <c r="BS31" s="2">
        <v>35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 t="s">
        <v>172</v>
      </c>
      <c r="ER31" s="2" t="s">
        <v>172</v>
      </c>
      <c r="ES31" s="2" t="s">
        <v>172</v>
      </c>
      <c r="ET31" s="2" t="s">
        <v>172</v>
      </c>
      <c r="EU31" s="2" t="s">
        <v>172</v>
      </c>
      <c r="EV31" s="2" t="s">
        <v>172</v>
      </c>
      <c r="EW31" s="2" t="s">
        <v>172</v>
      </c>
      <c r="EX31" s="2" t="s">
        <v>172</v>
      </c>
      <c r="EY31" s="2" t="s">
        <v>172</v>
      </c>
      <c r="EZ31" s="2" t="s">
        <v>172</v>
      </c>
      <c r="FA31" s="2" t="s">
        <v>172</v>
      </c>
      <c r="FB31" s="2" t="s">
        <v>172</v>
      </c>
      <c r="FC31" s="2" t="s">
        <v>172</v>
      </c>
      <c r="FD31" s="2" t="s">
        <v>172</v>
      </c>
      <c r="FE31" s="2" t="s">
        <v>172</v>
      </c>
      <c r="FF31" s="2" t="s">
        <v>172</v>
      </c>
      <c r="FG31" s="2" t="s">
        <v>172</v>
      </c>
      <c r="FH31" s="2" t="s">
        <v>172</v>
      </c>
      <c r="FI31" s="2" t="s">
        <v>172</v>
      </c>
      <c r="FJ31" s="2" t="s">
        <v>172</v>
      </c>
      <c r="FK31" s="2" t="s">
        <v>172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172</v>
      </c>
      <c r="I32" s="2" t="s">
        <v>172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 t="s">
        <v>172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 t="s">
        <v>172</v>
      </c>
      <c r="AT32" s="2">
        <v>0</v>
      </c>
      <c r="AU32" s="2">
        <v>0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 t="s">
        <v>172</v>
      </c>
      <c r="BE32" s="2">
        <v>0</v>
      </c>
      <c r="BF32" s="2" t="s">
        <v>172</v>
      </c>
      <c r="BG32" s="2" t="s">
        <v>172</v>
      </c>
      <c r="BH32" s="2">
        <v>0</v>
      </c>
      <c r="BI32" s="2">
        <v>0</v>
      </c>
      <c r="BJ32" s="2" t="s">
        <v>172</v>
      </c>
      <c r="BK32" s="2" t="s">
        <v>172</v>
      </c>
      <c r="BL32" s="2" t="s">
        <v>172</v>
      </c>
      <c r="BM32" s="2" t="s">
        <v>172</v>
      </c>
      <c r="BN32" s="2" t="s">
        <v>172</v>
      </c>
      <c r="BO32" s="2" t="s">
        <v>172</v>
      </c>
      <c r="BP32" s="2" t="s">
        <v>172</v>
      </c>
      <c r="BQ32" s="2">
        <v>0</v>
      </c>
      <c r="BR32" s="2">
        <v>0</v>
      </c>
      <c r="BS32" s="2">
        <v>0.1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 t="s">
        <v>172</v>
      </c>
      <c r="EC32" s="2" t="s">
        <v>172</v>
      </c>
      <c r="ED32" s="2" t="s">
        <v>172</v>
      </c>
      <c r="EE32" s="2" t="s">
        <v>172</v>
      </c>
      <c r="EF32" s="2">
        <v>0</v>
      </c>
      <c r="EG32" s="2">
        <v>0</v>
      </c>
      <c r="EH32" s="2" t="s">
        <v>172</v>
      </c>
      <c r="EI32" s="2" t="s">
        <v>172</v>
      </c>
      <c r="EJ32" s="2" t="s">
        <v>172</v>
      </c>
      <c r="EK32" s="2" t="s">
        <v>172</v>
      </c>
      <c r="EL32" s="2" t="s">
        <v>172</v>
      </c>
      <c r="EM32" s="2" t="s">
        <v>172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 t="s">
        <v>172</v>
      </c>
      <c r="EW32" s="2" t="s">
        <v>172</v>
      </c>
      <c r="EX32" s="2" t="s">
        <v>172</v>
      </c>
      <c r="EY32" s="2" t="s">
        <v>172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 t="s">
        <v>172</v>
      </c>
      <c r="FI32" s="2" t="s">
        <v>172</v>
      </c>
      <c r="FJ32" s="2" t="s">
        <v>172</v>
      </c>
      <c r="FK32" s="2" t="s">
        <v>172</v>
      </c>
    </row>
    <row r="33" spans="1:170" ht="14.5">
      <c r="A33" s="1"/>
      <c r="B33" s="10" t="s">
        <v>178</v>
      </c>
      <c r="C33" s="2" t="s">
        <v>172</v>
      </c>
      <c r="D33" s="2" t="s">
        <v>172</v>
      </c>
      <c r="E33" s="2" t="s">
        <v>172</v>
      </c>
      <c r="F33" s="2" t="s">
        <v>172</v>
      </c>
      <c r="G33" s="2" t="s">
        <v>172</v>
      </c>
      <c r="H33" s="2" t="s">
        <v>172</v>
      </c>
      <c r="I33" s="2" t="s">
        <v>172</v>
      </c>
      <c r="J33" s="2" t="s">
        <v>172</v>
      </c>
      <c r="K33" s="2" t="s">
        <v>172</v>
      </c>
      <c r="L33" s="2" t="s">
        <v>172</v>
      </c>
      <c r="M33" s="2" t="s">
        <v>172</v>
      </c>
      <c r="N33" s="2" t="s">
        <v>172</v>
      </c>
      <c r="O33" s="2" t="s">
        <v>172</v>
      </c>
      <c r="P33" s="2" t="s">
        <v>172</v>
      </c>
      <c r="Q33" s="2" t="s">
        <v>172</v>
      </c>
      <c r="R33" s="2" t="s">
        <v>172</v>
      </c>
      <c r="S33" s="2" t="s">
        <v>172</v>
      </c>
      <c r="T33" s="2" t="s">
        <v>172</v>
      </c>
      <c r="U33" s="2" t="s">
        <v>172</v>
      </c>
      <c r="V33" s="2" t="s">
        <v>172</v>
      </c>
      <c r="W33" s="2" t="s">
        <v>172</v>
      </c>
      <c r="Y33" s="1"/>
      <c r="Z33" s="10" t="s">
        <v>178</v>
      </c>
      <c r="AA33" s="2" t="s">
        <v>172</v>
      </c>
      <c r="AB33" s="2" t="s">
        <v>172</v>
      </c>
      <c r="AC33" s="2" t="s">
        <v>172</v>
      </c>
      <c r="AD33" s="2" t="s">
        <v>172</v>
      </c>
      <c r="AE33" s="2" t="s">
        <v>172</v>
      </c>
      <c r="AF33" s="2" t="s">
        <v>172</v>
      </c>
      <c r="AG33" s="2" t="s">
        <v>172</v>
      </c>
      <c r="AH33" s="2" t="s">
        <v>172</v>
      </c>
      <c r="AI33" s="2">
        <v>56.4</v>
      </c>
      <c r="AJ33" s="2" t="s">
        <v>172</v>
      </c>
      <c r="AK33" s="2">
        <v>49.1</v>
      </c>
      <c r="AL33" s="2" t="s">
        <v>172</v>
      </c>
      <c r="AM33" s="2" t="s">
        <v>172</v>
      </c>
      <c r="AN33" s="2" t="s">
        <v>172</v>
      </c>
      <c r="AO33" s="2" t="s">
        <v>172</v>
      </c>
      <c r="AP33" s="2" t="s">
        <v>172</v>
      </c>
      <c r="AQ33" s="2" t="s">
        <v>172</v>
      </c>
      <c r="AR33" s="2" t="s">
        <v>172</v>
      </c>
      <c r="AS33" s="2">
        <v>16.100000000000001</v>
      </c>
      <c r="AT33" s="2">
        <v>18.2</v>
      </c>
      <c r="AU33" s="2">
        <v>21.9</v>
      </c>
      <c r="AW33" s="1"/>
      <c r="AX33" s="10" t="s">
        <v>178</v>
      </c>
      <c r="AY33" s="2" t="s">
        <v>172</v>
      </c>
      <c r="AZ33" s="2" t="s">
        <v>172</v>
      </c>
      <c r="BA33" s="2" t="s">
        <v>172</v>
      </c>
      <c r="BB33" s="2" t="s">
        <v>172</v>
      </c>
      <c r="BC33" s="2" t="s">
        <v>172</v>
      </c>
      <c r="BD33" s="2" t="s">
        <v>172</v>
      </c>
      <c r="BE33" s="2" t="s">
        <v>172</v>
      </c>
      <c r="BF33" s="2" t="s">
        <v>172</v>
      </c>
      <c r="BG33" s="2" t="s">
        <v>172</v>
      </c>
      <c r="BH33" s="2" t="s">
        <v>172</v>
      </c>
      <c r="BI33" s="2" t="s">
        <v>172</v>
      </c>
      <c r="BJ33" s="2" t="s">
        <v>172</v>
      </c>
      <c r="BK33" s="2" t="s">
        <v>172</v>
      </c>
      <c r="BL33" s="2" t="s">
        <v>172</v>
      </c>
      <c r="BM33" s="2" t="s">
        <v>172</v>
      </c>
      <c r="BN33" s="2" t="s">
        <v>172</v>
      </c>
      <c r="BO33" s="2" t="s">
        <v>172</v>
      </c>
      <c r="BP33" s="2" t="s">
        <v>172</v>
      </c>
      <c r="BQ33" s="2">
        <v>25.6</v>
      </c>
      <c r="BR33" s="2">
        <v>21.1</v>
      </c>
      <c r="BS33" s="2">
        <v>26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 t="s">
        <v>172</v>
      </c>
      <c r="DT33" s="2" t="s">
        <v>172</v>
      </c>
      <c r="DU33" s="2" t="s">
        <v>172</v>
      </c>
      <c r="DV33" s="2" t="s">
        <v>172</v>
      </c>
      <c r="DW33" s="2" t="s">
        <v>172</v>
      </c>
      <c r="DX33" s="2" t="s">
        <v>172</v>
      </c>
      <c r="DY33" s="2" t="s">
        <v>172</v>
      </c>
      <c r="DZ33" s="2" t="s">
        <v>172</v>
      </c>
      <c r="EA33" s="2" t="s">
        <v>172</v>
      </c>
      <c r="EB33" s="2" t="s">
        <v>172</v>
      </c>
      <c r="EC33" s="2" t="s">
        <v>172</v>
      </c>
      <c r="ED33" s="2" t="s">
        <v>172</v>
      </c>
      <c r="EE33" s="2" t="s">
        <v>172</v>
      </c>
      <c r="EF33" s="2" t="s">
        <v>172</v>
      </c>
      <c r="EG33" s="2" t="s">
        <v>172</v>
      </c>
      <c r="EH33" s="2" t="s">
        <v>172</v>
      </c>
      <c r="EI33" s="2" t="s">
        <v>172</v>
      </c>
      <c r="EJ33" s="2" t="s">
        <v>172</v>
      </c>
      <c r="EK33" s="2" t="s">
        <v>172</v>
      </c>
      <c r="EL33" s="2" t="s">
        <v>172</v>
      </c>
      <c r="EM33" s="2" t="s">
        <v>172</v>
      </c>
      <c r="EO33" s="1"/>
      <c r="EP33" s="10" t="s">
        <v>178</v>
      </c>
      <c r="EQ33" s="2" t="s">
        <v>172</v>
      </c>
      <c r="ER33" s="2" t="s">
        <v>172</v>
      </c>
      <c r="ES33" s="2" t="s">
        <v>172</v>
      </c>
      <c r="ET33" s="2" t="s">
        <v>172</v>
      </c>
      <c r="EU33" s="2" t="s">
        <v>172</v>
      </c>
      <c r="EV33" s="2" t="s">
        <v>172</v>
      </c>
      <c r="EW33" s="2" t="s">
        <v>172</v>
      </c>
      <c r="EX33" s="2" t="s">
        <v>172</v>
      </c>
      <c r="EY33" s="2" t="s">
        <v>172</v>
      </c>
      <c r="EZ33" s="2" t="s">
        <v>172</v>
      </c>
      <c r="FA33" s="2" t="s">
        <v>172</v>
      </c>
      <c r="FB33" s="2" t="s">
        <v>172</v>
      </c>
      <c r="FC33" s="2" t="s">
        <v>172</v>
      </c>
      <c r="FD33" s="2" t="s">
        <v>172</v>
      </c>
      <c r="FE33" s="2" t="s">
        <v>172</v>
      </c>
      <c r="FF33" s="2" t="s">
        <v>172</v>
      </c>
      <c r="FG33" s="2" t="s">
        <v>172</v>
      </c>
      <c r="FH33" s="2" t="s">
        <v>172</v>
      </c>
      <c r="FI33" s="2" t="s">
        <v>172</v>
      </c>
      <c r="FJ33" s="2" t="s">
        <v>172</v>
      </c>
      <c r="FK33" s="2" t="s">
        <v>172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 t="s">
        <v>172</v>
      </c>
      <c r="AQ34" s="2" t="s">
        <v>172</v>
      </c>
      <c r="AR34" s="2" t="s">
        <v>172</v>
      </c>
      <c r="AS34" s="2" t="s">
        <v>172</v>
      </c>
      <c r="AT34" s="2">
        <v>4.2</v>
      </c>
      <c r="AU34" s="2">
        <v>6.1</v>
      </c>
      <c r="AW34" s="1"/>
      <c r="AX34" s="10" t="s">
        <v>179</v>
      </c>
      <c r="AY34" s="2" t="s">
        <v>172</v>
      </c>
      <c r="AZ34" s="2" t="s">
        <v>172</v>
      </c>
      <c r="BA34" s="2" t="s">
        <v>172</v>
      </c>
      <c r="BB34" s="2" t="s">
        <v>172</v>
      </c>
      <c r="BC34" s="2" t="s">
        <v>172</v>
      </c>
      <c r="BD34" s="2" t="s">
        <v>172</v>
      </c>
      <c r="BE34" s="2" t="s">
        <v>172</v>
      </c>
      <c r="BF34" s="2" t="s">
        <v>172</v>
      </c>
      <c r="BG34" s="2" t="s">
        <v>172</v>
      </c>
      <c r="BH34" s="2" t="s">
        <v>172</v>
      </c>
      <c r="BI34" s="2" t="s">
        <v>172</v>
      </c>
      <c r="BJ34" s="2" t="s">
        <v>172</v>
      </c>
      <c r="BK34" s="2" t="s">
        <v>172</v>
      </c>
      <c r="BL34" s="2" t="s">
        <v>172</v>
      </c>
      <c r="BM34" s="2" t="s">
        <v>172</v>
      </c>
      <c r="BN34" s="2">
        <v>0</v>
      </c>
      <c r="BO34" s="2" t="s">
        <v>172</v>
      </c>
      <c r="BP34" s="2" t="s">
        <v>172</v>
      </c>
      <c r="BQ34" s="2">
        <v>7.3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 t="s">
        <v>172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2.9</v>
      </c>
      <c r="AB36" s="2">
        <v>1.6</v>
      </c>
      <c r="AC36" s="2">
        <v>3.1</v>
      </c>
      <c r="AD36" s="2">
        <v>5.5</v>
      </c>
      <c r="AE36" s="2">
        <v>2.7</v>
      </c>
      <c r="AF36" s="2">
        <v>2.9</v>
      </c>
      <c r="AG36" s="2">
        <v>4.9000000000000004</v>
      </c>
      <c r="AH36" s="2">
        <v>6.1</v>
      </c>
      <c r="AI36" s="2">
        <v>3.7</v>
      </c>
      <c r="AJ36" s="2">
        <v>5.2</v>
      </c>
      <c r="AK36" s="2">
        <v>5.8</v>
      </c>
      <c r="AL36" s="2">
        <v>3.1</v>
      </c>
      <c r="AM36" s="2">
        <v>3</v>
      </c>
      <c r="AN36" s="2">
        <v>3.5</v>
      </c>
      <c r="AO36" s="2">
        <v>3.5</v>
      </c>
      <c r="AP36" s="2">
        <v>3.1</v>
      </c>
      <c r="AQ36" s="2">
        <v>3</v>
      </c>
      <c r="AR36" s="2">
        <v>2.7</v>
      </c>
      <c r="AS36" s="2">
        <v>2.8</v>
      </c>
      <c r="AT36" s="2">
        <v>2.9</v>
      </c>
      <c r="AU36" s="2">
        <v>3.7</v>
      </c>
      <c r="AW36" s="1"/>
      <c r="AX36" s="10" t="s">
        <v>181</v>
      </c>
      <c r="AY36" s="2">
        <v>8</v>
      </c>
      <c r="AZ36" s="2">
        <v>4.5</v>
      </c>
      <c r="BA36" s="2">
        <v>7.8</v>
      </c>
      <c r="BB36" s="2">
        <v>12.6</v>
      </c>
      <c r="BC36" s="2">
        <v>7.4</v>
      </c>
      <c r="BD36" s="2">
        <v>8.1</v>
      </c>
      <c r="BE36" s="2">
        <v>8.5</v>
      </c>
      <c r="BF36" s="2">
        <v>10.8</v>
      </c>
      <c r="BG36" s="2">
        <v>11.9</v>
      </c>
      <c r="BH36" s="2">
        <v>13.6</v>
      </c>
      <c r="BI36" s="2">
        <v>16.899999999999999</v>
      </c>
      <c r="BJ36" s="2">
        <v>10.7</v>
      </c>
      <c r="BK36" s="2">
        <v>11.1</v>
      </c>
      <c r="BL36" s="2">
        <v>11.8</v>
      </c>
      <c r="BM36" s="2">
        <v>12.3</v>
      </c>
      <c r="BN36" s="2">
        <v>12.9</v>
      </c>
      <c r="BO36" s="2">
        <v>13.3</v>
      </c>
      <c r="BP36" s="2">
        <v>13.7</v>
      </c>
      <c r="BQ36" s="2">
        <v>15.4</v>
      </c>
      <c r="BR36" s="2">
        <v>16.600000000000001</v>
      </c>
      <c r="BS36" s="2">
        <v>14.3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2.8</v>
      </c>
      <c r="DT36" s="2">
        <v>1.7</v>
      </c>
      <c r="DU36" s="2">
        <v>3.1</v>
      </c>
      <c r="DV36" s="2">
        <v>8.4</v>
      </c>
      <c r="DW36" s="2">
        <v>3.7</v>
      </c>
      <c r="DX36" s="2">
        <v>3.6</v>
      </c>
      <c r="DY36" s="2">
        <v>3.9</v>
      </c>
      <c r="DZ36" s="2">
        <v>4.9000000000000004</v>
      </c>
      <c r="EA36" s="2">
        <v>4.9000000000000004</v>
      </c>
      <c r="EB36" s="2">
        <v>5.5</v>
      </c>
      <c r="EC36" s="2">
        <v>6</v>
      </c>
      <c r="ED36" s="2">
        <v>3.2</v>
      </c>
      <c r="EE36" s="2">
        <v>3.7</v>
      </c>
      <c r="EF36" s="2">
        <v>3.6</v>
      </c>
      <c r="EG36" s="2">
        <v>4.2</v>
      </c>
      <c r="EH36" s="2">
        <v>3.9</v>
      </c>
      <c r="EI36" s="2">
        <v>4.7</v>
      </c>
      <c r="EJ36" s="2">
        <v>3.5</v>
      </c>
      <c r="EK36" s="2">
        <v>3.5</v>
      </c>
      <c r="EL36" s="2">
        <v>4.3</v>
      </c>
      <c r="EM36" s="2">
        <v>3.9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224</v>
      </c>
      <c r="C38" s="4">
        <v>0.1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0.1</v>
      </c>
      <c r="J38" s="4">
        <v>0.1</v>
      </c>
      <c r="K38" s="4">
        <v>0.1</v>
      </c>
      <c r="L38" s="4">
        <v>0.1</v>
      </c>
      <c r="M38" s="4">
        <v>0.1</v>
      </c>
      <c r="N38" s="4">
        <v>0.1</v>
      </c>
      <c r="O38" s="4">
        <v>0.1</v>
      </c>
      <c r="P38" s="4">
        <v>0.1</v>
      </c>
      <c r="Q38" s="4">
        <v>0.1</v>
      </c>
      <c r="R38" s="4">
        <v>0.1</v>
      </c>
      <c r="S38" s="4">
        <v>0.1</v>
      </c>
      <c r="T38" s="4">
        <v>0.1</v>
      </c>
      <c r="U38" s="4">
        <v>0.1</v>
      </c>
      <c r="V38" s="4">
        <v>0.1</v>
      </c>
      <c r="W38" s="4">
        <v>0.1</v>
      </c>
      <c r="Y38" s="7"/>
      <c r="Z38" s="11" t="s">
        <v>224</v>
      </c>
      <c r="AA38" s="4">
        <v>0.8</v>
      </c>
      <c r="AB38" s="4">
        <v>0.8</v>
      </c>
      <c r="AC38" s="4">
        <v>0.8</v>
      </c>
      <c r="AD38" s="4">
        <v>0.8</v>
      </c>
      <c r="AE38" s="4">
        <v>0.9</v>
      </c>
      <c r="AF38" s="4">
        <v>0.9</v>
      </c>
      <c r="AG38" s="4">
        <v>0.7</v>
      </c>
      <c r="AH38" s="4">
        <v>0.6</v>
      </c>
      <c r="AI38" s="4">
        <v>1</v>
      </c>
      <c r="AJ38" s="4">
        <v>0.8</v>
      </c>
      <c r="AK38" s="4">
        <v>0.8</v>
      </c>
      <c r="AL38" s="4">
        <v>0.8</v>
      </c>
      <c r="AM38" s="4">
        <v>0.9</v>
      </c>
      <c r="AN38" s="4">
        <v>0.8</v>
      </c>
      <c r="AO38" s="4">
        <v>0.8</v>
      </c>
      <c r="AP38" s="4">
        <v>0.8</v>
      </c>
      <c r="AQ38" s="4">
        <v>0.8</v>
      </c>
      <c r="AR38" s="4">
        <v>0.9</v>
      </c>
      <c r="AS38" s="4">
        <v>1</v>
      </c>
      <c r="AT38" s="4">
        <v>1.2</v>
      </c>
      <c r="AU38" s="4">
        <v>0.7</v>
      </c>
      <c r="AW38" s="7"/>
      <c r="AX38" s="11" t="s">
        <v>224</v>
      </c>
      <c r="AY38" s="4">
        <v>2.5</v>
      </c>
      <c r="AZ38" s="4">
        <v>2.4</v>
      </c>
      <c r="BA38" s="4">
        <v>2.7</v>
      </c>
      <c r="BB38" s="4">
        <v>3</v>
      </c>
      <c r="BC38" s="4">
        <v>2.9</v>
      </c>
      <c r="BD38" s="4">
        <v>2.9</v>
      </c>
      <c r="BE38" s="4">
        <v>3.2</v>
      </c>
      <c r="BF38" s="4">
        <v>3</v>
      </c>
      <c r="BG38" s="4">
        <v>2.5</v>
      </c>
      <c r="BH38" s="4">
        <v>2.5</v>
      </c>
      <c r="BI38" s="4">
        <v>2.2999999999999998</v>
      </c>
      <c r="BJ38" s="4">
        <v>2</v>
      </c>
      <c r="BK38" s="4">
        <v>2.1</v>
      </c>
      <c r="BL38" s="4">
        <v>2</v>
      </c>
      <c r="BM38" s="4">
        <v>1.9</v>
      </c>
      <c r="BN38" s="4">
        <v>1.6</v>
      </c>
      <c r="BO38" s="4">
        <v>1.6</v>
      </c>
      <c r="BP38" s="4">
        <v>1.6</v>
      </c>
      <c r="BQ38" s="4">
        <v>1.5</v>
      </c>
      <c r="BR38" s="4">
        <v>1.7</v>
      </c>
      <c r="BS38" s="4">
        <v>1.7</v>
      </c>
      <c r="BU38" s="7"/>
      <c r="BV38" s="11" t="s">
        <v>224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224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224</v>
      </c>
      <c r="DS38" s="4">
        <v>0.6</v>
      </c>
      <c r="DT38" s="4">
        <v>0.6</v>
      </c>
      <c r="DU38" s="4">
        <v>0.6</v>
      </c>
      <c r="DV38" s="4">
        <v>0.5</v>
      </c>
      <c r="DW38" s="4">
        <v>0.7</v>
      </c>
      <c r="DX38" s="4">
        <v>0.8</v>
      </c>
      <c r="DY38" s="4">
        <v>0.9</v>
      </c>
      <c r="DZ38" s="4">
        <v>0.8</v>
      </c>
      <c r="EA38" s="4">
        <v>0.8</v>
      </c>
      <c r="EB38" s="4">
        <v>0.8</v>
      </c>
      <c r="EC38" s="4">
        <v>0.8</v>
      </c>
      <c r="ED38" s="4">
        <v>0.9</v>
      </c>
      <c r="EE38" s="4">
        <v>0.6</v>
      </c>
      <c r="EF38" s="4">
        <v>0.6</v>
      </c>
      <c r="EG38" s="4">
        <v>0.6</v>
      </c>
      <c r="EH38" s="4">
        <v>0.6</v>
      </c>
      <c r="EI38" s="4">
        <v>0.4</v>
      </c>
      <c r="EJ38" s="4">
        <v>0.5</v>
      </c>
      <c r="EK38" s="4">
        <v>0.6</v>
      </c>
      <c r="EL38" s="4">
        <v>0.6</v>
      </c>
      <c r="EM38" s="4">
        <v>0.6</v>
      </c>
      <c r="EO38" s="7"/>
      <c r="EP38" s="11" t="s">
        <v>224</v>
      </c>
      <c r="EQ38" s="4">
        <v>0.7</v>
      </c>
      <c r="ER38" s="4">
        <v>0.7</v>
      </c>
      <c r="ES38" s="4">
        <v>0.9</v>
      </c>
      <c r="ET38" s="4">
        <v>0.8</v>
      </c>
      <c r="EU38" s="4">
        <v>0.8</v>
      </c>
      <c r="EV38" s="4">
        <v>0.7</v>
      </c>
      <c r="EW38" s="4">
        <v>1</v>
      </c>
      <c r="EX38" s="4">
        <v>0.6</v>
      </c>
      <c r="EY38" s="4">
        <v>0.6</v>
      </c>
      <c r="EZ38" s="4">
        <v>0.6</v>
      </c>
      <c r="FA38" s="4">
        <v>0.3</v>
      </c>
      <c r="FB38" s="4">
        <v>0.6</v>
      </c>
      <c r="FC38" s="4">
        <v>0.4</v>
      </c>
      <c r="FD38" s="4">
        <v>0.4</v>
      </c>
      <c r="FE38" s="4">
        <v>0.7</v>
      </c>
      <c r="FF38" s="4">
        <v>0.9</v>
      </c>
      <c r="FG38" s="4">
        <v>1</v>
      </c>
      <c r="FH38" s="4">
        <v>1.1000000000000001</v>
      </c>
      <c r="FI38" s="4">
        <v>1.1000000000000001</v>
      </c>
      <c r="FJ38" s="4">
        <v>0.6</v>
      </c>
      <c r="FK38" s="4">
        <v>0.2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173</v>
      </c>
      <c r="AA41" s="2" t="s">
        <v>172</v>
      </c>
      <c r="AB41" s="2" t="s">
        <v>172</v>
      </c>
      <c r="AC41" s="2" t="s">
        <v>172</v>
      </c>
      <c r="AD41" s="2" t="s">
        <v>172</v>
      </c>
      <c r="AE41" s="2" t="s">
        <v>172</v>
      </c>
      <c r="AF41" s="2" t="s">
        <v>172</v>
      </c>
      <c r="AG41" s="2" t="s">
        <v>172</v>
      </c>
      <c r="AH41" s="2" t="s">
        <v>172</v>
      </c>
      <c r="AI41" s="2" t="s">
        <v>172</v>
      </c>
      <c r="AJ41" s="2" t="s">
        <v>172</v>
      </c>
      <c r="AK41" s="2" t="s">
        <v>172</v>
      </c>
      <c r="AL41" s="2" t="s">
        <v>172</v>
      </c>
      <c r="AM41" s="2">
        <v>0</v>
      </c>
      <c r="AN41" s="2">
        <v>0</v>
      </c>
      <c r="AO41" s="2">
        <v>0</v>
      </c>
      <c r="AP41" s="2">
        <v>0</v>
      </c>
      <c r="AQ41" s="2">
        <v>0.1</v>
      </c>
      <c r="AR41" s="2">
        <v>0.1</v>
      </c>
      <c r="AS41" s="2">
        <v>0.1</v>
      </c>
      <c r="AT41" s="2">
        <v>0.1</v>
      </c>
      <c r="AU41" s="2">
        <v>0.1</v>
      </c>
      <c r="AV41" s="15">
        <f t="shared" ref="AV41:AV49" si="1">AU16</f>
        <v>2.2999999999999998</v>
      </c>
      <c r="AW41" s="16">
        <f t="shared" ref="AW41:AW47" si="2">AU41*1000/AV41</f>
        <v>43.478260869565197</v>
      </c>
      <c r="AX41" s="10" t="s">
        <v>173</v>
      </c>
      <c r="AY41" s="2">
        <v>0.1</v>
      </c>
      <c r="AZ41" s="2">
        <v>0.1</v>
      </c>
      <c r="BA41" s="2">
        <v>0.1</v>
      </c>
      <c r="BB41" s="2">
        <v>0.1</v>
      </c>
      <c r="BC41" s="2">
        <v>0.1</v>
      </c>
      <c r="BD41" s="2">
        <v>0.1</v>
      </c>
      <c r="BE41" s="2">
        <v>0.1</v>
      </c>
      <c r="BF41" s="2">
        <v>0.1</v>
      </c>
      <c r="BG41" s="2" t="s">
        <v>172</v>
      </c>
      <c r="BH41" s="2" t="s">
        <v>172</v>
      </c>
      <c r="BI41" s="2" t="s">
        <v>172</v>
      </c>
      <c r="BJ41" s="2" t="s">
        <v>172</v>
      </c>
      <c r="BK41" s="2" t="s">
        <v>172</v>
      </c>
      <c r="BL41" s="2" t="s">
        <v>172</v>
      </c>
      <c r="BM41" s="2" t="s">
        <v>172</v>
      </c>
      <c r="BN41" s="2" t="s">
        <v>172</v>
      </c>
      <c r="BO41" s="2" t="s">
        <v>172</v>
      </c>
      <c r="BP41" s="2">
        <v>0.1</v>
      </c>
      <c r="BQ41" s="2">
        <v>0.1</v>
      </c>
      <c r="BR41" s="2">
        <v>0.1</v>
      </c>
      <c r="BS41" s="2">
        <v>0.1</v>
      </c>
      <c r="BT41" s="15">
        <f t="shared" ref="BT41:BT49" si="3">BS16</f>
        <v>2.8</v>
      </c>
      <c r="BU41" s="16">
        <f t="shared" ref="BU41:BU49" si="4">BS41*1000/BT41</f>
        <v>35.714285714285701</v>
      </c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 t="s">
        <v>172</v>
      </c>
      <c r="CN41" s="2" t="s">
        <v>172</v>
      </c>
      <c r="CO41" s="2" t="s">
        <v>172</v>
      </c>
      <c r="CP41" s="2" t="s">
        <v>172</v>
      </c>
      <c r="CQ41" s="2" t="s">
        <v>172</v>
      </c>
      <c r="CR41" s="15" t="str">
        <f t="shared" ref="CR41:CR49" si="5">CQ16</f>
        <v>X</v>
      </c>
      <c r="CS41" s="16"/>
      <c r="CT41" s="10" t="s">
        <v>173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 t="s">
        <v>172</v>
      </c>
      <c r="DM41" s="2">
        <v>0</v>
      </c>
      <c r="DN41" s="2">
        <v>0</v>
      </c>
      <c r="DO41" s="2">
        <v>0</v>
      </c>
      <c r="DP41" s="15">
        <f t="shared" ref="DP41:DP49" si="6">DO16</f>
        <v>0</v>
      </c>
      <c r="DQ41" s="16"/>
      <c r="DR41" s="10" t="s">
        <v>173</v>
      </c>
      <c r="DS41" s="2" t="s">
        <v>172</v>
      </c>
      <c r="DT41" s="2" t="s">
        <v>172</v>
      </c>
      <c r="DU41" s="2" t="s">
        <v>172</v>
      </c>
      <c r="DV41" s="2" t="s">
        <v>172</v>
      </c>
      <c r="DW41" s="2" t="s">
        <v>172</v>
      </c>
      <c r="DX41" s="2" t="s">
        <v>172</v>
      </c>
      <c r="DY41" s="2" t="s">
        <v>172</v>
      </c>
      <c r="DZ41" s="2" t="s">
        <v>172</v>
      </c>
      <c r="EA41" s="2" t="s">
        <v>172</v>
      </c>
      <c r="EB41" s="2" t="s">
        <v>172</v>
      </c>
      <c r="EC41" s="2" t="s">
        <v>172</v>
      </c>
      <c r="ED41" s="2" t="s">
        <v>172</v>
      </c>
      <c r="EE41" s="2" t="s">
        <v>172</v>
      </c>
      <c r="EF41" s="2" t="s">
        <v>172</v>
      </c>
      <c r="EG41" s="2" t="s">
        <v>172</v>
      </c>
      <c r="EH41" s="2" t="s">
        <v>172</v>
      </c>
      <c r="EI41" s="2" t="s">
        <v>172</v>
      </c>
      <c r="EJ41" s="2" t="s">
        <v>172</v>
      </c>
      <c r="EK41" s="2" t="s">
        <v>172</v>
      </c>
      <c r="EL41" s="2" t="s">
        <v>172</v>
      </c>
      <c r="EM41" s="2" t="s">
        <v>172</v>
      </c>
      <c r="EN41" s="15" t="str">
        <f t="shared" ref="EN41:EN49" si="7">EM16</f>
        <v>X</v>
      </c>
      <c r="EO41" s="16"/>
      <c r="EP41" s="10" t="s">
        <v>173</v>
      </c>
      <c r="EQ41" s="2" t="s">
        <v>172</v>
      </c>
      <c r="ER41" s="2" t="s">
        <v>172</v>
      </c>
      <c r="ES41" s="2" t="s">
        <v>172</v>
      </c>
      <c r="ET41" s="2" t="s">
        <v>172</v>
      </c>
      <c r="EU41" s="2" t="s">
        <v>172</v>
      </c>
      <c r="EV41" s="2" t="s">
        <v>172</v>
      </c>
      <c r="EW41" s="2" t="s">
        <v>172</v>
      </c>
      <c r="EX41" s="2" t="s">
        <v>172</v>
      </c>
      <c r="EY41" s="2" t="s">
        <v>172</v>
      </c>
      <c r="EZ41" s="2" t="s">
        <v>172</v>
      </c>
      <c r="FA41" s="2" t="s">
        <v>172</v>
      </c>
      <c r="FB41" s="2" t="s">
        <v>172</v>
      </c>
      <c r="FC41" s="2" t="s">
        <v>172</v>
      </c>
      <c r="FD41" s="2" t="s">
        <v>172</v>
      </c>
      <c r="FE41" s="2" t="s">
        <v>172</v>
      </c>
      <c r="FF41" s="2" t="s">
        <v>172</v>
      </c>
      <c r="FG41" s="2" t="s">
        <v>172</v>
      </c>
      <c r="FH41" s="2" t="s">
        <v>172</v>
      </c>
      <c r="FI41" s="2" t="s">
        <v>172</v>
      </c>
      <c r="FJ41" s="2" t="s">
        <v>172</v>
      </c>
      <c r="FK41" s="2" t="s">
        <v>172</v>
      </c>
      <c r="FL41" s="15" t="str">
        <f t="shared" ref="FL41:FL49" si="8">FK16</f>
        <v>X</v>
      </c>
      <c r="FM41" s="16"/>
      <c r="FN41">
        <f t="shared" ref="FN41" si="9">AVERAGE(Y41,AW41,BU41,CS41,DQ41,EO41,FM41)</f>
        <v>39.596273291925499</v>
      </c>
    </row>
    <row r="42" spans="1:170" ht="14.5">
      <c r="A42" s="1"/>
      <c r="B42" s="10" t="s">
        <v>174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 t="s">
        <v>172</v>
      </c>
      <c r="L42" s="2" t="s">
        <v>172</v>
      </c>
      <c r="M42" s="2" t="s">
        <v>172</v>
      </c>
      <c r="N42" s="2" t="s">
        <v>172</v>
      </c>
      <c r="O42" s="2" t="s">
        <v>172</v>
      </c>
      <c r="P42" s="2" t="s">
        <v>172</v>
      </c>
      <c r="Q42" s="2" t="s">
        <v>172</v>
      </c>
      <c r="R42" s="2" t="s">
        <v>172</v>
      </c>
      <c r="S42" s="2" t="s">
        <v>172</v>
      </c>
      <c r="T42" s="2" t="s">
        <v>172</v>
      </c>
      <c r="U42" s="2" t="s">
        <v>172</v>
      </c>
      <c r="V42" s="2" t="s">
        <v>172</v>
      </c>
      <c r="W42" s="2" t="s">
        <v>172</v>
      </c>
      <c r="X42" s="15" t="str">
        <f t="shared" si="0"/>
        <v>X</v>
      </c>
      <c r="Y42" s="16"/>
      <c r="Z42" s="10" t="s">
        <v>174</v>
      </c>
      <c r="AA42" s="2" t="s">
        <v>172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 t="s">
        <v>172</v>
      </c>
      <c r="AP42" s="2" t="s">
        <v>172</v>
      </c>
      <c r="AQ42" s="2" t="s">
        <v>172</v>
      </c>
      <c r="AR42" s="2" t="s">
        <v>172</v>
      </c>
      <c r="AS42" s="2" t="s">
        <v>172</v>
      </c>
      <c r="AT42" s="2">
        <v>0</v>
      </c>
      <c r="AU42" s="2">
        <v>0</v>
      </c>
      <c r="AV42" s="15">
        <f t="shared" si="1"/>
        <v>0.1</v>
      </c>
      <c r="AW42" s="16"/>
      <c r="AX42" s="10" t="s">
        <v>174</v>
      </c>
      <c r="AY42" s="2" t="s">
        <v>172</v>
      </c>
      <c r="AZ42" s="2">
        <v>0</v>
      </c>
      <c r="BA42" s="2">
        <v>0</v>
      </c>
      <c r="BB42" s="2" t="s">
        <v>172</v>
      </c>
      <c r="BC42" s="2" t="s">
        <v>172</v>
      </c>
      <c r="BD42" s="2" t="s">
        <v>172</v>
      </c>
      <c r="BE42" s="2" t="s">
        <v>172</v>
      </c>
      <c r="BF42" s="2" t="s">
        <v>172</v>
      </c>
      <c r="BG42" s="2" t="s">
        <v>172</v>
      </c>
      <c r="BH42" s="2" t="s">
        <v>172</v>
      </c>
      <c r="BI42" s="2" t="s">
        <v>172</v>
      </c>
      <c r="BJ42" s="2" t="s">
        <v>172</v>
      </c>
      <c r="BK42" s="2" t="s">
        <v>172</v>
      </c>
      <c r="BL42" s="2" t="s">
        <v>172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>
        <v>0</v>
      </c>
      <c r="BR42" s="2">
        <v>0</v>
      </c>
      <c r="BS42" s="2">
        <v>0</v>
      </c>
      <c r="BT42" s="15">
        <f t="shared" si="3"/>
        <v>0.2</v>
      </c>
      <c r="BU42" s="16"/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 t="s">
        <v>172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5"/>
        <v>0</v>
      </c>
      <c r="CS42" s="16"/>
      <c r="CT42" s="10" t="s">
        <v>174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 t="s">
        <v>172</v>
      </c>
      <c r="DM42" s="2">
        <v>0</v>
      </c>
      <c r="DN42" s="2">
        <v>0</v>
      </c>
      <c r="DO42" s="2">
        <v>0</v>
      </c>
      <c r="DP42" s="15">
        <f t="shared" si="6"/>
        <v>0</v>
      </c>
      <c r="DQ42" s="16"/>
      <c r="DR42" s="10" t="s">
        <v>174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 t="s">
        <v>172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 t="s">
        <v>172</v>
      </c>
      <c r="EH42" s="2" t="s">
        <v>172</v>
      </c>
      <c r="EI42" s="2" t="s">
        <v>172</v>
      </c>
      <c r="EJ42" s="2" t="s">
        <v>172</v>
      </c>
      <c r="EK42" s="2" t="s">
        <v>172</v>
      </c>
      <c r="EL42" s="2" t="s">
        <v>172</v>
      </c>
      <c r="EM42" s="2" t="s">
        <v>172</v>
      </c>
      <c r="EN42" s="15" t="str">
        <f t="shared" si="7"/>
        <v>X</v>
      </c>
      <c r="EO42" s="16"/>
      <c r="EP42" s="10" t="s">
        <v>174</v>
      </c>
      <c r="EQ42" s="2" t="s">
        <v>172</v>
      </c>
      <c r="ER42" s="2" t="s">
        <v>172</v>
      </c>
      <c r="ES42" s="2" t="s">
        <v>172</v>
      </c>
      <c r="ET42" s="2" t="s">
        <v>172</v>
      </c>
      <c r="EU42" s="2">
        <v>0</v>
      </c>
      <c r="EV42" s="2" t="s">
        <v>172</v>
      </c>
      <c r="EW42" s="2" t="s">
        <v>172</v>
      </c>
      <c r="EX42" s="2" t="s">
        <v>172</v>
      </c>
      <c r="EY42" s="2" t="s">
        <v>172</v>
      </c>
      <c r="EZ42" s="2" t="s">
        <v>172</v>
      </c>
      <c r="FA42" s="2" t="s">
        <v>172</v>
      </c>
      <c r="FB42" s="2" t="s">
        <v>172</v>
      </c>
      <c r="FC42" s="2" t="s">
        <v>172</v>
      </c>
      <c r="FD42" s="2">
        <v>0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 t="s">
        <v>172</v>
      </c>
      <c r="FJ42" s="2" t="s">
        <v>172</v>
      </c>
      <c r="FK42" s="2" t="s">
        <v>172</v>
      </c>
      <c r="FL42" s="15" t="str">
        <f t="shared" si="8"/>
        <v>X</v>
      </c>
      <c r="FM42" s="16"/>
    </row>
    <row r="43" spans="1:170" ht="14.5">
      <c r="A43" s="1"/>
      <c r="B43" s="10" t="s">
        <v>175</v>
      </c>
      <c r="C43" s="2" t="s">
        <v>172</v>
      </c>
      <c r="D43" s="2" t="s">
        <v>172</v>
      </c>
      <c r="E43" s="2" t="s">
        <v>172</v>
      </c>
      <c r="F43" s="2" t="s">
        <v>172</v>
      </c>
      <c r="G43" s="2" t="s">
        <v>172</v>
      </c>
      <c r="H43" s="2" t="s">
        <v>172</v>
      </c>
      <c r="I43" s="2" t="s">
        <v>172</v>
      </c>
      <c r="J43" s="2" t="s">
        <v>172</v>
      </c>
      <c r="K43" s="2" t="s">
        <v>172</v>
      </c>
      <c r="L43" s="2" t="s">
        <v>172</v>
      </c>
      <c r="M43" s="2" t="s">
        <v>172</v>
      </c>
      <c r="N43" s="2" t="s">
        <v>172</v>
      </c>
      <c r="O43" s="2" t="s">
        <v>172</v>
      </c>
      <c r="P43" s="2" t="s">
        <v>172</v>
      </c>
      <c r="Q43" s="2" t="s">
        <v>172</v>
      </c>
      <c r="R43" s="2" t="s">
        <v>172</v>
      </c>
      <c r="S43" s="2" t="s">
        <v>172</v>
      </c>
      <c r="T43" s="2" t="s">
        <v>172</v>
      </c>
      <c r="U43" s="2" t="s">
        <v>172</v>
      </c>
      <c r="V43" s="2">
        <v>0</v>
      </c>
      <c r="W43" s="2">
        <v>0</v>
      </c>
      <c r="X43" s="15">
        <f t="shared" si="0"/>
        <v>0</v>
      </c>
      <c r="Y43" s="16"/>
      <c r="Z43" s="10" t="s">
        <v>175</v>
      </c>
      <c r="AA43" s="2" t="s">
        <v>172</v>
      </c>
      <c r="AB43" s="2" t="s">
        <v>172</v>
      </c>
      <c r="AC43" s="2" t="s">
        <v>172</v>
      </c>
      <c r="AD43" s="2" t="s">
        <v>172</v>
      </c>
      <c r="AE43" s="2" t="s">
        <v>172</v>
      </c>
      <c r="AF43" s="2" t="s">
        <v>172</v>
      </c>
      <c r="AG43" s="2" t="s">
        <v>172</v>
      </c>
      <c r="AH43" s="2" t="s">
        <v>172</v>
      </c>
      <c r="AI43" s="2" t="s">
        <v>172</v>
      </c>
      <c r="AJ43" s="2" t="s">
        <v>172</v>
      </c>
      <c r="AK43" s="2" t="s">
        <v>172</v>
      </c>
      <c r="AL43" s="2" t="s">
        <v>172</v>
      </c>
      <c r="AM43" s="2" t="s">
        <v>172</v>
      </c>
      <c r="AN43" s="2" t="s">
        <v>172</v>
      </c>
      <c r="AO43" s="2" t="s">
        <v>172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</v>
      </c>
      <c r="AW43" s="16"/>
      <c r="AX43" s="10" t="s">
        <v>175</v>
      </c>
      <c r="AY43" s="2" t="s">
        <v>172</v>
      </c>
      <c r="AZ43" s="2" t="s">
        <v>172</v>
      </c>
      <c r="BA43" s="2" t="s">
        <v>172</v>
      </c>
      <c r="BB43" s="2" t="s">
        <v>172</v>
      </c>
      <c r="BC43" s="2" t="s">
        <v>172</v>
      </c>
      <c r="BD43" s="2" t="s">
        <v>172</v>
      </c>
      <c r="BE43" s="2" t="s">
        <v>172</v>
      </c>
      <c r="BF43" s="2" t="s">
        <v>172</v>
      </c>
      <c r="BG43" s="2" t="s">
        <v>172</v>
      </c>
      <c r="BH43" s="2" t="s">
        <v>172</v>
      </c>
      <c r="BI43" s="2" t="s">
        <v>172</v>
      </c>
      <c r="BJ43" s="2" t="s">
        <v>172</v>
      </c>
      <c r="BK43" s="2" t="s">
        <v>172</v>
      </c>
      <c r="BL43" s="2" t="s">
        <v>172</v>
      </c>
      <c r="BM43" s="2" t="s">
        <v>172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3"/>
        <v>0</v>
      </c>
      <c r="BU43" s="16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5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6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 t="s">
        <v>172</v>
      </c>
      <c r="EC43" s="2" t="s">
        <v>172</v>
      </c>
      <c r="ED43" s="2">
        <v>0</v>
      </c>
      <c r="EE43" s="2" t="s">
        <v>172</v>
      </c>
      <c r="EF43" s="2" t="s">
        <v>172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7"/>
        <v>0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8"/>
        <v>0</v>
      </c>
      <c r="FM43" s="16"/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172</v>
      </c>
      <c r="P44" s="2" t="s">
        <v>172</v>
      </c>
      <c r="Q44" s="2" t="s">
        <v>172</v>
      </c>
      <c r="R44" s="2" t="s">
        <v>172</v>
      </c>
      <c r="S44" s="2" t="s">
        <v>172</v>
      </c>
      <c r="T44" s="2" t="s">
        <v>172</v>
      </c>
      <c r="U44" s="2" t="s">
        <v>172</v>
      </c>
      <c r="V44" s="2" t="s">
        <v>172</v>
      </c>
      <c r="W44" s="2" t="s">
        <v>172</v>
      </c>
      <c r="X44" s="15" t="str">
        <f t="shared" si="0"/>
        <v>X</v>
      </c>
      <c r="Y44" s="16"/>
      <c r="Z44" s="10" t="s">
        <v>176</v>
      </c>
      <c r="AA44" s="2" t="s">
        <v>172</v>
      </c>
      <c r="AB44" s="2" t="s">
        <v>172</v>
      </c>
      <c r="AC44" s="2" t="s">
        <v>172</v>
      </c>
      <c r="AD44" s="2" t="s">
        <v>172</v>
      </c>
      <c r="AE44" s="2" t="s">
        <v>172</v>
      </c>
      <c r="AF44" s="2" t="s">
        <v>172</v>
      </c>
      <c r="AG44" s="2" t="s">
        <v>172</v>
      </c>
      <c r="AH44" s="2" t="s">
        <v>172</v>
      </c>
      <c r="AI44" s="2" t="s">
        <v>172</v>
      </c>
      <c r="AJ44" s="2" t="s">
        <v>172</v>
      </c>
      <c r="AK44" s="2" t="s">
        <v>172</v>
      </c>
      <c r="AL44" s="2" t="s">
        <v>172</v>
      </c>
      <c r="AM44" s="2" t="s">
        <v>172</v>
      </c>
      <c r="AN44" s="2" t="s">
        <v>172</v>
      </c>
      <c r="AO44" s="2" t="s">
        <v>172</v>
      </c>
      <c r="AP44" s="2" t="s">
        <v>172</v>
      </c>
      <c r="AQ44" s="2" t="s">
        <v>172</v>
      </c>
      <c r="AR44" s="2" t="s">
        <v>172</v>
      </c>
      <c r="AS44" s="2">
        <v>0.5</v>
      </c>
      <c r="AT44" s="2">
        <v>0.7</v>
      </c>
      <c r="AU44" s="2">
        <v>0.3</v>
      </c>
      <c r="AV44" s="15">
        <f t="shared" si="1"/>
        <v>3.2</v>
      </c>
      <c r="AW44" s="16">
        <f t="shared" si="2"/>
        <v>93.75</v>
      </c>
      <c r="AX44" s="10" t="s">
        <v>176</v>
      </c>
      <c r="AY44" s="2" t="s">
        <v>172</v>
      </c>
      <c r="AZ44" s="2" t="s">
        <v>172</v>
      </c>
      <c r="BA44" s="2" t="s">
        <v>172</v>
      </c>
      <c r="BB44" s="2" t="s">
        <v>172</v>
      </c>
      <c r="BC44" s="2" t="s">
        <v>172</v>
      </c>
      <c r="BD44" s="2" t="s">
        <v>172</v>
      </c>
      <c r="BE44" s="2" t="s">
        <v>172</v>
      </c>
      <c r="BF44" s="2" t="s">
        <v>172</v>
      </c>
      <c r="BG44" s="2" t="s">
        <v>172</v>
      </c>
      <c r="BH44" s="2" t="s">
        <v>172</v>
      </c>
      <c r="BI44" s="2" t="s">
        <v>172</v>
      </c>
      <c r="BJ44" s="2" t="s">
        <v>172</v>
      </c>
      <c r="BK44" s="2" t="s">
        <v>172</v>
      </c>
      <c r="BL44" s="2">
        <v>1.1000000000000001</v>
      </c>
      <c r="BM44" s="2" t="s">
        <v>172</v>
      </c>
      <c r="BN44" s="2" t="s">
        <v>172</v>
      </c>
      <c r="BO44" s="2" t="s">
        <v>172</v>
      </c>
      <c r="BP44" s="2">
        <v>0.6</v>
      </c>
      <c r="BQ44" s="2">
        <v>0.6</v>
      </c>
      <c r="BR44" s="2">
        <v>0.8</v>
      </c>
      <c r="BS44" s="2">
        <v>0.7</v>
      </c>
      <c r="BT44" s="15">
        <f t="shared" si="3"/>
        <v>8.1999999999999993</v>
      </c>
      <c r="BU44" s="16">
        <f t="shared" si="4"/>
        <v>85.365853658536594</v>
      </c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5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6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7"/>
        <v>0</v>
      </c>
      <c r="EO44" s="16"/>
      <c r="EP44" s="10" t="s">
        <v>176</v>
      </c>
      <c r="EQ44" s="2" t="s">
        <v>172</v>
      </c>
      <c r="ER44" s="2" t="s">
        <v>172</v>
      </c>
      <c r="ES44" s="2" t="s">
        <v>172</v>
      </c>
      <c r="ET44" s="2" t="s">
        <v>172</v>
      </c>
      <c r="EU44" s="2" t="s">
        <v>172</v>
      </c>
      <c r="EV44" s="2" t="s">
        <v>172</v>
      </c>
      <c r="EW44" s="2" t="s">
        <v>172</v>
      </c>
      <c r="EX44" s="2" t="s">
        <v>172</v>
      </c>
      <c r="EY44" s="2" t="s">
        <v>172</v>
      </c>
      <c r="EZ44" s="2" t="s">
        <v>172</v>
      </c>
      <c r="FA44" s="2" t="s">
        <v>172</v>
      </c>
      <c r="FB44" s="2" t="s">
        <v>172</v>
      </c>
      <c r="FC44" s="2" t="s">
        <v>172</v>
      </c>
      <c r="FD44" s="2" t="s">
        <v>172</v>
      </c>
      <c r="FE44" s="2" t="s">
        <v>172</v>
      </c>
      <c r="FF44" s="2" t="s">
        <v>172</v>
      </c>
      <c r="FG44" s="2" t="s">
        <v>172</v>
      </c>
      <c r="FH44" s="2" t="s">
        <v>172</v>
      </c>
      <c r="FI44" s="2" t="s">
        <v>172</v>
      </c>
      <c r="FJ44" s="2" t="s">
        <v>172</v>
      </c>
      <c r="FK44" s="2" t="s">
        <v>172</v>
      </c>
      <c r="FL44" s="15" t="str">
        <f t="shared" si="8"/>
        <v>X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172</v>
      </c>
      <c r="I45" s="2" t="s">
        <v>172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 t="s">
        <v>172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 t="s">
        <v>172</v>
      </c>
      <c r="AT45" s="2">
        <v>0</v>
      </c>
      <c r="AU45" s="2">
        <v>0</v>
      </c>
      <c r="AV45" s="15">
        <f t="shared" si="1"/>
        <v>0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 t="s">
        <v>172</v>
      </c>
      <c r="BE45" s="2">
        <v>0</v>
      </c>
      <c r="BF45" s="2" t="s">
        <v>172</v>
      </c>
      <c r="BG45" s="2" t="s">
        <v>172</v>
      </c>
      <c r="BH45" s="2">
        <v>0</v>
      </c>
      <c r="BI45" s="2">
        <v>0</v>
      </c>
      <c r="BJ45" s="2" t="s">
        <v>172</v>
      </c>
      <c r="BK45" s="2" t="s">
        <v>172</v>
      </c>
      <c r="BL45" s="2" t="s">
        <v>172</v>
      </c>
      <c r="BM45" s="2" t="s">
        <v>172</v>
      </c>
      <c r="BN45" s="2" t="s">
        <v>172</v>
      </c>
      <c r="BO45" s="2" t="s">
        <v>172</v>
      </c>
      <c r="BP45" s="2" t="s">
        <v>172</v>
      </c>
      <c r="BQ45" s="2">
        <v>0</v>
      </c>
      <c r="BR45" s="2">
        <v>0</v>
      </c>
      <c r="BS45" s="2">
        <v>0</v>
      </c>
      <c r="BT45" s="15">
        <f t="shared" si="3"/>
        <v>0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5"/>
        <v>0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6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 t="s">
        <v>172</v>
      </c>
      <c r="EC45" s="2" t="s">
        <v>172</v>
      </c>
      <c r="ED45" s="2" t="s">
        <v>172</v>
      </c>
      <c r="EE45" s="2" t="s">
        <v>172</v>
      </c>
      <c r="EF45" s="2">
        <v>0</v>
      </c>
      <c r="EG45" s="2">
        <v>0</v>
      </c>
      <c r="EH45" s="2" t="s">
        <v>172</v>
      </c>
      <c r="EI45" s="2" t="s">
        <v>172</v>
      </c>
      <c r="EJ45" s="2" t="s">
        <v>172</v>
      </c>
      <c r="EK45" s="2" t="s">
        <v>172</v>
      </c>
      <c r="EL45" s="2" t="s">
        <v>172</v>
      </c>
      <c r="EM45" s="2" t="s">
        <v>172</v>
      </c>
      <c r="EN45" s="15" t="str">
        <f t="shared" si="7"/>
        <v>X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 t="s">
        <v>172</v>
      </c>
      <c r="EW45" s="2" t="s">
        <v>172</v>
      </c>
      <c r="EX45" s="2" t="s">
        <v>172</v>
      </c>
      <c r="EY45" s="2" t="s">
        <v>172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 t="s">
        <v>172</v>
      </c>
      <c r="FI45" s="2" t="s">
        <v>172</v>
      </c>
      <c r="FJ45" s="2" t="s">
        <v>172</v>
      </c>
      <c r="FK45" s="2" t="s">
        <v>172</v>
      </c>
      <c r="FL45" s="15" t="str">
        <f t="shared" si="8"/>
        <v>X</v>
      </c>
      <c r="FM45" s="16"/>
    </row>
    <row r="46" spans="1:170" ht="14.5">
      <c r="A46" s="1"/>
      <c r="B46" s="10" t="s">
        <v>178</v>
      </c>
      <c r="C46" s="2" t="s">
        <v>172</v>
      </c>
      <c r="D46" s="2" t="s">
        <v>172</v>
      </c>
      <c r="E46" s="2" t="s">
        <v>172</v>
      </c>
      <c r="F46" s="2" t="s">
        <v>172</v>
      </c>
      <c r="G46" s="2" t="s">
        <v>172</v>
      </c>
      <c r="H46" s="2" t="s">
        <v>172</v>
      </c>
      <c r="I46" s="2" t="s">
        <v>172</v>
      </c>
      <c r="J46" s="2" t="s">
        <v>172</v>
      </c>
      <c r="K46" s="2" t="s">
        <v>172</v>
      </c>
      <c r="L46" s="2" t="s">
        <v>172</v>
      </c>
      <c r="M46" s="2" t="s">
        <v>172</v>
      </c>
      <c r="N46" s="2" t="s">
        <v>172</v>
      </c>
      <c r="O46" s="2" t="s">
        <v>172</v>
      </c>
      <c r="P46" s="2" t="s">
        <v>172</v>
      </c>
      <c r="Q46" s="2" t="s">
        <v>172</v>
      </c>
      <c r="R46" s="2" t="s">
        <v>172</v>
      </c>
      <c r="S46" s="2" t="s">
        <v>172</v>
      </c>
      <c r="T46" s="2" t="s">
        <v>172</v>
      </c>
      <c r="U46" s="2" t="s">
        <v>172</v>
      </c>
      <c r="V46" s="2" t="s">
        <v>172</v>
      </c>
      <c r="W46" s="2" t="s">
        <v>172</v>
      </c>
      <c r="X46" s="15" t="str">
        <f t="shared" si="0"/>
        <v>X</v>
      </c>
      <c r="Y46" s="16"/>
      <c r="Z46" s="10" t="s">
        <v>178</v>
      </c>
      <c r="AA46" s="2" t="s">
        <v>172</v>
      </c>
      <c r="AB46" s="2" t="s">
        <v>172</v>
      </c>
      <c r="AC46" s="2" t="s">
        <v>172</v>
      </c>
      <c r="AD46" s="2" t="s">
        <v>172</v>
      </c>
      <c r="AE46" s="2" t="s">
        <v>172</v>
      </c>
      <c r="AF46" s="2" t="s">
        <v>172</v>
      </c>
      <c r="AG46" s="2" t="s">
        <v>172</v>
      </c>
      <c r="AH46" s="2" t="s">
        <v>172</v>
      </c>
      <c r="AI46" s="2">
        <v>0.6</v>
      </c>
      <c r="AJ46" s="2" t="s">
        <v>172</v>
      </c>
      <c r="AK46" s="2">
        <v>0.5</v>
      </c>
      <c r="AL46" s="2" t="s">
        <v>172</v>
      </c>
      <c r="AM46" s="2" t="s">
        <v>172</v>
      </c>
      <c r="AN46" s="2" t="s">
        <v>172</v>
      </c>
      <c r="AO46" s="2" t="s">
        <v>172</v>
      </c>
      <c r="AP46" s="2" t="s">
        <v>172</v>
      </c>
      <c r="AQ46" s="2" t="s">
        <v>172</v>
      </c>
      <c r="AR46" s="2" t="s">
        <v>172</v>
      </c>
      <c r="AS46" s="2">
        <v>0.2</v>
      </c>
      <c r="AT46" s="2">
        <v>0.3</v>
      </c>
      <c r="AU46" s="2">
        <v>0.2</v>
      </c>
      <c r="AV46" s="15">
        <f t="shared" si="1"/>
        <v>2.5</v>
      </c>
      <c r="AW46" s="16">
        <f t="shared" si="2"/>
        <v>80</v>
      </c>
      <c r="AX46" s="10" t="s">
        <v>178</v>
      </c>
      <c r="AY46" s="2" t="s">
        <v>172</v>
      </c>
      <c r="AZ46" s="2" t="s">
        <v>172</v>
      </c>
      <c r="BA46" s="2" t="s">
        <v>172</v>
      </c>
      <c r="BB46" s="2" t="s">
        <v>172</v>
      </c>
      <c r="BC46" s="2" t="s">
        <v>172</v>
      </c>
      <c r="BD46" s="2" t="s">
        <v>172</v>
      </c>
      <c r="BE46" s="2" t="s">
        <v>172</v>
      </c>
      <c r="BF46" s="2" t="s">
        <v>172</v>
      </c>
      <c r="BG46" s="2" t="s">
        <v>172</v>
      </c>
      <c r="BH46" s="2" t="s">
        <v>172</v>
      </c>
      <c r="BI46" s="2" t="s">
        <v>172</v>
      </c>
      <c r="BJ46" s="2" t="s">
        <v>172</v>
      </c>
      <c r="BK46" s="2" t="s">
        <v>172</v>
      </c>
      <c r="BL46" s="2" t="s">
        <v>172</v>
      </c>
      <c r="BM46" s="2" t="s">
        <v>172</v>
      </c>
      <c r="BN46" s="2" t="s">
        <v>172</v>
      </c>
      <c r="BO46" s="2" t="s">
        <v>172</v>
      </c>
      <c r="BP46" s="2" t="s">
        <v>172</v>
      </c>
      <c r="BQ46" s="2">
        <v>0.5</v>
      </c>
      <c r="BR46" s="2">
        <v>0.5</v>
      </c>
      <c r="BS46" s="2">
        <v>0.5</v>
      </c>
      <c r="BT46" s="15">
        <f t="shared" si="3"/>
        <v>6.1</v>
      </c>
      <c r="BU46" s="16">
        <f t="shared" si="4"/>
        <v>81.967213114754102</v>
      </c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5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6"/>
        <v>0</v>
      </c>
      <c r="DQ46" s="16"/>
      <c r="DR46" s="10" t="s">
        <v>178</v>
      </c>
      <c r="DS46" s="2" t="s">
        <v>172</v>
      </c>
      <c r="DT46" s="2" t="s">
        <v>172</v>
      </c>
      <c r="DU46" s="2" t="s">
        <v>172</v>
      </c>
      <c r="DV46" s="2" t="s">
        <v>172</v>
      </c>
      <c r="DW46" s="2" t="s">
        <v>172</v>
      </c>
      <c r="DX46" s="2" t="s">
        <v>172</v>
      </c>
      <c r="DY46" s="2" t="s">
        <v>172</v>
      </c>
      <c r="DZ46" s="2" t="s">
        <v>172</v>
      </c>
      <c r="EA46" s="2" t="s">
        <v>172</v>
      </c>
      <c r="EB46" s="2" t="s">
        <v>172</v>
      </c>
      <c r="EC46" s="2" t="s">
        <v>172</v>
      </c>
      <c r="ED46" s="2" t="s">
        <v>172</v>
      </c>
      <c r="EE46" s="2" t="s">
        <v>172</v>
      </c>
      <c r="EF46" s="2" t="s">
        <v>172</v>
      </c>
      <c r="EG46" s="2" t="s">
        <v>172</v>
      </c>
      <c r="EH46" s="2" t="s">
        <v>172</v>
      </c>
      <c r="EI46" s="2" t="s">
        <v>172</v>
      </c>
      <c r="EJ46" s="2" t="s">
        <v>172</v>
      </c>
      <c r="EK46" s="2" t="s">
        <v>172</v>
      </c>
      <c r="EL46" s="2" t="s">
        <v>172</v>
      </c>
      <c r="EM46" s="2" t="s">
        <v>172</v>
      </c>
      <c r="EN46" s="15" t="str">
        <f t="shared" si="7"/>
        <v>X</v>
      </c>
      <c r="EO46" s="16"/>
      <c r="EP46" s="10" t="s">
        <v>178</v>
      </c>
      <c r="EQ46" s="2" t="s">
        <v>172</v>
      </c>
      <c r="ER46" s="2" t="s">
        <v>172</v>
      </c>
      <c r="ES46" s="2" t="s">
        <v>172</v>
      </c>
      <c r="ET46" s="2" t="s">
        <v>172</v>
      </c>
      <c r="EU46" s="2" t="s">
        <v>172</v>
      </c>
      <c r="EV46" s="2" t="s">
        <v>172</v>
      </c>
      <c r="EW46" s="2" t="s">
        <v>172</v>
      </c>
      <c r="EX46" s="2" t="s">
        <v>172</v>
      </c>
      <c r="EY46" s="2" t="s">
        <v>172</v>
      </c>
      <c r="EZ46" s="2" t="s">
        <v>172</v>
      </c>
      <c r="FA46" s="2" t="s">
        <v>172</v>
      </c>
      <c r="FB46" s="2" t="s">
        <v>172</v>
      </c>
      <c r="FC46" s="2" t="s">
        <v>172</v>
      </c>
      <c r="FD46" s="2" t="s">
        <v>172</v>
      </c>
      <c r="FE46" s="2" t="s">
        <v>172</v>
      </c>
      <c r="FF46" s="2" t="s">
        <v>172</v>
      </c>
      <c r="FG46" s="2" t="s">
        <v>172</v>
      </c>
      <c r="FH46" s="2" t="s">
        <v>172</v>
      </c>
      <c r="FI46" s="2" t="s">
        <v>172</v>
      </c>
      <c r="FJ46" s="2" t="s">
        <v>172</v>
      </c>
      <c r="FK46" s="2" t="s">
        <v>172</v>
      </c>
      <c r="FL46" s="15" t="str">
        <f t="shared" si="8"/>
        <v>X</v>
      </c>
      <c r="FM46" s="16"/>
      <c r="FN46">
        <f t="shared" ref="FN46:FN49" si="10">AVERAGE(Y46,AW46,BU46,CS46,DQ46,EO46,FM46)</f>
        <v>80.983606557377001</v>
      </c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 t="s">
        <v>172</v>
      </c>
      <c r="AQ47" s="2" t="s">
        <v>172</v>
      </c>
      <c r="AR47" s="2" t="s">
        <v>172</v>
      </c>
      <c r="AS47" s="2" t="s">
        <v>172</v>
      </c>
      <c r="AT47" s="2">
        <v>0.1</v>
      </c>
      <c r="AU47" s="2">
        <v>0.1</v>
      </c>
      <c r="AV47" s="15">
        <f t="shared" si="1"/>
        <v>0.7</v>
      </c>
      <c r="AW47" s="16">
        <f t="shared" si="2"/>
        <v>142.857142857143</v>
      </c>
      <c r="AX47" s="10" t="s">
        <v>179</v>
      </c>
      <c r="AY47" s="2" t="s">
        <v>172</v>
      </c>
      <c r="AZ47" s="2" t="s">
        <v>172</v>
      </c>
      <c r="BA47" s="2" t="s">
        <v>172</v>
      </c>
      <c r="BB47" s="2" t="s">
        <v>172</v>
      </c>
      <c r="BC47" s="2" t="s">
        <v>172</v>
      </c>
      <c r="BD47" s="2" t="s">
        <v>172</v>
      </c>
      <c r="BE47" s="2" t="s">
        <v>172</v>
      </c>
      <c r="BF47" s="2" t="s">
        <v>172</v>
      </c>
      <c r="BG47" s="2" t="s">
        <v>172</v>
      </c>
      <c r="BH47" s="2" t="s">
        <v>172</v>
      </c>
      <c r="BI47" s="2" t="s">
        <v>172</v>
      </c>
      <c r="BJ47" s="2" t="s">
        <v>172</v>
      </c>
      <c r="BK47" s="2" t="s">
        <v>172</v>
      </c>
      <c r="BL47" s="2" t="s">
        <v>172</v>
      </c>
      <c r="BM47" s="2" t="s">
        <v>172</v>
      </c>
      <c r="BN47" s="2">
        <v>0</v>
      </c>
      <c r="BO47" s="2" t="s">
        <v>172</v>
      </c>
      <c r="BP47" s="2" t="s">
        <v>172</v>
      </c>
      <c r="BQ47" s="2">
        <v>0.2</v>
      </c>
      <c r="BR47" s="2">
        <v>0</v>
      </c>
      <c r="BS47" s="2">
        <v>0</v>
      </c>
      <c r="BT47" s="15">
        <f t="shared" si="3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5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6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 t="s">
        <v>172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7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8"/>
        <v>0</v>
      </c>
      <c r="FM47" s="16"/>
      <c r="FN47">
        <f t="shared" si="10"/>
        <v>142.857142857143</v>
      </c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3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5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6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7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8"/>
        <v>0</v>
      </c>
      <c r="FM48" s="16"/>
    </row>
    <row r="49" spans="1:170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0.1</v>
      </c>
      <c r="AE49" s="2">
        <v>0</v>
      </c>
      <c r="AF49" s="2">
        <v>0</v>
      </c>
      <c r="AG49" s="2">
        <v>0</v>
      </c>
      <c r="AH49" s="2">
        <v>0.1</v>
      </c>
      <c r="AI49" s="2">
        <v>0</v>
      </c>
      <c r="AJ49" s="2">
        <v>0</v>
      </c>
      <c r="AK49" s="2">
        <v>0.1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0.4</v>
      </c>
      <c r="AW49" s="16"/>
      <c r="AX49" s="10" t="s">
        <v>181</v>
      </c>
      <c r="AY49" s="2">
        <v>0.2</v>
      </c>
      <c r="AZ49" s="2">
        <v>0.1</v>
      </c>
      <c r="BA49" s="2">
        <v>0.2</v>
      </c>
      <c r="BB49" s="2">
        <v>0.4</v>
      </c>
      <c r="BC49" s="2">
        <v>0.2</v>
      </c>
      <c r="BD49" s="2">
        <v>0.3</v>
      </c>
      <c r="BE49" s="2">
        <v>0.3</v>
      </c>
      <c r="BF49" s="2">
        <v>0.4</v>
      </c>
      <c r="BG49" s="2">
        <v>0.3</v>
      </c>
      <c r="BH49" s="2">
        <v>0.4</v>
      </c>
      <c r="BI49" s="2">
        <v>0.4</v>
      </c>
      <c r="BJ49" s="2">
        <v>0.2</v>
      </c>
      <c r="BK49" s="2">
        <v>0.3</v>
      </c>
      <c r="BL49" s="2">
        <v>0.3</v>
      </c>
      <c r="BM49" s="2">
        <v>0.3</v>
      </c>
      <c r="BN49" s="2">
        <v>0.2</v>
      </c>
      <c r="BO49" s="2">
        <v>0.3</v>
      </c>
      <c r="BP49" s="2">
        <v>0.2</v>
      </c>
      <c r="BQ49" s="2">
        <v>0.3</v>
      </c>
      <c r="BR49" s="2">
        <v>0.3</v>
      </c>
      <c r="BS49" s="2">
        <v>0.3</v>
      </c>
      <c r="BT49" s="15">
        <f t="shared" si="3"/>
        <v>3.4</v>
      </c>
      <c r="BU49" s="16">
        <f t="shared" si="4"/>
        <v>88.235294117647101</v>
      </c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5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6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0.1</v>
      </c>
      <c r="DW49" s="2">
        <v>0</v>
      </c>
      <c r="DX49" s="2">
        <v>0</v>
      </c>
      <c r="DY49" s="2">
        <v>0</v>
      </c>
      <c r="DZ49" s="2">
        <v>0.1</v>
      </c>
      <c r="EA49" s="2">
        <v>0</v>
      </c>
      <c r="EB49" s="2">
        <v>0</v>
      </c>
      <c r="EC49" s="2">
        <v>0.1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7"/>
        <v>0.4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8"/>
        <v>0</v>
      </c>
      <c r="FM49" s="16"/>
      <c r="FN49">
        <f t="shared" si="10"/>
        <v>88.235294117647101</v>
      </c>
    </row>
    <row r="50" spans="1:170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70" ht="13">
      <c r="A51" s="7"/>
      <c r="B51" s="8" t="s">
        <v>186</v>
      </c>
      <c r="C51" s="4">
        <v>78.2</v>
      </c>
      <c r="D51" s="4">
        <v>72.7</v>
      </c>
      <c r="E51" s="4">
        <v>72.5</v>
      </c>
      <c r="F51" s="4">
        <v>74.099999999999994</v>
      </c>
      <c r="G51" s="4">
        <v>72</v>
      </c>
      <c r="H51" s="4">
        <v>69.5</v>
      </c>
      <c r="I51" s="4">
        <v>76.5</v>
      </c>
      <c r="J51" s="4">
        <v>73.8</v>
      </c>
      <c r="K51" s="4">
        <v>73.7</v>
      </c>
      <c r="L51" s="4">
        <v>74.7</v>
      </c>
      <c r="M51" s="4">
        <v>74.599999999999994</v>
      </c>
      <c r="N51" s="4">
        <v>74.400000000000006</v>
      </c>
      <c r="O51" s="4">
        <v>75.900000000000006</v>
      </c>
      <c r="P51" s="4">
        <v>74.400000000000006</v>
      </c>
      <c r="Q51" s="4">
        <v>78.599999999999994</v>
      </c>
      <c r="R51" s="4">
        <v>77.400000000000006</v>
      </c>
      <c r="S51" s="4">
        <v>78.3</v>
      </c>
      <c r="T51" s="4">
        <v>78.099999999999994</v>
      </c>
      <c r="U51" s="4">
        <v>78.2</v>
      </c>
      <c r="V51" s="4">
        <v>74.400000000000006</v>
      </c>
      <c r="W51" s="4">
        <v>64.3</v>
      </c>
      <c r="Y51" s="7"/>
      <c r="Z51" s="8" t="s">
        <v>186</v>
      </c>
      <c r="AA51" s="4">
        <v>71.400000000000006</v>
      </c>
      <c r="AB51" s="4">
        <v>72.099999999999994</v>
      </c>
      <c r="AC51" s="4">
        <v>72.3</v>
      </c>
      <c r="AD51" s="4">
        <v>71.7</v>
      </c>
      <c r="AE51" s="4">
        <v>73.2</v>
      </c>
      <c r="AF51" s="4">
        <v>72.3</v>
      </c>
      <c r="AG51" s="4">
        <v>75</v>
      </c>
      <c r="AH51" s="4">
        <v>73.400000000000006</v>
      </c>
      <c r="AI51" s="4">
        <v>74.599999999999994</v>
      </c>
      <c r="AJ51" s="4">
        <v>74.3</v>
      </c>
      <c r="AK51" s="4">
        <v>74.8</v>
      </c>
      <c r="AL51" s="4">
        <v>73.5</v>
      </c>
      <c r="AM51" s="4">
        <v>71.2</v>
      </c>
      <c r="AN51" s="4">
        <v>69.8</v>
      </c>
      <c r="AO51" s="4">
        <v>69.599999999999994</v>
      </c>
      <c r="AP51" s="4">
        <v>71.599999999999994</v>
      </c>
      <c r="AQ51" s="4">
        <v>67.5</v>
      </c>
      <c r="AR51" s="4">
        <v>67.099999999999994</v>
      </c>
      <c r="AS51" s="4">
        <v>67.599999999999994</v>
      </c>
      <c r="AT51" s="4">
        <v>71.3</v>
      </c>
      <c r="AU51" s="4">
        <v>64.599999999999994</v>
      </c>
      <c r="AW51" s="7"/>
      <c r="AX51" s="8" t="s">
        <v>186</v>
      </c>
      <c r="AY51" s="4">
        <v>78</v>
      </c>
      <c r="AZ51" s="4">
        <v>78.599999999999994</v>
      </c>
      <c r="BA51" s="4">
        <v>78.400000000000006</v>
      </c>
      <c r="BB51" s="4">
        <v>79.400000000000006</v>
      </c>
      <c r="BC51" s="4">
        <v>79</v>
      </c>
      <c r="BD51" s="4">
        <v>78.599999999999994</v>
      </c>
      <c r="BE51" s="4">
        <v>78.3</v>
      </c>
      <c r="BF51" s="4">
        <v>78.099999999999994</v>
      </c>
      <c r="BG51" s="4">
        <v>78</v>
      </c>
      <c r="BH51" s="4">
        <v>77.900000000000006</v>
      </c>
      <c r="BI51" s="4">
        <v>78.2</v>
      </c>
      <c r="BJ51" s="4">
        <v>77.3</v>
      </c>
      <c r="BK51" s="4">
        <v>77.099999999999994</v>
      </c>
      <c r="BL51" s="4">
        <v>76.5</v>
      </c>
      <c r="BM51" s="4">
        <v>76</v>
      </c>
      <c r="BN51" s="4">
        <v>72.3</v>
      </c>
      <c r="BO51" s="4">
        <v>73.099999999999994</v>
      </c>
      <c r="BP51" s="4">
        <v>75.2</v>
      </c>
      <c r="BQ51" s="4">
        <v>74.599999999999994</v>
      </c>
      <c r="BR51" s="4">
        <v>72.5</v>
      </c>
      <c r="BS51" s="4">
        <v>72.599999999999994</v>
      </c>
      <c r="BU51" s="7"/>
      <c r="BV51" s="8" t="s">
        <v>186</v>
      </c>
      <c r="BW51" s="4">
        <v>0</v>
      </c>
      <c r="BX51" s="4">
        <v>0</v>
      </c>
      <c r="BY51" s="4">
        <v>0</v>
      </c>
      <c r="BZ51" s="4">
        <v>0</v>
      </c>
      <c r="CA51" s="4">
        <v>70.2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48.8</v>
      </c>
      <c r="CM51" s="4">
        <v>48.9</v>
      </c>
      <c r="CN51" s="4">
        <v>49</v>
      </c>
      <c r="CO51" s="4">
        <v>49</v>
      </c>
      <c r="CP51" s="4">
        <v>49</v>
      </c>
      <c r="CQ51" s="4">
        <v>49</v>
      </c>
      <c r="CS51" s="7"/>
      <c r="CT51" s="8" t="s">
        <v>186</v>
      </c>
      <c r="CU51" s="4">
        <v>0</v>
      </c>
      <c r="CV51" s="4">
        <v>0</v>
      </c>
      <c r="CW51" s="4">
        <v>70.2</v>
      </c>
      <c r="CX51" s="4">
        <v>0</v>
      </c>
      <c r="CY51" s="4">
        <v>0</v>
      </c>
      <c r="CZ51" s="4">
        <v>0</v>
      </c>
      <c r="DA51" s="4">
        <v>0</v>
      </c>
      <c r="DB51" s="4">
        <v>0.6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41.5</v>
      </c>
      <c r="DM51" s="4">
        <v>0</v>
      </c>
      <c r="DN51" s="4">
        <v>0</v>
      </c>
      <c r="DO51" s="4">
        <v>0</v>
      </c>
      <c r="DQ51" s="7"/>
      <c r="DR51" s="8" t="s">
        <v>186</v>
      </c>
      <c r="DS51" s="4">
        <v>53.1</v>
      </c>
      <c r="DT51" s="4">
        <v>53.4</v>
      </c>
      <c r="DU51" s="4">
        <v>52.8</v>
      </c>
      <c r="DV51" s="4">
        <v>72</v>
      </c>
      <c r="DW51" s="4">
        <v>77.3</v>
      </c>
      <c r="DX51" s="4">
        <v>76.5</v>
      </c>
      <c r="DY51" s="4">
        <v>78.400000000000006</v>
      </c>
      <c r="DZ51" s="4">
        <v>78.400000000000006</v>
      </c>
      <c r="EA51" s="4">
        <v>78.3</v>
      </c>
      <c r="EB51" s="4">
        <v>78</v>
      </c>
      <c r="EC51" s="4">
        <v>78.400000000000006</v>
      </c>
      <c r="ED51" s="4">
        <v>79.099999999999994</v>
      </c>
      <c r="EE51" s="4">
        <v>59.7</v>
      </c>
      <c r="EF51" s="4">
        <v>59.9</v>
      </c>
      <c r="EG51" s="4">
        <v>59.8</v>
      </c>
      <c r="EH51" s="4">
        <v>60.5</v>
      </c>
      <c r="EI51" s="4">
        <v>52</v>
      </c>
      <c r="EJ51" s="4">
        <v>50.6</v>
      </c>
      <c r="EK51" s="4">
        <v>50.6</v>
      </c>
      <c r="EL51" s="4">
        <v>50.8</v>
      </c>
      <c r="EM51" s="4">
        <v>51.1</v>
      </c>
      <c r="EO51" s="7"/>
      <c r="EP51" s="8" t="s">
        <v>186</v>
      </c>
      <c r="EQ51" s="4">
        <v>62.5</v>
      </c>
      <c r="ER51" s="4">
        <v>64.400000000000006</v>
      </c>
      <c r="ES51" s="4">
        <v>75.3</v>
      </c>
      <c r="ET51" s="4">
        <v>76.099999999999994</v>
      </c>
      <c r="EU51" s="4">
        <v>76.099999999999994</v>
      </c>
      <c r="EV51" s="4">
        <v>74.3</v>
      </c>
      <c r="EW51" s="4">
        <v>78</v>
      </c>
      <c r="EX51" s="4">
        <v>73.400000000000006</v>
      </c>
      <c r="EY51" s="4">
        <v>74.3</v>
      </c>
      <c r="EZ51" s="4">
        <v>77.8</v>
      </c>
      <c r="FA51" s="4">
        <v>70.2</v>
      </c>
      <c r="FB51" s="4">
        <v>75.599999999999994</v>
      </c>
      <c r="FC51" s="4">
        <v>61</v>
      </c>
      <c r="FD51" s="4">
        <v>63.3</v>
      </c>
      <c r="FE51" s="4">
        <v>66.7</v>
      </c>
      <c r="FF51" s="4">
        <v>68.900000000000006</v>
      </c>
      <c r="FG51" s="4">
        <v>74.8</v>
      </c>
      <c r="FH51" s="4">
        <v>76.400000000000006</v>
      </c>
      <c r="FI51" s="4">
        <v>73.900000000000006</v>
      </c>
      <c r="FJ51" s="4">
        <v>69.7</v>
      </c>
      <c r="FK51" s="4">
        <v>37.299999999999997</v>
      </c>
    </row>
    <row r="52" spans="1:170" ht="14.5">
      <c r="A52" s="153"/>
      <c r="B52" s="15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Y52" s="153"/>
      <c r="Z52" s="153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W52" s="153"/>
      <c r="AX52" s="153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U52" s="153"/>
      <c r="BV52" s="153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S52" s="153"/>
      <c r="CT52" s="153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Q52" s="153"/>
      <c r="DR52" s="153"/>
      <c r="DS52" s="2"/>
      <c r="DT52" s="2"/>
      <c r="DU52" s="2"/>
      <c r="DV52" s="2"/>
      <c r="DW52" s="2"/>
      <c r="DX52" s="2"/>
      <c r="DY52" s="2"/>
      <c r="DZ52" s="2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</row>
    <row r="53" spans="1:170" ht="14.5">
      <c r="A53" s="156" t="s">
        <v>187</v>
      </c>
      <c r="B53" s="15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Y53" s="156" t="s">
        <v>187</v>
      </c>
      <c r="Z53" s="156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W53" s="156" t="s">
        <v>187</v>
      </c>
      <c r="AX53" s="156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U53" s="156" t="s">
        <v>187</v>
      </c>
      <c r="BV53" s="156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S53" s="156" t="s">
        <v>187</v>
      </c>
      <c r="CT53" s="156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Q53" s="156" t="s">
        <v>187</v>
      </c>
      <c r="DR53" s="156"/>
      <c r="DS53" s="2"/>
      <c r="DT53" s="2"/>
      <c r="DU53" s="2"/>
      <c r="DV53" s="2"/>
      <c r="DW53" s="2"/>
      <c r="DX53" s="2"/>
      <c r="DY53" s="2"/>
      <c r="DZ53" s="2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</row>
    <row r="54" spans="1:170" ht="14.5">
      <c r="A54" s="157" t="s">
        <v>188</v>
      </c>
      <c r="B54" s="157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Y54" s="157" t="s">
        <v>188</v>
      </c>
      <c r="Z54" s="15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W54" s="157" t="s">
        <v>188</v>
      </c>
      <c r="AX54" s="157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U54" s="157" t="s">
        <v>188</v>
      </c>
      <c r="BV54" s="157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S54" s="157" t="s">
        <v>188</v>
      </c>
      <c r="CT54" s="157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Q54" s="157" t="s">
        <v>188</v>
      </c>
      <c r="DR54" s="157"/>
      <c r="DS54" s="2"/>
      <c r="DT54" s="2"/>
      <c r="DU54" s="2"/>
      <c r="DV54" s="2"/>
      <c r="DW54" s="2"/>
      <c r="DX54" s="2"/>
      <c r="DY54" s="2"/>
      <c r="DZ54" s="2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</row>
    <row r="55" spans="1:170" ht="14.5">
      <c r="A55" s="153"/>
      <c r="B55" s="15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Y55" s="153"/>
      <c r="Z55" s="153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W55" s="153"/>
      <c r="AX55" s="153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U55" s="153"/>
      <c r="BV55" s="153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S55" s="153"/>
      <c r="CT55" s="153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Q55" s="153"/>
      <c r="DR55" s="153"/>
      <c r="DS55" s="2"/>
      <c r="DT55" s="2"/>
      <c r="DU55" s="2"/>
      <c r="DV55" s="2"/>
      <c r="DW55" s="2"/>
      <c r="DX55" s="2"/>
      <c r="DY55" s="2"/>
      <c r="DZ55" s="2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</row>
    <row r="56" spans="1:170" ht="14.5">
      <c r="A56" s="153"/>
      <c r="B56" s="15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Y56" s="153"/>
      <c r="Z56" s="153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W56" s="153"/>
      <c r="AX56" s="153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U56" s="153"/>
      <c r="BV56" s="153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S56" s="153"/>
      <c r="CT56" s="153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Q56" s="153"/>
      <c r="DR56" s="153"/>
      <c r="DS56" s="2"/>
      <c r="DT56" s="2"/>
      <c r="DU56" s="2"/>
      <c r="DV56" s="2"/>
      <c r="DW56" s="2"/>
      <c r="DX56" s="2"/>
      <c r="DY56" s="2"/>
      <c r="DZ56" s="2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</row>
    <row r="57" spans="1:170" ht="14.5">
      <c r="A57" s="153"/>
      <c r="B57" s="15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Y57" s="153"/>
      <c r="Z57" s="153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W57" s="153"/>
      <c r="AX57" s="153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U57" s="153"/>
      <c r="BV57" s="153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S57" s="153"/>
      <c r="CT57" s="153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Q57" s="153"/>
      <c r="DR57" s="153"/>
      <c r="DS57" s="2"/>
      <c r="DT57" s="2"/>
      <c r="DU57" s="2"/>
      <c r="DV57" s="2"/>
      <c r="DW57" s="2"/>
      <c r="DX57" s="2"/>
      <c r="DY57" s="2"/>
      <c r="DZ57" s="2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</row>
    <row r="58" spans="1:170" ht="14.5">
      <c r="A58" s="153"/>
      <c r="B58" s="15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Y58" s="153"/>
      <c r="Z58" s="153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W58" s="153"/>
      <c r="AX58" s="153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U58" s="153"/>
      <c r="BV58" s="153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S58" s="153"/>
      <c r="CT58" s="153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Q58" s="153"/>
      <c r="DR58" s="153"/>
      <c r="DS58" s="2"/>
      <c r="DT58" s="2"/>
      <c r="DU58" s="2"/>
      <c r="DV58" s="2"/>
      <c r="DW58" s="2"/>
      <c r="DX58" s="2"/>
      <c r="DY58" s="2"/>
      <c r="DZ58" s="2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</row>
    <row r="59" spans="1:170" ht="14.5">
      <c r="A59" s="153"/>
      <c r="B59" s="15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Y59" s="153"/>
      <c r="Z59" s="153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W59" s="153"/>
      <c r="AX59" s="153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U59" s="153"/>
      <c r="BV59" s="153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S59" s="153"/>
      <c r="CT59" s="153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Q59" s="153"/>
      <c r="DR59" s="153"/>
      <c r="DS59" s="2"/>
      <c r="DT59" s="2"/>
      <c r="DU59" s="2"/>
      <c r="DV59" s="2"/>
      <c r="DW59" s="2"/>
      <c r="DX59" s="2"/>
      <c r="DY59" s="2"/>
      <c r="DZ59" s="2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</row>
    <row r="60" spans="1:170" ht="14.5">
      <c r="A60" s="153"/>
      <c r="B60" s="15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Y60" s="153"/>
      <c r="Z60" s="153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W60" s="153"/>
      <c r="AX60" s="153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U60" s="153"/>
      <c r="BV60" s="153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S60" s="153"/>
      <c r="CT60" s="153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Q60" s="153"/>
      <c r="DR60" s="153"/>
      <c r="DS60" s="2"/>
      <c r="DT60" s="2"/>
      <c r="DU60" s="2"/>
      <c r="DV60" s="2"/>
      <c r="DW60" s="2"/>
      <c r="DX60" s="2"/>
      <c r="DY60" s="2"/>
      <c r="DZ60" s="2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</row>
    <row r="61" spans="1:170" ht="14.5">
      <c r="A61" s="153"/>
      <c r="B61" s="15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Y61" s="153"/>
      <c r="Z61" s="153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W61" s="153"/>
      <c r="AX61" s="153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U61" s="153"/>
      <c r="BV61" s="153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S61" s="153"/>
      <c r="CT61" s="153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Q61" s="153"/>
      <c r="DR61" s="153"/>
      <c r="DS61" s="2"/>
      <c r="DT61" s="2"/>
      <c r="DU61" s="2"/>
      <c r="DV61" s="2"/>
      <c r="DW61" s="2"/>
      <c r="DX61" s="2"/>
      <c r="DY61" s="2"/>
      <c r="DZ61" s="2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</row>
    <row r="62" spans="1:170" ht="14.5">
      <c r="A62" s="153"/>
      <c r="B62" s="15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Y62" s="153"/>
      <c r="Z62" s="153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W62" s="153"/>
      <c r="AX62" s="153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U62" s="153"/>
      <c r="BV62" s="153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S62" s="153"/>
      <c r="CT62" s="153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Q62" s="153"/>
      <c r="DR62" s="153"/>
      <c r="DS62" s="2"/>
      <c r="DT62" s="2"/>
      <c r="DU62" s="2"/>
      <c r="DV62" s="2"/>
      <c r="DW62" s="2"/>
      <c r="DX62" s="2"/>
      <c r="DY62" s="2"/>
      <c r="DZ62" s="2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</row>
    <row r="63" spans="1:170" ht="14.5">
      <c r="A63" s="153"/>
      <c r="B63" s="15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Y63" s="153"/>
      <c r="Z63" s="153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W63" s="153"/>
      <c r="AX63" s="153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U63" s="153"/>
      <c r="BV63" s="153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S63" s="153"/>
      <c r="CT63" s="153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Q63" s="153"/>
      <c r="DR63" s="153"/>
      <c r="DS63" s="2"/>
      <c r="DT63" s="2"/>
      <c r="DU63" s="2"/>
      <c r="DV63" s="2"/>
      <c r="DW63" s="2"/>
      <c r="DX63" s="2"/>
      <c r="DY63" s="2"/>
      <c r="DZ63" s="2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</row>
    <row r="64" spans="1:170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153"/>
      <c r="Z6" s="153"/>
      <c r="AA6" s="1"/>
      <c r="AB6" s="1"/>
      <c r="AC6" s="1"/>
      <c r="AD6" s="1"/>
      <c r="AE6" s="1"/>
      <c r="AF6" s="2"/>
      <c r="AG6" s="1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W6" s="153"/>
      <c r="AX6" s="153"/>
      <c r="AY6" s="1"/>
      <c r="AZ6" s="1"/>
      <c r="BA6" s="1"/>
      <c r="BB6" s="1"/>
      <c r="BC6" s="1"/>
      <c r="BD6" s="2"/>
      <c r="BE6" s="1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S6" s="153"/>
      <c r="CT6" s="153"/>
      <c r="CU6" s="1"/>
      <c r="CV6" s="1"/>
      <c r="CW6" s="1"/>
      <c r="CX6" s="1"/>
      <c r="CY6" s="1"/>
      <c r="CZ6" s="2"/>
      <c r="DA6" s="1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225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225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225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225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225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225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225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226</v>
      </c>
      <c r="C13" s="4">
        <v>1.4</v>
      </c>
      <c r="D13" s="4">
        <v>1.5</v>
      </c>
      <c r="E13" s="4">
        <v>1.3</v>
      </c>
      <c r="F13" s="4">
        <v>1.4</v>
      </c>
      <c r="G13" s="4">
        <v>1.6</v>
      </c>
      <c r="H13" s="4">
        <v>1.3</v>
      </c>
      <c r="I13" s="4">
        <v>1.4</v>
      </c>
      <c r="J13" s="4">
        <v>1.4</v>
      </c>
      <c r="K13" s="4">
        <v>0.5</v>
      </c>
      <c r="L13" s="4">
        <v>0.5</v>
      </c>
      <c r="M13" s="4">
        <v>0.3</v>
      </c>
      <c r="N13" s="4">
        <v>0.3</v>
      </c>
      <c r="O13" s="4">
        <v>0.4</v>
      </c>
      <c r="P13" s="4">
        <v>0.4</v>
      </c>
      <c r="Q13" s="4">
        <v>0.3</v>
      </c>
      <c r="R13" s="4">
        <v>0.4</v>
      </c>
      <c r="S13" s="4">
        <v>0.4</v>
      </c>
      <c r="T13" s="4">
        <v>0.4</v>
      </c>
      <c r="U13" s="4">
        <v>0.7</v>
      </c>
      <c r="V13" s="4">
        <v>0.9</v>
      </c>
      <c r="W13" s="4">
        <v>1</v>
      </c>
      <c r="Y13" s="7"/>
      <c r="Z13" s="8" t="s">
        <v>226</v>
      </c>
      <c r="AA13" s="4">
        <v>27.1</v>
      </c>
      <c r="AB13" s="4">
        <v>27.3</v>
      </c>
      <c r="AC13" s="4">
        <v>28</v>
      </c>
      <c r="AD13" s="4">
        <v>30.2</v>
      </c>
      <c r="AE13" s="4">
        <v>32.200000000000003</v>
      </c>
      <c r="AF13" s="4">
        <v>31</v>
      </c>
      <c r="AG13" s="4">
        <v>35.200000000000003</v>
      </c>
      <c r="AH13" s="4">
        <v>38.1</v>
      </c>
      <c r="AI13" s="4">
        <v>36</v>
      </c>
      <c r="AJ13" s="4">
        <v>34.5</v>
      </c>
      <c r="AK13" s="4">
        <v>31.1</v>
      </c>
      <c r="AL13" s="4">
        <v>32.6</v>
      </c>
      <c r="AM13" s="4">
        <v>32.4</v>
      </c>
      <c r="AN13" s="4">
        <v>27.7</v>
      </c>
      <c r="AO13" s="4">
        <v>43.2</v>
      </c>
      <c r="AP13" s="4">
        <v>44.5</v>
      </c>
      <c r="AQ13" s="4">
        <v>29.7</v>
      </c>
      <c r="AR13" s="4">
        <v>24.7</v>
      </c>
      <c r="AS13" s="4">
        <v>32.700000000000003</v>
      </c>
      <c r="AT13" s="4">
        <v>31.7</v>
      </c>
      <c r="AU13" s="4">
        <v>29.6</v>
      </c>
      <c r="AW13" s="7"/>
      <c r="AX13" s="8" t="s">
        <v>226</v>
      </c>
      <c r="AY13" s="4">
        <v>67.2</v>
      </c>
      <c r="AZ13" s="4">
        <v>61.4</v>
      </c>
      <c r="BA13" s="4">
        <v>57.7</v>
      </c>
      <c r="BB13" s="4">
        <v>37.1</v>
      </c>
      <c r="BC13" s="4">
        <v>54.9</v>
      </c>
      <c r="BD13" s="4">
        <v>41.6</v>
      </c>
      <c r="BE13" s="4">
        <v>56.6</v>
      </c>
      <c r="BF13" s="4">
        <v>57.1</v>
      </c>
      <c r="BG13" s="4">
        <v>56.1</v>
      </c>
      <c r="BH13" s="4">
        <v>49.5</v>
      </c>
      <c r="BI13" s="4">
        <v>52.7</v>
      </c>
      <c r="BJ13" s="4">
        <v>50</v>
      </c>
      <c r="BK13" s="4">
        <v>51.7</v>
      </c>
      <c r="BL13" s="4">
        <v>59.8</v>
      </c>
      <c r="BM13" s="4">
        <v>71.8</v>
      </c>
      <c r="BN13" s="4">
        <v>76.3</v>
      </c>
      <c r="BO13" s="4">
        <v>74.8</v>
      </c>
      <c r="BP13" s="4">
        <v>69</v>
      </c>
      <c r="BQ13" s="4">
        <v>65.3</v>
      </c>
      <c r="BR13" s="4">
        <v>61.8</v>
      </c>
      <c r="BS13" s="4">
        <v>60.8</v>
      </c>
      <c r="BU13" s="7"/>
      <c r="BV13" s="8" t="s">
        <v>226</v>
      </c>
      <c r="BW13" s="4">
        <v>13</v>
      </c>
      <c r="BX13" s="4">
        <v>13.3</v>
      </c>
      <c r="BY13" s="4">
        <v>14.6</v>
      </c>
      <c r="BZ13" s="4">
        <v>13.6</v>
      </c>
      <c r="CA13" s="4">
        <v>15.2</v>
      </c>
      <c r="CB13" s="4">
        <v>18.600000000000001</v>
      </c>
      <c r="CC13" s="4">
        <v>14.9</v>
      </c>
      <c r="CD13" s="4">
        <v>15.2</v>
      </c>
      <c r="CE13" s="4">
        <v>17.7</v>
      </c>
      <c r="CF13" s="4">
        <v>17.5</v>
      </c>
      <c r="CG13" s="4">
        <v>17</v>
      </c>
      <c r="CH13" s="4">
        <v>17.7</v>
      </c>
      <c r="CI13" s="4">
        <v>17</v>
      </c>
      <c r="CJ13" s="4">
        <v>18.5</v>
      </c>
      <c r="CK13" s="4">
        <v>17</v>
      </c>
      <c r="CL13" s="4">
        <v>17.8</v>
      </c>
      <c r="CM13" s="4">
        <v>20.9</v>
      </c>
      <c r="CN13" s="4">
        <v>17.8</v>
      </c>
      <c r="CO13" s="4">
        <v>17.5</v>
      </c>
      <c r="CP13" s="4">
        <v>16.8</v>
      </c>
      <c r="CQ13" s="4">
        <v>16.600000000000001</v>
      </c>
      <c r="CS13" s="7"/>
      <c r="CT13" s="8" t="s">
        <v>226</v>
      </c>
      <c r="CU13" s="4">
        <v>3.4</v>
      </c>
      <c r="CV13" s="4">
        <v>3.3</v>
      </c>
      <c r="CW13" s="4">
        <v>3.4</v>
      </c>
      <c r="CX13" s="4">
        <v>3.4</v>
      </c>
      <c r="CY13" s="4">
        <v>3.3</v>
      </c>
      <c r="CZ13" s="4">
        <v>4.2</v>
      </c>
      <c r="DA13" s="4">
        <v>3.1</v>
      </c>
      <c r="DB13" s="4">
        <v>3</v>
      </c>
      <c r="DC13" s="4">
        <v>3.1</v>
      </c>
      <c r="DD13" s="4">
        <v>2.4</v>
      </c>
      <c r="DE13" s="4">
        <v>2.6</v>
      </c>
      <c r="DF13" s="4">
        <v>4.7</v>
      </c>
      <c r="DG13" s="4">
        <v>6.3</v>
      </c>
      <c r="DH13" s="4">
        <v>6.5</v>
      </c>
      <c r="DI13" s="4">
        <v>8.3000000000000007</v>
      </c>
      <c r="DJ13" s="4">
        <v>8.9</v>
      </c>
      <c r="DK13" s="4">
        <v>10.1</v>
      </c>
      <c r="DL13" s="4">
        <v>9.8000000000000007</v>
      </c>
      <c r="DM13" s="4">
        <v>17.5</v>
      </c>
      <c r="DN13" s="4">
        <v>16</v>
      </c>
      <c r="DO13" s="4">
        <v>14.2</v>
      </c>
      <c r="DQ13" s="7"/>
      <c r="DR13" s="8" t="s">
        <v>226</v>
      </c>
      <c r="DS13" s="4">
        <v>134.1</v>
      </c>
      <c r="DT13" s="4">
        <v>113.4</v>
      </c>
      <c r="DU13" s="4">
        <v>114</v>
      </c>
      <c r="DV13" s="4">
        <v>116.8</v>
      </c>
      <c r="DW13" s="4">
        <v>126.6</v>
      </c>
      <c r="DX13" s="4">
        <v>127.6</v>
      </c>
      <c r="DY13" s="4">
        <v>126.7</v>
      </c>
      <c r="DZ13" s="4">
        <v>120.1</v>
      </c>
      <c r="EA13" s="4">
        <v>120.4</v>
      </c>
      <c r="EB13" s="4">
        <v>120.2</v>
      </c>
      <c r="EC13" s="4">
        <v>138.6</v>
      </c>
      <c r="ED13" s="4">
        <v>158.80000000000001</v>
      </c>
      <c r="EE13" s="4">
        <v>157.5</v>
      </c>
      <c r="EF13" s="4">
        <v>165.7</v>
      </c>
      <c r="EG13" s="4">
        <v>144.9</v>
      </c>
      <c r="EH13" s="4">
        <v>126.2</v>
      </c>
      <c r="EI13" s="4">
        <v>124.1</v>
      </c>
      <c r="EJ13" s="4">
        <v>120.6</v>
      </c>
      <c r="EK13" s="4">
        <v>112.2</v>
      </c>
      <c r="EL13" s="4">
        <v>118</v>
      </c>
      <c r="EM13" s="4">
        <v>117.6</v>
      </c>
      <c r="EO13" s="7"/>
      <c r="EP13" s="8" t="s">
        <v>226</v>
      </c>
      <c r="EQ13" s="4">
        <v>14.2</v>
      </c>
      <c r="ER13" s="4">
        <v>10.199999999999999</v>
      </c>
      <c r="ES13" s="4">
        <v>11.6</v>
      </c>
      <c r="ET13" s="4">
        <v>12</v>
      </c>
      <c r="EU13" s="4">
        <v>10.5</v>
      </c>
      <c r="EV13" s="4">
        <v>11.9</v>
      </c>
      <c r="EW13" s="4">
        <v>10</v>
      </c>
      <c r="EX13" s="4">
        <v>8.1</v>
      </c>
      <c r="EY13" s="4">
        <v>7.7</v>
      </c>
      <c r="EZ13" s="4">
        <v>6.9</v>
      </c>
      <c r="FA13" s="4">
        <v>6</v>
      </c>
      <c r="FB13" s="4">
        <v>7.2</v>
      </c>
      <c r="FC13" s="4">
        <v>7.1</v>
      </c>
      <c r="FD13" s="4">
        <v>5.9</v>
      </c>
      <c r="FE13" s="4">
        <v>6.9</v>
      </c>
      <c r="FF13" s="4">
        <v>6.9</v>
      </c>
      <c r="FG13" s="4">
        <v>7.2</v>
      </c>
      <c r="FH13" s="4">
        <v>7.4</v>
      </c>
      <c r="FI13" s="4">
        <v>6.7</v>
      </c>
      <c r="FJ13" s="4">
        <v>6.3</v>
      </c>
      <c r="FK13" s="4">
        <v>6.1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172</v>
      </c>
      <c r="D15" s="2" t="s">
        <v>172</v>
      </c>
      <c r="E15" s="2" t="s">
        <v>172</v>
      </c>
      <c r="F15" s="2" t="s">
        <v>172</v>
      </c>
      <c r="G15" s="2" t="s">
        <v>172</v>
      </c>
      <c r="H15" s="2" t="s">
        <v>172</v>
      </c>
      <c r="I15" s="2" t="s">
        <v>172</v>
      </c>
      <c r="J15" s="2" t="s">
        <v>172</v>
      </c>
      <c r="K15" s="2" t="s">
        <v>172</v>
      </c>
      <c r="L15" s="2" t="s">
        <v>172</v>
      </c>
      <c r="M15" s="2" t="s">
        <v>172</v>
      </c>
      <c r="N15" s="2" t="s">
        <v>172</v>
      </c>
      <c r="O15" s="2" t="s">
        <v>172</v>
      </c>
      <c r="P15" s="2" t="s">
        <v>172</v>
      </c>
      <c r="Q15" s="2" t="s">
        <v>172</v>
      </c>
      <c r="R15" s="2" t="s">
        <v>172</v>
      </c>
      <c r="S15" s="2" t="s">
        <v>172</v>
      </c>
      <c r="T15" s="2">
        <v>0.2</v>
      </c>
      <c r="U15" s="2" t="s">
        <v>172</v>
      </c>
      <c r="V15" s="2" t="s">
        <v>172</v>
      </c>
      <c r="W15" s="2" t="s">
        <v>172</v>
      </c>
      <c r="Y15" s="1"/>
      <c r="Z15" s="10" t="s">
        <v>171</v>
      </c>
      <c r="AA15" s="2">
        <v>19</v>
      </c>
      <c r="AB15" s="2">
        <v>20.100000000000001</v>
      </c>
      <c r="AC15" s="2">
        <v>19</v>
      </c>
      <c r="AD15" s="2">
        <v>20.9</v>
      </c>
      <c r="AE15" s="2">
        <v>23.4</v>
      </c>
      <c r="AF15" s="2">
        <v>22.1</v>
      </c>
      <c r="AG15" s="2">
        <v>21.9</v>
      </c>
      <c r="AH15" s="2">
        <v>23.3</v>
      </c>
      <c r="AI15" s="2" t="s">
        <v>172</v>
      </c>
      <c r="AJ15" s="2" t="s">
        <v>172</v>
      </c>
      <c r="AK15" s="2">
        <v>15.3</v>
      </c>
      <c r="AL15" s="2">
        <v>17.100000000000001</v>
      </c>
      <c r="AM15" s="2">
        <v>15.8</v>
      </c>
      <c r="AN15" s="2">
        <v>12.5</v>
      </c>
      <c r="AO15" s="2">
        <v>14.8</v>
      </c>
      <c r="AP15" s="2" t="s">
        <v>172</v>
      </c>
      <c r="AQ15" s="2">
        <v>17.3</v>
      </c>
      <c r="AR15" s="2">
        <v>11.2</v>
      </c>
      <c r="AS15" s="2">
        <v>15.6</v>
      </c>
      <c r="AT15" s="2">
        <v>15.3</v>
      </c>
      <c r="AU15" s="2">
        <v>13.1</v>
      </c>
      <c r="AW15" s="1"/>
      <c r="AX15" s="10" t="s">
        <v>171</v>
      </c>
      <c r="AY15" s="2">
        <v>18.399999999999999</v>
      </c>
      <c r="AZ15" s="2">
        <v>16.100000000000001</v>
      </c>
      <c r="BA15" s="2">
        <v>17</v>
      </c>
      <c r="BB15" s="2">
        <v>16</v>
      </c>
      <c r="BC15" s="2">
        <v>16.3</v>
      </c>
      <c r="BD15" s="2">
        <v>15.2</v>
      </c>
      <c r="BE15" s="2">
        <v>20.399999999999999</v>
      </c>
      <c r="BF15" s="2">
        <v>21.6</v>
      </c>
      <c r="BG15" s="2">
        <v>20.6</v>
      </c>
      <c r="BH15" s="2">
        <v>16.899999999999999</v>
      </c>
      <c r="BI15" s="2">
        <v>18.899999999999999</v>
      </c>
      <c r="BJ15" s="2" t="s">
        <v>172</v>
      </c>
      <c r="BK15" s="2">
        <v>16.399999999999999</v>
      </c>
      <c r="BL15" s="2">
        <v>15.3</v>
      </c>
      <c r="BM15" s="2">
        <v>16.2</v>
      </c>
      <c r="BN15" s="2">
        <v>18.100000000000001</v>
      </c>
      <c r="BO15" s="2">
        <v>18.899999999999999</v>
      </c>
      <c r="BP15" s="2">
        <v>16.5</v>
      </c>
      <c r="BQ15" s="2">
        <v>19.399999999999999</v>
      </c>
      <c r="BR15" s="2">
        <v>18.100000000000001</v>
      </c>
      <c r="BS15" s="2">
        <v>17</v>
      </c>
      <c r="BU15" s="1"/>
      <c r="BV15" s="10" t="s">
        <v>171</v>
      </c>
      <c r="BW15" s="2" t="s">
        <v>172</v>
      </c>
      <c r="BX15" s="2" t="s">
        <v>172</v>
      </c>
      <c r="BY15" s="2" t="s">
        <v>172</v>
      </c>
      <c r="BZ15" s="2" t="s">
        <v>172</v>
      </c>
      <c r="CA15" s="2" t="s">
        <v>172</v>
      </c>
      <c r="CB15" s="2" t="s">
        <v>172</v>
      </c>
      <c r="CC15" s="2" t="s">
        <v>172</v>
      </c>
      <c r="CD15" s="2" t="s">
        <v>172</v>
      </c>
      <c r="CE15" s="2" t="s">
        <v>172</v>
      </c>
      <c r="CF15" s="2">
        <v>7.4</v>
      </c>
      <c r="CG15" s="2" t="s">
        <v>172</v>
      </c>
      <c r="CH15" s="2" t="s">
        <v>172</v>
      </c>
      <c r="CI15" s="2" t="s">
        <v>172</v>
      </c>
      <c r="CJ15" s="2" t="s">
        <v>172</v>
      </c>
      <c r="CK15" s="2" t="s">
        <v>172</v>
      </c>
      <c r="CL15" s="2" t="s">
        <v>172</v>
      </c>
      <c r="CM15" s="2" t="s">
        <v>172</v>
      </c>
      <c r="CN15" s="2" t="s">
        <v>172</v>
      </c>
      <c r="CO15" s="2">
        <v>7.9</v>
      </c>
      <c r="CP15" s="2">
        <v>7.5</v>
      </c>
      <c r="CQ15" s="2">
        <v>7.7</v>
      </c>
      <c r="CS15" s="1"/>
      <c r="CT15" s="10" t="s">
        <v>171</v>
      </c>
      <c r="CU15" s="2" t="s">
        <v>172</v>
      </c>
      <c r="CV15" s="2" t="s">
        <v>172</v>
      </c>
      <c r="CW15" s="2" t="s">
        <v>172</v>
      </c>
      <c r="CX15" s="2" t="s">
        <v>172</v>
      </c>
      <c r="CY15" s="2" t="s">
        <v>172</v>
      </c>
      <c r="CZ15" s="2" t="s">
        <v>172</v>
      </c>
      <c r="DA15" s="2" t="s">
        <v>172</v>
      </c>
      <c r="DB15" s="2" t="s">
        <v>172</v>
      </c>
      <c r="DC15" s="2" t="s">
        <v>172</v>
      </c>
      <c r="DD15" s="2" t="s">
        <v>172</v>
      </c>
      <c r="DE15" s="2" t="s">
        <v>172</v>
      </c>
      <c r="DF15" s="2" t="s">
        <v>172</v>
      </c>
      <c r="DG15" s="2" t="s">
        <v>172</v>
      </c>
      <c r="DH15" s="2" t="s">
        <v>172</v>
      </c>
      <c r="DI15" s="2" t="s">
        <v>172</v>
      </c>
      <c r="DJ15" s="2" t="s">
        <v>172</v>
      </c>
      <c r="DK15" s="2" t="s">
        <v>172</v>
      </c>
      <c r="DL15" s="2">
        <v>4.0999999999999996</v>
      </c>
      <c r="DM15" s="2">
        <v>3.9</v>
      </c>
      <c r="DN15" s="2">
        <v>3.2</v>
      </c>
      <c r="DO15" s="2">
        <v>2.7</v>
      </c>
      <c r="DQ15" s="1"/>
      <c r="DR15" s="10" t="s">
        <v>171</v>
      </c>
      <c r="DS15" s="2">
        <v>21.8</v>
      </c>
      <c r="DT15" s="2">
        <v>20</v>
      </c>
      <c r="DU15" s="2">
        <v>21.6</v>
      </c>
      <c r="DV15" s="2">
        <v>20.100000000000001</v>
      </c>
      <c r="DW15" s="2">
        <v>21.8</v>
      </c>
      <c r="DX15" s="2">
        <v>21.5</v>
      </c>
      <c r="DY15" s="2">
        <v>22.1</v>
      </c>
      <c r="DZ15" s="2">
        <v>18.100000000000001</v>
      </c>
      <c r="EA15" s="2" t="s">
        <v>172</v>
      </c>
      <c r="EB15" s="2">
        <v>16.5</v>
      </c>
      <c r="EC15" s="2">
        <v>18.100000000000001</v>
      </c>
      <c r="ED15" s="2">
        <v>20.9</v>
      </c>
      <c r="EE15" s="2">
        <v>17.3</v>
      </c>
      <c r="EF15" s="2">
        <v>17.5</v>
      </c>
      <c r="EG15" s="2">
        <v>21</v>
      </c>
      <c r="EH15" s="2">
        <v>20.6</v>
      </c>
      <c r="EI15" s="2">
        <v>20.3</v>
      </c>
      <c r="EJ15" s="2">
        <v>20.9</v>
      </c>
      <c r="EK15" s="2">
        <v>22.8</v>
      </c>
      <c r="EL15" s="2">
        <v>25.5</v>
      </c>
      <c r="EM15" s="2">
        <v>29</v>
      </c>
      <c r="EO15" s="1"/>
      <c r="EP15" s="10" t="s">
        <v>171</v>
      </c>
      <c r="EQ15" s="2">
        <v>7</v>
      </c>
      <c r="ER15" s="2">
        <v>6.3</v>
      </c>
      <c r="ES15" s="2">
        <v>6.9</v>
      </c>
      <c r="ET15" s="2">
        <v>7.2</v>
      </c>
      <c r="EU15" s="2">
        <v>7</v>
      </c>
      <c r="EV15" s="2">
        <v>7.1</v>
      </c>
      <c r="EW15" s="2">
        <v>7.9</v>
      </c>
      <c r="EX15" s="2" t="s">
        <v>172</v>
      </c>
      <c r="EY15" s="2">
        <v>5.5</v>
      </c>
      <c r="EZ15" s="2">
        <v>5.3</v>
      </c>
      <c r="FA15" s="2">
        <v>4.5999999999999996</v>
      </c>
      <c r="FB15" s="2">
        <v>5.9</v>
      </c>
      <c r="FC15" s="2">
        <v>5.9</v>
      </c>
      <c r="FD15" s="2">
        <v>4.9000000000000004</v>
      </c>
      <c r="FE15" s="2" t="s">
        <v>172</v>
      </c>
      <c r="FF15" s="2" t="s">
        <v>172</v>
      </c>
      <c r="FG15" s="2" t="s">
        <v>172</v>
      </c>
      <c r="FH15" s="2" t="s">
        <v>172</v>
      </c>
      <c r="FI15" s="2">
        <v>5.5</v>
      </c>
      <c r="FJ15" s="2" t="s">
        <v>172</v>
      </c>
      <c r="FK15" s="2">
        <v>4.9000000000000004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 t="s">
        <v>172</v>
      </c>
      <c r="J16" s="2" t="s">
        <v>172</v>
      </c>
      <c r="K16" s="2" t="s">
        <v>172</v>
      </c>
      <c r="L16" s="2" t="s">
        <v>172</v>
      </c>
      <c r="M16" s="2" t="s">
        <v>172</v>
      </c>
      <c r="N16" s="2">
        <v>0</v>
      </c>
      <c r="O16" s="2">
        <v>0</v>
      </c>
      <c r="P16" s="2" t="s">
        <v>172</v>
      </c>
      <c r="Q16" s="2" t="s">
        <v>172</v>
      </c>
      <c r="R16" s="2" t="s">
        <v>172</v>
      </c>
      <c r="S16" s="2">
        <v>0</v>
      </c>
      <c r="T16" s="2">
        <v>0</v>
      </c>
      <c r="U16" s="2">
        <v>0</v>
      </c>
      <c r="V16" s="2">
        <v>0.1</v>
      </c>
      <c r="W16" s="2">
        <v>0.1</v>
      </c>
      <c r="Y16" s="1"/>
      <c r="Z16" s="10" t="s">
        <v>173</v>
      </c>
      <c r="AA16" s="2">
        <v>5.5</v>
      </c>
      <c r="AB16" s="2">
        <v>4.7</v>
      </c>
      <c r="AC16" s="2">
        <v>6.4</v>
      </c>
      <c r="AD16" s="2">
        <v>4.9000000000000004</v>
      </c>
      <c r="AE16" s="2">
        <v>4.5999999999999996</v>
      </c>
      <c r="AF16" s="2">
        <v>5</v>
      </c>
      <c r="AG16" s="2">
        <v>9.4</v>
      </c>
      <c r="AH16" s="2">
        <v>12.3</v>
      </c>
      <c r="AI16" s="2">
        <v>13.3</v>
      </c>
      <c r="AJ16" s="2">
        <v>12.9</v>
      </c>
      <c r="AK16" s="2" t="s">
        <v>172</v>
      </c>
      <c r="AL16" s="2">
        <v>12.3</v>
      </c>
      <c r="AM16" s="2">
        <v>11.8</v>
      </c>
      <c r="AN16" s="2" t="s">
        <v>172</v>
      </c>
      <c r="AO16" s="2" t="s">
        <v>172</v>
      </c>
      <c r="AP16" s="2" t="s">
        <v>172</v>
      </c>
      <c r="AQ16" s="2" t="s">
        <v>172</v>
      </c>
      <c r="AR16" s="2" t="s">
        <v>172</v>
      </c>
      <c r="AS16" s="2">
        <v>14.5</v>
      </c>
      <c r="AT16" s="2">
        <v>13.9</v>
      </c>
      <c r="AU16" s="2">
        <v>13.9</v>
      </c>
      <c r="AW16" s="1"/>
      <c r="AX16" s="10" t="s">
        <v>173</v>
      </c>
      <c r="AY16" s="2">
        <v>41.3</v>
      </c>
      <c r="AZ16" s="2">
        <v>34</v>
      </c>
      <c r="BA16" s="2">
        <v>34.6</v>
      </c>
      <c r="BB16" s="2">
        <v>13.3</v>
      </c>
      <c r="BC16" s="2">
        <v>30.7</v>
      </c>
      <c r="BD16" s="2">
        <v>20.6</v>
      </c>
      <c r="BE16" s="2">
        <v>31.3</v>
      </c>
      <c r="BF16" s="2">
        <v>30.5</v>
      </c>
      <c r="BG16" s="2">
        <v>31.1</v>
      </c>
      <c r="BH16" s="2">
        <v>28.8</v>
      </c>
      <c r="BI16" s="2">
        <v>31.8</v>
      </c>
      <c r="BJ16" s="2">
        <v>30.3</v>
      </c>
      <c r="BK16" s="2">
        <v>29.4</v>
      </c>
      <c r="BL16" s="2">
        <v>38.9</v>
      </c>
      <c r="BM16" s="2" t="s">
        <v>172</v>
      </c>
      <c r="BN16" s="2" t="s">
        <v>172</v>
      </c>
      <c r="BO16" s="2" t="s">
        <v>172</v>
      </c>
      <c r="BP16" s="2" t="s">
        <v>172</v>
      </c>
      <c r="BQ16" s="2">
        <v>39.6</v>
      </c>
      <c r="BR16" s="2">
        <v>40.299999999999997</v>
      </c>
      <c r="BS16" s="2">
        <v>41.3</v>
      </c>
      <c r="BU16" s="1"/>
      <c r="BV16" s="10" t="s">
        <v>173</v>
      </c>
      <c r="BW16" s="2" t="s">
        <v>172</v>
      </c>
      <c r="BX16" s="2" t="s">
        <v>172</v>
      </c>
      <c r="BY16" s="2" t="s">
        <v>172</v>
      </c>
      <c r="BZ16" s="2" t="s">
        <v>172</v>
      </c>
      <c r="CA16" s="2" t="s">
        <v>172</v>
      </c>
      <c r="CB16" s="2" t="s">
        <v>172</v>
      </c>
      <c r="CC16" s="2" t="s">
        <v>172</v>
      </c>
      <c r="CD16" s="2" t="s">
        <v>172</v>
      </c>
      <c r="CE16" s="2" t="s">
        <v>172</v>
      </c>
      <c r="CF16" s="2" t="s">
        <v>172</v>
      </c>
      <c r="CG16" s="2" t="s">
        <v>172</v>
      </c>
      <c r="CH16" s="2" t="s">
        <v>172</v>
      </c>
      <c r="CI16" s="2" t="s">
        <v>172</v>
      </c>
      <c r="CJ16" s="2" t="s">
        <v>172</v>
      </c>
      <c r="CK16" s="2" t="s">
        <v>172</v>
      </c>
      <c r="CL16" s="2" t="s">
        <v>172</v>
      </c>
      <c r="CM16" s="2" t="s">
        <v>172</v>
      </c>
      <c r="CN16" s="2" t="s">
        <v>172</v>
      </c>
      <c r="CO16" s="2">
        <v>9.6</v>
      </c>
      <c r="CP16" s="2">
        <v>9.1999999999999993</v>
      </c>
      <c r="CQ16" s="2">
        <v>8.8000000000000007</v>
      </c>
      <c r="CS16" s="1"/>
      <c r="CT16" s="10" t="s">
        <v>173</v>
      </c>
      <c r="CU16" s="2">
        <v>0.8</v>
      </c>
      <c r="CV16" s="2">
        <v>0.6</v>
      </c>
      <c r="CW16" s="2">
        <v>0.7</v>
      </c>
      <c r="CX16" s="2">
        <v>0.7</v>
      </c>
      <c r="CY16" s="2">
        <v>0.6</v>
      </c>
      <c r="CZ16" s="2">
        <v>0.6</v>
      </c>
      <c r="DA16" s="2" t="s">
        <v>172</v>
      </c>
      <c r="DB16" s="2" t="s">
        <v>172</v>
      </c>
      <c r="DC16" s="2" t="s">
        <v>172</v>
      </c>
      <c r="DD16" s="2" t="s">
        <v>172</v>
      </c>
      <c r="DE16" s="2">
        <v>1</v>
      </c>
      <c r="DF16" s="2" t="s">
        <v>172</v>
      </c>
      <c r="DG16" s="2">
        <v>3.8</v>
      </c>
      <c r="DH16" s="2">
        <v>3.9</v>
      </c>
      <c r="DI16" s="2" t="s">
        <v>172</v>
      </c>
      <c r="DJ16" s="2" t="s">
        <v>172</v>
      </c>
      <c r="DK16" s="2" t="s">
        <v>172</v>
      </c>
      <c r="DL16" s="2">
        <v>5.7</v>
      </c>
      <c r="DM16" s="2">
        <v>13.6</v>
      </c>
      <c r="DN16" s="2">
        <v>12.7</v>
      </c>
      <c r="DO16" s="2">
        <v>11.4</v>
      </c>
      <c r="DQ16" s="1"/>
      <c r="DR16" s="10" t="s">
        <v>173</v>
      </c>
      <c r="DS16" s="2">
        <v>110.8</v>
      </c>
      <c r="DT16" s="2">
        <v>89.6</v>
      </c>
      <c r="DU16" s="2">
        <v>88.6</v>
      </c>
      <c r="DV16" s="2">
        <v>92.4</v>
      </c>
      <c r="DW16" s="2">
        <v>100.6</v>
      </c>
      <c r="DX16" s="2">
        <v>101.8</v>
      </c>
      <c r="DY16" s="2">
        <v>100.3</v>
      </c>
      <c r="DZ16" s="2">
        <v>97.7</v>
      </c>
      <c r="EA16" s="2">
        <v>98</v>
      </c>
      <c r="EB16" s="2">
        <v>99</v>
      </c>
      <c r="EC16" s="2">
        <v>114.7</v>
      </c>
      <c r="ED16" s="2">
        <v>131.69999999999999</v>
      </c>
      <c r="EE16" s="2">
        <v>133.69999999999999</v>
      </c>
      <c r="EF16" s="2">
        <v>139.9</v>
      </c>
      <c r="EG16" s="2">
        <v>114.2</v>
      </c>
      <c r="EH16" s="2" t="s">
        <v>172</v>
      </c>
      <c r="EI16" s="2">
        <v>96.4</v>
      </c>
      <c r="EJ16" s="2">
        <v>92.6</v>
      </c>
      <c r="EK16" s="2">
        <v>82</v>
      </c>
      <c r="EL16" s="2">
        <v>85.2</v>
      </c>
      <c r="EM16" s="2">
        <v>81.599999999999994</v>
      </c>
      <c r="EO16" s="1"/>
      <c r="EP16" s="10" t="s">
        <v>173</v>
      </c>
      <c r="EQ16" s="2" t="s">
        <v>172</v>
      </c>
      <c r="ER16" s="2" t="s">
        <v>172</v>
      </c>
      <c r="ES16" s="2" t="s">
        <v>172</v>
      </c>
      <c r="ET16" s="2" t="s">
        <v>172</v>
      </c>
      <c r="EU16" s="2" t="s">
        <v>172</v>
      </c>
      <c r="EV16" s="2" t="s">
        <v>172</v>
      </c>
      <c r="EW16" s="2" t="s">
        <v>172</v>
      </c>
      <c r="EX16" s="2" t="s">
        <v>172</v>
      </c>
      <c r="EY16" s="2" t="s">
        <v>172</v>
      </c>
      <c r="EZ16" s="2" t="s">
        <v>172</v>
      </c>
      <c r="FA16" s="2" t="s">
        <v>172</v>
      </c>
      <c r="FB16" s="2" t="s">
        <v>172</v>
      </c>
      <c r="FC16" s="2" t="s">
        <v>172</v>
      </c>
      <c r="FD16" s="2" t="s">
        <v>172</v>
      </c>
      <c r="FE16" s="2" t="s">
        <v>172</v>
      </c>
      <c r="FF16" s="2" t="s">
        <v>172</v>
      </c>
      <c r="FG16" s="2" t="s">
        <v>172</v>
      </c>
      <c r="FH16" s="2">
        <v>1.1000000000000001</v>
      </c>
      <c r="FI16" s="2">
        <v>1</v>
      </c>
      <c r="FJ16" s="2">
        <v>1</v>
      </c>
      <c r="FK16" s="2">
        <v>1</v>
      </c>
    </row>
    <row r="17" spans="1:167" ht="14.5">
      <c r="A17" s="1"/>
      <c r="B17" s="10" t="s">
        <v>174</v>
      </c>
      <c r="C17" s="2">
        <v>0</v>
      </c>
      <c r="D17" s="2">
        <v>0</v>
      </c>
      <c r="E17" s="2">
        <v>0</v>
      </c>
      <c r="F17" s="2" t="s">
        <v>172</v>
      </c>
      <c r="G17" s="2" t="s">
        <v>172</v>
      </c>
      <c r="H17" s="2" t="s">
        <v>172</v>
      </c>
      <c r="I17" s="2" t="s">
        <v>172</v>
      </c>
      <c r="J17" s="2" t="s">
        <v>172</v>
      </c>
      <c r="K17" s="2" t="s">
        <v>172</v>
      </c>
      <c r="L17" s="2" t="s">
        <v>172</v>
      </c>
      <c r="M17" s="2" t="s">
        <v>172</v>
      </c>
      <c r="N17" s="2" t="s">
        <v>172</v>
      </c>
      <c r="O17" s="2">
        <v>0.1</v>
      </c>
      <c r="P17" s="2">
        <v>0.1</v>
      </c>
      <c r="Q17" s="2" t="s">
        <v>172</v>
      </c>
      <c r="R17" s="2" t="s">
        <v>172</v>
      </c>
      <c r="S17" s="2" t="s">
        <v>172</v>
      </c>
      <c r="T17" s="2" t="s">
        <v>172</v>
      </c>
      <c r="U17" s="2" t="s">
        <v>172</v>
      </c>
      <c r="V17" s="2" t="s">
        <v>172</v>
      </c>
      <c r="W17" s="2" t="s">
        <v>172</v>
      </c>
      <c r="Y17" s="1"/>
      <c r="Z17" s="10" t="s">
        <v>174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>
        <v>0.1</v>
      </c>
      <c r="AL17" s="2" t="s">
        <v>172</v>
      </c>
      <c r="AM17" s="2" t="s">
        <v>172</v>
      </c>
      <c r="AN17" s="2" t="s">
        <v>172</v>
      </c>
      <c r="AO17" s="2" t="s">
        <v>172</v>
      </c>
      <c r="AP17" s="2" t="s">
        <v>172</v>
      </c>
      <c r="AQ17" s="2">
        <v>0.1</v>
      </c>
      <c r="AR17" s="2">
        <v>0.1</v>
      </c>
      <c r="AS17" s="2">
        <v>0.1</v>
      </c>
      <c r="AT17" s="2">
        <v>0.1</v>
      </c>
      <c r="AU17" s="2">
        <v>0.2</v>
      </c>
      <c r="AW17" s="1"/>
      <c r="AX17" s="10" t="s">
        <v>174</v>
      </c>
      <c r="AY17" s="2" t="s">
        <v>172</v>
      </c>
      <c r="AZ17" s="2" t="s">
        <v>172</v>
      </c>
      <c r="BA17" s="2" t="s">
        <v>172</v>
      </c>
      <c r="BB17" s="2" t="s">
        <v>172</v>
      </c>
      <c r="BC17" s="2" t="s">
        <v>172</v>
      </c>
      <c r="BD17" s="2" t="s">
        <v>172</v>
      </c>
      <c r="BE17" s="2" t="s">
        <v>172</v>
      </c>
      <c r="BF17" s="2" t="s">
        <v>172</v>
      </c>
      <c r="BG17" s="2" t="s">
        <v>172</v>
      </c>
      <c r="BH17" s="2" t="s">
        <v>172</v>
      </c>
      <c r="BI17" s="2">
        <v>0</v>
      </c>
      <c r="BJ17" s="2" t="s">
        <v>172</v>
      </c>
      <c r="BK17" s="2" t="s">
        <v>172</v>
      </c>
      <c r="BL17" s="2">
        <v>0.1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>
        <v>0.2</v>
      </c>
      <c r="BR17" s="2">
        <v>0.2</v>
      </c>
      <c r="BS17" s="2">
        <v>0.2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 t="s">
        <v>172</v>
      </c>
      <c r="CD17" s="2" t="s">
        <v>172</v>
      </c>
      <c r="CE17" s="2" t="s">
        <v>172</v>
      </c>
      <c r="CF17" s="2" t="s">
        <v>172</v>
      </c>
      <c r="CG17" s="2" t="s">
        <v>172</v>
      </c>
      <c r="CH17" s="2" t="s">
        <v>172</v>
      </c>
      <c r="CI17" s="2" t="s">
        <v>172</v>
      </c>
      <c r="CJ17" s="2" t="s">
        <v>172</v>
      </c>
      <c r="CK17" s="2" t="s">
        <v>172</v>
      </c>
      <c r="CL17" s="2" t="s">
        <v>172</v>
      </c>
      <c r="CM17" s="2" t="s">
        <v>172</v>
      </c>
      <c r="CN17" s="2" t="s">
        <v>172</v>
      </c>
      <c r="CO17" s="2">
        <v>0</v>
      </c>
      <c r="CP17" s="2">
        <v>0</v>
      </c>
      <c r="CQ17" s="2">
        <v>0</v>
      </c>
      <c r="CS17" s="1"/>
      <c r="CT17" s="10" t="s">
        <v>174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 t="s">
        <v>172</v>
      </c>
      <c r="DB17" s="2" t="s">
        <v>172</v>
      </c>
      <c r="DC17" s="2" t="s">
        <v>172</v>
      </c>
      <c r="DD17" s="2" t="s">
        <v>172</v>
      </c>
      <c r="DE17" s="2" t="s">
        <v>172</v>
      </c>
      <c r="DF17" s="2">
        <v>0</v>
      </c>
      <c r="DG17" s="2" t="s">
        <v>172</v>
      </c>
      <c r="DH17" s="2" t="s">
        <v>172</v>
      </c>
      <c r="DI17" s="2" t="s">
        <v>172</v>
      </c>
      <c r="DJ17" s="2" t="s">
        <v>172</v>
      </c>
      <c r="DK17" s="2" t="s">
        <v>172</v>
      </c>
      <c r="DL17" s="2">
        <v>0</v>
      </c>
      <c r="DM17" s="2">
        <v>0</v>
      </c>
      <c r="DN17" s="2">
        <v>0.1</v>
      </c>
      <c r="DO17" s="2">
        <v>0</v>
      </c>
      <c r="DQ17" s="1"/>
      <c r="DR17" s="10" t="s">
        <v>174</v>
      </c>
      <c r="DS17" s="2" t="s">
        <v>172</v>
      </c>
      <c r="DT17" s="2">
        <v>0</v>
      </c>
      <c r="DU17" s="2" t="s">
        <v>172</v>
      </c>
      <c r="DV17" s="2" t="s">
        <v>172</v>
      </c>
      <c r="DW17" s="2" t="s">
        <v>172</v>
      </c>
      <c r="DX17" s="2">
        <v>0</v>
      </c>
      <c r="DY17" s="2" t="s">
        <v>172</v>
      </c>
      <c r="DZ17" s="2" t="s">
        <v>172</v>
      </c>
      <c r="EA17" s="2" t="s">
        <v>172</v>
      </c>
      <c r="EB17" s="2" t="s">
        <v>172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>
        <v>0.1</v>
      </c>
      <c r="EH17" s="2">
        <v>0.1</v>
      </c>
      <c r="EI17" s="2">
        <v>0.1</v>
      </c>
      <c r="EJ17" s="2">
        <v>0.1</v>
      </c>
      <c r="EK17" s="2">
        <v>0.1</v>
      </c>
      <c r="EL17" s="2">
        <v>0.1</v>
      </c>
      <c r="EM17" s="2">
        <v>0.1</v>
      </c>
      <c r="EO17" s="1"/>
      <c r="EP17" s="10" t="s">
        <v>174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 t="s">
        <v>172</v>
      </c>
      <c r="EX17" s="2" t="s">
        <v>172</v>
      </c>
      <c r="EY17" s="2" t="s">
        <v>172</v>
      </c>
      <c r="EZ17" s="2" t="s">
        <v>172</v>
      </c>
      <c r="FA17" s="2">
        <v>0</v>
      </c>
      <c r="FB17" s="2" t="s">
        <v>172</v>
      </c>
      <c r="FC17" s="2">
        <v>0.1</v>
      </c>
      <c r="FD17" s="2" t="s">
        <v>172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 t="s">
        <v>172</v>
      </c>
      <c r="FJ17" s="2" t="s">
        <v>172</v>
      </c>
      <c r="FK17" s="2" t="s">
        <v>172</v>
      </c>
    </row>
    <row r="18" spans="1:167" ht="14.5">
      <c r="A18" s="1"/>
      <c r="B18" s="10" t="s">
        <v>175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 t="s">
        <v>172</v>
      </c>
      <c r="S18" s="2" t="s">
        <v>172</v>
      </c>
      <c r="T18" s="2" t="s">
        <v>172</v>
      </c>
      <c r="U18" s="2" t="s">
        <v>172</v>
      </c>
      <c r="V18" s="2">
        <v>0</v>
      </c>
      <c r="W18" s="2">
        <v>0</v>
      </c>
      <c r="Y18" s="1"/>
      <c r="Z18" s="10" t="s">
        <v>175</v>
      </c>
      <c r="AA18" s="2" t="s">
        <v>172</v>
      </c>
      <c r="AB18" s="2" t="s">
        <v>172</v>
      </c>
      <c r="AC18" s="2" t="s">
        <v>172</v>
      </c>
      <c r="AD18" s="2" t="s">
        <v>172</v>
      </c>
      <c r="AE18" s="2" t="s">
        <v>172</v>
      </c>
      <c r="AF18" s="2" t="s">
        <v>172</v>
      </c>
      <c r="AG18" s="2">
        <v>1.7</v>
      </c>
      <c r="AH18" s="2" t="s">
        <v>172</v>
      </c>
      <c r="AI18" s="2" t="s">
        <v>172</v>
      </c>
      <c r="AJ18" s="2">
        <v>0.4</v>
      </c>
      <c r="AK18" s="2" t="s">
        <v>172</v>
      </c>
      <c r="AL18" s="2" t="s">
        <v>172</v>
      </c>
      <c r="AM18" s="2" t="s">
        <v>172</v>
      </c>
      <c r="AN18" s="2">
        <v>0.1</v>
      </c>
      <c r="AO18" s="2">
        <v>0.1</v>
      </c>
      <c r="AP18" s="2" t="s">
        <v>172</v>
      </c>
      <c r="AQ18" s="2" t="s">
        <v>172</v>
      </c>
      <c r="AR18" s="2" t="s">
        <v>172</v>
      </c>
      <c r="AS18" s="2" t="s">
        <v>172</v>
      </c>
      <c r="AT18" s="2">
        <v>0</v>
      </c>
      <c r="AU18" s="2">
        <v>0</v>
      </c>
      <c r="AW18" s="1"/>
      <c r="AX18" s="10" t="s">
        <v>175</v>
      </c>
      <c r="AY18" s="2" t="s">
        <v>172</v>
      </c>
      <c r="AZ18" s="2" t="s">
        <v>172</v>
      </c>
      <c r="BA18" s="2">
        <v>-0.1</v>
      </c>
      <c r="BB18" s="2" t="s">
        <v>172</v>
      </c>
      <c r="BC18" s="2" t="s">
        <v>172</v>
      </c>
      <c r="BD18" s="2" t="s">
        <v>172</v>
      </c>
      <c r="BE18" s="2">
        <v>0.5</v>
      </c>
      <c r="BF18" s="2">
        <v>0.7</v>
      </c>
      <c r="BG18" s="2" t="s">
        <v>172</v>
      </c>
      <c r="BH18" s="2" t="s">
        <v>172</v>
      </c>
      <c r="BI18" s="2" t="s">
        <v>172</v>
      </c>
      <c r="BJ18" s="2" t="s">
        <v>172</v>
      </c>
      <c r="BK18" s="2" t="s">
        <v>172</v>
      </c>
      <c r="BL18" s="2" t="s">
        <v>172</v>
      </c>
      <c r="BM18" s="2" t="s">
        <v>172</v>
      </c>
      <c r="BN18" s="2" t="s">
        <v>172</v>
      </c>
      <c r="BO18" s="2" t="s">
        <v>172</v>
      </c>
      <c r="BP18" s="2">
        <v>1</v>
      </c>
      <c r="BQ18" s="2">
        <v>1</v>
      </c>
      <c r="BR18" s="2">
        <v>1.1000000000000001</v>
      </c>
      <c r="BS18" s="2">
        <v>0.4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 t="s">
        <v>172</v>
      </c>
      <c r="CE18" s="2">
        <v>0</v>
      </c>
      <c r="CF18" s="2">
        <v>0</v>
      </c>
      <c r="CG18" s="2">
        <v>0</v>
      </c>
      <c r="CH18" s="2">
        <v>0</v>
      </c>
      <c r="CI18" s="2" t="s">
        <v>172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 t="s">
        <v>172</v>
      </c>
      <c r="EA18" s="2">
        <v>0</v>
      </c>
      <c r="EB18" s="2">
        <v>0</v>
      </c>
      <c r="EC18" s="2" t="s">
        <v>172</v>
      </c>
      <c r="ED18" s="2">
        <v>0</v>
      </c>
      <c r="EE18" s="2" t="s">
        <v>172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 t="s">
        <v>172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 t="s">
        <v>172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 t="s">
        <v>172</v>
      </c>
      <c r="AB19" s="2" t="s">
        <v>172</v>
      </c>
      <c r="AC19" s="2" t="s">
        <v>172</v>
      </c>
      <c r="AD19" s="2" t="s">
        <v>172</v>
      </c>
      <c r="AE19" s="2" t="s">
        <v>172</v>
      </c>
      <c r="AF19" s="2" t="s">
        <v>172</v>
      </c>
      <c r="AG19" s="2" t="s">
        <v>172</v>
      </c>
      <c r="AH19" s="2" t="s">
        <v>172</v>
      </c>
      <c r="AI19" s="2" t="s">
        <v>172</v>
      </c>
      <c r="AJ19" s="2" t="s">
        <v>172</v>
      </c>
      <c r="AK19" s="2" t="s">
        <v>172</v>
      </c>
      <c r="AL19" s="2" t="s">
        <v>172</v>
      </c>
      <c r="AM19" s="2" t="s">
        <v>172</v>
      </c>
      <c r="AN19" s="2" t="s">
        <v>172</v>
      </c>
      <c r="AO19" s="2" t="s">
        <v>172</v>
      </c>
      <c r="AP19" s="2">
        <v>0.9</v>
      </c>
      <c r="AQ19" s="2">
        <v>0.8</v>
      </c>
      <c r="AR19" s="2" t="s">
        <v>172</v>
      </c>
      <c r="AS19" s="2" t="s">
        <v>172</v>
      </c>
      <c r="AT19" s="2">
        <v>0.9</v>
      </c>
      <c r="AU19" s="2">
        <v>1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 t="s">
        <v>172</v>
      </c>
      <c r="EW19" s="2" t="s">
        <v>172</v>
      </c>
      <c r="EX19" s="2" t="s">
        <v>172</v>
      </c>
      <c r="EY19" s="2" t="s">
        <v>172</v>
      </c>
      <c r="EZ19" s="2" t="s">
        <v>172</v>
      </c>
      <c r="FA19" s="2" t="s">
        <v>172</v>
      </c>
      <c r="FB19" s="2">
        <v>0</v>
      </c>
      <c r="FC19" s="2" t="s">
        <v>172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 t="s">
        <v>172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 t="s">
        <v>172</v>
      </c>
      <c r="T20" s="2" t="s">
        <v>172</v>
      </c>
      <c r="U20" s="2">
        <v>0</v>
      </c>
      <c r="V20" s="2">
        <v>0</v>
      </c>
      <c r="W20" s="2">
        <v>0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0.1</v>
      </c>
      <c r="AG20" s="2">
        <v>0.1</v>
      </c>
      <c r="AH20" s="2">
        <v>0.1</v>
      </c>
      <c r="AI20" s="2">
        <v>0</v>
      </c>
      <c r="AJ20" s="2">
        <v>0</v>
      </c>
      <c r="AK20" s="2">
        <v>0</v>
      </c>
      <c r="AL20" s="2">
        <v>0</v>
      </c>
      <c r="AM20" s="2" t="s">
        <v>172</v>
      </c>
      <c r="AN20" s="2" t="s">
        <v>172</v>
      </c>
      <c r="AO20" s="2">
        <v>0</v>
      </c>
      <c r="AP20" s="2">
        <v>0</v>
      </c>
      <c r="AQ20" s="2" t="s">
        <v>172</v>
      </c>
      <c r="AR20" s="2">
        <v>0</v>
      </c>
      <c r="AS20" s="2">
        <v>0</v>
      </c>
      <c r="AT20" s="2">
        <v>0.1</v>
      </c>
      <c r="AU20" s="2">
        <v>0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0.1</v>
      </c>
      <c r="BE20" s="2">
        <v>0.1</v>
      </c>
      <c r="BF20" s="2">
        <v>0.1</v>
      </c>
      <c r="BG20" s="2">
        <v>0.1</v>
      </c>
      <c r="BH20" s="2">
        <v>0.1</v>
      </c>
      <c r="BI20" s="2" t="s">
        <v>172</v>
      </c>
      <c r="BJ20" s="2">
        <v>0.1</v>
      </c>
      <c r="BK20" s="2">
        <v>0.1</v>
      </c>
      <c r="BL20" s="2">
        <v>0</v>
      </c>
      <c r="BM20" s="2" t="s">
        <v>172</v>
      </c>
      <c r="BN20" s="2" t="s">
        <v>172</v>
      </c>
      <c r="BO20" s="2">
        <v>0</v>
      </c>
      <c r="BP20" s="2" t="s">
        <v>172</v>
      </c>
      <c r="BQ20" s="2">
        <v>0.1</v>
      </c>
      <c r="BR20" s="2">
        <v>0.1</v>
      </c>
      <c r="BS20" s="2">
        <v>0.1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 t="s">
        <v>172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 t="s">
        <v>172</v>
      </c>
      <c r="DK20" s="2">
        <v>0</v>
      </c>
      <c r="DL20" s="2" t="s">
        <v>172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 t="s">
        <v>172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 t="s">
        <v>172</v>
      </c>
      <c r="EW21" s="2" t="s">
        <v>172</v>
      </c>
      <c r="EX21" s="2" t="s">
        <v>172</v>
      </c>
      <c r="EY21" s="2" t="s">
        <v>172</v>
      </c>
      <c r="EZ21" s="2" t="s">
        <v>172</v>
      </c>
      <c r="FA21" s="2" t="s">
        <v>172</v>
      </c>
      <c r="FB21" s="2" t="s">
        <v>172</v>
      </c>
      <c r="FC21" s="2" t="s">
        <v>172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 t="s">
        <v>172</v>
      </c>
      <c r="H24" s="2" t="s">
        <v>172</v>
      </c>
      <c r="I24" s="2" t="s">
        <v>172</v>
      </c>
      <c r="J24" s="2" t="s">
        <v>172</v>
      </c>
      <c r="K24" s="2" t="s">
        <v>172</v>
      </c>
      <c r="L24" s="2" t="s">
        <v>172</v>
      </c>
      <c r="M24" s="2">
        <v>0</v>
      </c>
      <c r="N24" s="2">
        <v>0</v>
      </c>
      <c r="O24" s="2">
        <v>0</v>
      </c>
      <c r="P24" s="2">
        <v>0.1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0.4</v>
      </c>
      <c r="AB24" s="2">
        <v>0.4</v>
      </c>
      <c r="AC24" s="2">
        <v>0.4</v>
      </c>
      <c r="AD24" s="2">
        <v>0.3</v>
      </c>
      <c r="AE24" s="2">
        <v>0.2</v>
      </c>
      <c r="AF24" s="2">
        <v>0.4</v>
      </c>
      <c r="AG24" s="2">
        <v>0.7</v>
      </c>
      <c r="AH24" s="2">
        <v>0.5</v>
      </c>
      <c r="AI24" s="2">
        <v>0.5</v>
      </c>
      <c r="AJ24" s="2">
        <v>2.7</v>
      </c>
      <c r="AK24" s="2" t="s">
        <v>172</v>
      </c>
      <c r="AL24" s="2" t="s">
        <v>172</v>
      </c>
      <c r="AM24" s="2" t="s">
        <v>172</v>
      </c>
      <c r="AN24" s="2" t="s">
        <v>172</v>
      </c>
      <c r="AO24" s="2" t="s">
        <v>172</v>
      </c>
      <c r="AP24" s="2" t="s">
        <v>172</v>
      </c>
      <c r="AQ24" s="2" t="s">
        <v>172</v>
      </c>
      <c r="AR24" s="2">
        <v>0.3</v>
      </c>
      <c r="AS24" s="2">
        <v>1.6</v>
      </c>
      <c r="AT24" s="2">
        <v>1.4</v>
      </c>
      <c r="AU24" s="2">
        <v>1.3</v>
      </c>
      <c r="AW24" s="1"/>
      <c r="AX24" s="10" t="s">
        <v>181</v>
      </c>
      <c r="AY24" s="2">
        <v>4.2</v>
      </c>
      <c r="AZ24" s="2">
        <v>5.4</v>
      </c>
      <c r="BA24" s="2">
        <v>5.9</v>
      </c>
      <c r="BB24" s="2">
        <v>6</v>
      </c>
      <c r="BC24" s="2">
        <v>5.5</v>
      </c>
      <c r="BD24" s="2">
        <v>4.4000000000000004</v>
      </c>
      <c r="BE24" s="2">
        <v>4.3</v>
      </c>
      <c r="BF24" s="2">
        <v>4.2</v>
      </c>
      <c r="BG24" s="2">
        <v>3.6</v>
      </c>
      <c r="BH24" s="2">
        <v>3.5</v>
      </c>
      <c r="BI24" s="2" t="s">
        <v>172</v>
      </c>
      <c r="BJ24" s="2" t="s">
        <v>172</v>
      </c>
      <c r="BK24" s="2" t="s">
        <v>172</v>
      </c>
      <c r="BL24" s="2" t="s">
        <v>172</v>
      </c>
      <c r="BM24" s="2" t="s">
        <v>172</v>
      </c>
      <c r="BN24" s="2" t="s">
        <v>172</v>
      </c>
      <c r="BO24" s="2">
        <v>3.5</v>
      </c>
      <c r="BP24" s="2" t="s">
        <v>172</v>
      </c>
      <c r="BQ24" s="2">
        <v>5</v>
      </c>
      <c r="BR24" s="2">
        <v>1.9</v>
      </c>
      <c r="BS24" s="2">
        <v>1.8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 t="s">
        <v>172</v>
      </c>
      <c r="DH24" s="2" t="s">
        <v>172</v>
      </c>
      <c r="DI24" s="2" t="s">
        <v>172</v>
      </c>
      <c r="DJ24" s="2" t="s">
        <v>172</v>
      </c>
      <c r="DK24" s="2" t="s">
        <v>172</v>
      </c>
      <c r="DL24" s="2" t="s">
        <v>172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1.5</v>
      </c>
      <c r="DT24" s="2">
        <v>3.8</v>
      </c>
      <c r="DU24" s="2">
        <v>3.8</v>
      </c>
      <c r="DV24" s="2">
        <v>4.2</v>
      </c>
      <c r="DW24" s="2">
        <v>4.2</v>
      </c>
      <c r="DX24" s="2">
        <v>4.2</v>
      </c>
      <c r="DY24" s="2">
        <v>4.4000000000000004</v>
      </c>
      <c r="DZ24" s="2">
        <v>4.3</v>
      </c>
      <c r="EA24" s="2">
        <v>4.3</v>
      </c>
      <c r="EB24" s="2">
        <v>4.7</v>
      </c>
      <c r="EC24" s="2" t="s">
        <v>172</v>
      </c>
      <c r="ED24" s="2">
        <v>6.1</v>
      </c>
      <c r="EE24" s="2">
        <v>6.4</v>
      </c>
      <c r="EF24" s="2" t="s">
        <v>172</v>
      </c>
      <c r="EG24" s="2">
        <v>9.6</v>
      </c>
      <c r="EH24" s="2" t="s">
        <v>172</v>
      </c>
      <c r="EI24" s="2">
        <v>7.3</v>
      </c>
      <c r="EJ24" s="2">
        <v>7.1</v>
      </c>
      <c r="EK24" s="2">
        <v>7.4</v>
      </c>
      <c r="EL24" s="2">
        <v>7.1</v>
      </c>
      <c r="EM24" s="2">
        <v>7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 t="s">
        <v>172</v>
      </c>
      <c r="FA24" s="2" t="s">
        <v>172</v>
      </c>
      <c r="FB24" s="2" t="s">
        <v>172</v>
      </c>
      <c r="FC24" s="2" t="s">
        <v>172</v>
      </c>
      <c r="FD24" s="2" t="s">
        <v>172</v>
      </c>
      <c r="FE24" s="2" t="s">
        <v>172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172</v>
      </c>
      <c r="D27" s="2" t="s">
        <v>172</v>
      </c>
      <c r="E27" s="2" t="s">
        <v>172</v>
      </c>
      <c r="F27" s="2" t="s">
        <v>172</v>
      </c>
      <c r="G27" s="2" t="s">
        <v>172</v>
      </c>
      <c r="H27" s="2" t="s">
        <v>172</v>
      </c>
      <c r="I27" s="2" t="s">
        <v>172</v>
      </c>
      <c r="J27" s="2" t="s">
        <v>172</v>
      </c>
      <c r="K27" s="2" t="s">
        <v>172</v>
      </c>
      <c r="L27" s="2" t="s">
        <v>172</v>
      </c>
      <c r="M27" s="2" t="s">
        <v>172</v>
      </c>
      <c r="N27" s="2" t="s">
        <v>172</v>
      </c>
      <c r="O27" s="2" t="s">
        <v>172</v>
      </c>
      <c r="P27" s="2" t="s">
        <v>172</v>
      </c>
      <c r="Q27" s="2" t="s">
        <v>172</v>
      </c>
      <c r="R27" s="2" t="s">
        <v>172</v>
      </c>
      <c r="S27" s="2" t="s">
        <v>172</v>
      </c>
      <c r="T27" s="2">
        <v>49.1</v>
      </c>
      <c r="U27" s="2" t="s">
        <v>172</v>
      </c>
      <c r="V27" s="2" t="s">
        <v>172</v>
      </c>
      <c r="W27" s="2" t="s">
        <v>172</v>
      </c>
      <c r="Y27" s="1"/>
      <c r="Z27" s="10" t="s">
        <v>171</v>
      </c>
      <c r="AA27" s="2">
        <v>70</v>
      </c>
      <c r="AB27" s="2">
        <v>73.8</v>
      </c>
      <c r="AC27" s="2">
        <v>67.7</v>
      </c>
      <c r="AD27" s="2">
        <v>69.3</v>
      </c>
      <c r="AE27" s="2">
        <v>72.8</v>
      </c>
      <c r="AF27" s="2">
        <v>71.3</v>
      </c>
      <c r="AG27" s="2">
        <v>62.3</v>
      </c>
      <c r="AH27" s="2">
        <v>61.2</v>
      </c>
      <c r="AI27" s="2" t="s">
        <v>172</v>
      </c>
      <c r="AJ27" s="2" t="s">
        <v>172</v>
      </c>
      <c r="AK27" s="2">
        <v>49</v>
      </c>
      <c r="AL27" s="2">
        <v>52.5</v>
      </c>
      <c r="AM27" s="2">
        <v>48.8</v>
      </c>
      <c r="AN27" s="2">
        <v>45.3</v>
      </c>
      <c r="AO27" s="2">
        <v>34.200000000000003</v>
      </c>
      <c r="AP27" s="2" t="s">
        <v>172</v>
      </c>
      <c r="AQ27" s="2">
        <v>58.4</v>
      </c>
      <c r="AR27" s="2">
        <v>45.2</v>
      </c>
      <c r="AS27" s="2">
        <v>47.6</v>
      </c>
      <c r="AT27" s="2">
        <v>48.1</v>
      </c>
      <c r="AU27" s="2">
        <v>44.2</v>
      </c>
      <c r="AW27" s="1"/>
      <c r="AX27" s="10" t="s">
        <v>171</v>
      </c>
      <c r="AY27" s="2">
        <v>27.4</v>
      </c>
      <c r="AZ27" s="2">
        <v>26.2</v>
      </c>
      <c r="BA27" s="2">
        <v>29.5</v>
      </c>
      <c r="BB27" s="2">
        <v>43.2</v>
      </c>
      <c r="BC27" s="2">
        <v>29.7</v>
      </c>
      <c r="BD27" s="2">
        <v>36.6</v>
      </c>
      <c r="BE27" s="2">
        <v>36</v>
      </c>
      <c r="BF27" s="2">
        <v>37.700000000000003</v>
      </c>
      <c r="BG27" s="2">
        <v>36.799999999999997</v>
      </c>
      <c r="BH27" s="2">
        <v>34.200000000000003</v>
      </c>
      <c r="BI27" s="2">
        <v>35.799999999999997</v>
      </c>
      <c r="BJ27" s="2" t="s">
        <v>172</v>
      </c>
      <c r="BK27" s="2">
        <v>31.6</v>
      </c>
      <c r="BL27" s="2">
        <v>25.5</v>
      </c>
      <c r="BM27" s="2">
        <v>22.6</v>
      </c>
      <c r="BN27" s="2">
        <v>23.7</v>
      </c>
      <c r="BO27" s="2">
        <v>25.2</v>
      </c>
      <c r="BP27" s="2">
        <v>23.9</v>
      </c>
      <c r="BQ27" s="2">
        <v>29.6</v>
      </c>
      <c r="BR27" s="2">
        <v>29.3</v>
      </c>
      <c r="BS27" s="2">
        <v>27.9</v>
      </c>
      <c r="BU27" s="1"/>
      <c r="BV27" s="10" t="s">
        <v>171</v>
      </c>
      <c r="BW27" s="2" t="s">
        <v>172</v>
      </c>
      <c r="BX27" s="2" t="s">
        <v>172</v>
      </c>
      <c r="BY27" s="2" t="s">
        <v>172</v>
      </c>
      <c r="BZ27" s="2" t="s">
        <v>172</v>
      </c>
      <c r="CA27" s="2" t="s">
        <v>172</v>
      </c>
      <c r="CB27" s="2" t="s">
        <v>172</v>
      </c>
      <c r="CC27" s="2" t="s">
        <v>172</v>
      </c>
      <c r="CD27" s="2" t="s">
        <v>172</v>
      </c>
      <c r="CE27" s="2" t="s">
        <v>172</v>
      </c>
      <c r="CF27" s="2">
        <v>42.2</v>
      </c>
      <c r="CG27" s="2" t="s">
        <v>172</v>
      </c>
      <c r="CH27" s="2" t="s">
        <v>172</v>
      </c>
      <c r="CI27" s="2" t="s">
        <v>172</v>
      </c>
      <c r="CJ27" s="2" t="s">
        <v>172</v>
      </c>
      <c r="CK27" s="2" t="s">
        <v>172</v>
      </c>
      <c r="CL27" s="2" t="s">
        <v>172</v>
      </c>
      <c r="CM27" s="2" t="s">
        <v>172</v>
      </c>
      <c r="CN27" s="2" t="s">
        <v>172</v>
      </c>
      <c r="CO27" s="2">
        <v>44.9</v>
      </c>
      <c r="CP27" s="2">
        <v>44.7</v>
      </c>
      <c r="CQ27" s="2">
        <v>46.7</v>
      </c>
      <c r="CS27" s="1"/>
      <c r="CT27" s="10" t="s">
        <v>171</v>
      </c>
      <c r="CU27" s="2" t="s">
        <v>172</v>
      </c>
      <c r="CV27" s="2" t="s">
        <v>172</v>
      </c>
      <c r="CW27" s="2" t="s">
        <v>172</v>
      </c>
      <c r="CX27" s="2" t="s">
        <v>172</v>
      </c>
      <c r="CY27" s="2" t="s">
        <v>172</v>
      </c>
      <c r="CZ27" s="2" t="s">
        <v>172</v>
      </c>
      <c r="DA27" s="2" t="s">
        <v>172</v>
      </c>
      <c r="DB27" s="2" t="s">
        <v>172</v>
      </c>
      <c r="DC27" s="2" t="s">
        <v>172</v>
      </c>
      <c r="DD27" s="2" t="s">
        <v>172</v>
      </c>
      <c r="DE27" s="2" t="s">
        <v>172</v>
      </c>
      <c r="DF27" s="2" t="s">
        <v>172</v>
      </c>
      <c r="DG27" s="2" t="s">
        <v>172</v>
      </c>
      <c r="DH27" s="2" t="s">
        <v>172</v>
      </c>
      <c r="DI27" s="2" t="s">
        <v>172</v>
      </c>
      <c r="DJ27" s="2" t="s">
        <v>172</v>
      </c>
      <c r="DK27" s="2" t="s">
        <v>172</v>
      </c>
      <c r="DL27" s="2">
        <v>41.4</v>
      </c>
      <c r="DM27" s="2">
        <v>22.1</v>
      </c>
      <c r="DN27" s="2">
        <v>20.100000000000001</v>
      </c>
      <c r="DO27" s="2">
        <v>19</v>
      </c>
      <c r="DQ27" s="1"/>
      <c r="DR27" s="10" t="s">
        <v>171</v>
      </c>
      <c r="DS27" s="2">
        <v>16.3</v>
      </c>
      <c r="DT27" s="2">
        <v>17.7</v>
      </c>
      <c r="DU27" s="2">
        <v>19</v>
      </c>
      <c r="DV27" s="2">
        <v>17.2</v>
      </c>
      <c r="DW27" s="2">
        <v>17.2</v>
      </c>
      <c r="DX27" s="2">
        <v>16.899999999999999</v>
      </c>
      <c r="DY27" s="2">
        <v>17.399999999999999</v>
      </c>
      <c r="DZ27" s="2">
        <v>15.1</v>
      </c>
      <c r="EA27" s="2" t="s">
        <v>172</v>
      </c>
      <c r="EB27" s="2">
        <v>13.7</v>
      </c>
      <c r="EC27" s="2">
        <v>13.1</v>
      </c>
      <c r="ED27" s="2">
        <v>13.1</v>
      </c>
      <c r="EE27" s="2">
        <v>11</v>
      </c>
      <c r="EF27" s="2">
        <v>10.5</v>
      </c>
      <c r="EG27" s="2">
        <v>14.5</v>
      </c>
      <c r="EH27" s="2">
        <v>16.3</v>
      </c>
      <c r="EI27" s="2">
        <v>16.3</v>
      </c>
      <c r="EJ27" s="2">
        <v>17.3</v>
      </c>
      <c r="EK27" s="2">
        <v>20.3</v>
      </c>
      <c r="EL27" s="2">
        <v>21.6</v>
      </c>
      <c r="EM27" s="2">
        <v>24.6</v>
      </c>
      <c r="EO27" s="1"/>
      <c r="EP27" s="10" t="s">
        <v>171</v>
      </c>
      <c r="EQ27" s="2">
        <v>49.7</v>
      </c>
      <c r="ER27" s="2">
        <v>62</v>
      </c>
      <c r="ES27" s="2">
        <v>59.7</v>
      </c>
      <c r="ET27" s="2">
        <v>59.6</v>
      </c>
      <c r="EU27" s="2">
        <v>66.900000000000006</v>
      </c>
      <c r="EV27" s="2">
        <v>59.4</v>
      </c>
      <c r="EW27" s="2">
        <v>79.5</v>
      </c>
      <c r="EX27" s="2" t="s">
        <v>172</v>
      </c>
      <c r="EY27" s="2">
        <v>72.099999999999994</v>
      </c>
      <c r="EZ27" s="2">
        <v>77.3</v>
      </c>
      <c r="FA27" s="2">
        <v>77</v>
      </c>
      <c r="FB27" s="2">
        <v>81.7</v>
      </c>
      <c r="FC27" s="2">
        <v>83.8</v>
      </c>
      <c r="FD27" s="2">
        <v>83.1</v>
      </c>
      <c r="FE27" s="2" t="s">
        <v>172</v>
      </c>
      <c r="FF27" s="2" t="s">
        <v>172</v>
      </c>
      <c r="FG27" s="2" t="s">
        <v>172</v>
      </c>
      <c r="FH27" s="2" t="s">
        <v>172</v>
      </c>
      <c r="FI27" s="2">
        <v>82.1</v>
      </c>
      <c r="FJ27" s="2" t="s">
        <v>172</v>
      </c>
      <c r="FK27" s="2">
        <v>80.3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 t="s">
        <v>172</v>
      </c>
      <c r="J28" s="2" t="s">
        <v>172</v>
      </c>
      <c r="K28" s="2" t="s">
        <v>172</v>
      </c>
      <c r="L28" s="2" t="s">
        <v>172</v>
      </c>
      <c r="M28" s="2" t="s">
        <v>172</v>
      </c>
      <c r="N28" s="2">
        <v>2.8</v>
      </c>
      <c r="O28" s="2">
        <v>2.6</v>
      </c>
      <c r="P28" s="2" t="s">
        <v>172</v>
      </c>
      <c r="Q28" s="2" t="s">
        <v>172</v>
      </c>
      <c r="R28" s="2" t="s">
        <v>172</v>
      </c>
      <c r="S28" s="2">
        <v>8.4</v>
      </c>
      <c r="T28" s="2">
        <v>8</v>
      </c>
      <c r="U28" s="2">
        <v>6.1</v>
      </c>
      <c r="V28" s="2">
        <v>11.6</v>
      </c>
      <c r="W28" s="2">
        <v>12.8</v>
      </c>
      <c r="Y28" s="1"/>
      <c r="Z28" s="10" t="s">
        <v>173</v>
      </c>
      <c r="AA28" s="2">
        <v>20.3</v>
      </c>
      <c r="AB28" s="2">
        <v>17.2</v>
      </c>
      <c r="AC28" s="2">
        <v>22.8</v>
      </c>
      <c r="AD28" s="2">
        <v>16.100000000000001</v>
      </c>
      <c r="AE28" s="2">
        <v>14.2</v>
      </c>
      <c r="AF28" s="2">
        <v>16.3</v>
      </c>
      <c r="AG28" s="2">
        <v>26.8</v>
      </c>
      <c r="AH28" s="2">
        <v>32.299999999999997</v>
      </c>
      <c r="AI28" s="2">
        <v>37.1</v>
      </c>
      <c r="AJ28" s="2">
        <v>37.5</v>
      </c>
      <c r="AK28" s="2" t="s">
        <v>172</v>
      </c>
      <c r="AL28" s="2">
        <v>37.9</v>
      </c>
      <c r="AM28" s="2">
        <v>36.299999999999997</v>
      </c>
      <c r="AN28" s="2" t="s">
        <v>172</v>
      </c>
      <c r="AO28" s="2" t="s">
        <v>172</v>
      </c>
      <c r="AP28" s="2" t="s">
        <v>172</v>
      </c>
      <c r="AQ28" s="2" t="s">
        <v>172</v>
      </c>
      <c r="AR28" s="2" t="s">
        <v>172</v>
      </c>
      <c r="AS28" s="2">
        <v>44.2</v>
      </c>
      <c r="AT28" s="2">
        <v>43.8</v>
      </c>
      <c r="AU28" s="2">
        <v>47</v>
      </c>
      <c r="AW28" s="1"/>
      <c r="AX28" s="10" t="s">
        <v>173</v>
      </c>
      <c r="AY28" s="2">
        <v>61.5</v>
      </c>
      <c r="AZ28" s="2">
        <v>55.4</v>
      </c>
      <c r="BA28" s="2">
        <v>60</v>
      </c>
      <c r="BB28" s="2">
        <v>35.9</v>
      </c>
      <c r="BC28" s="2">
        <v>55.9</v>
      </c>
      <c r="BD28" s="2">
        <v>49.6</v>
      </c>
      <c r="BE28" s="2">
        <v>55.3</v>
      </c>
      <c r="BF28" s="2">
        <v>53.4</v>
      </c>
      <c r="BG28" s="2">
        <v>55.5</v>
      </c>
      <c r="BH28" s="2">
        <v>58.1</v>
      </c>
      <c r="BI28" s="2">
        <v>60.3</v>
      </c>
      <c r="BJ28" s="2">
        <v>60.6</v>
      </c>
      <c r="BK28" s="2">
        <v>56.9</v>
      </c>
      <c r="BL28" s="2">
        <v>65</v>
      </c>
      <c r="BM28" s="2" t="s">
        <v>172</v>
      </c>
      <c r="BN28" s="2" t="s">
        <v>172</v>
      </c>
      <c r="BO28" s="2" t="s">
        <v>172</v>
      </c>
      <c r="BP28" s="2" t="s">
        <v>172</v>
      </c>
      <c r="BQ28" s="2">
        <v>60.7</v>
      </c>
      <c r="BR28" s="2">
        <v>65.2</v>
      </c>
      <c r="BS28" s="2">
        <v>67.900000000000006</v>
      </c>
      <c r="BU28" s="1"/>
      <c r="BV28" s="10" t="s">
        <v>173</v>
      </c>
      <c r="BW28" s="2" t="s">
        <v>172</v>
      </c>
      <c r="BX28" s="2" t="s">
        <v>172</v>
      </c>
      <c r="BY28" s="2" t="s">
        <v>172</v>
      </c>
      <c r="BZ28" s="2" t="s">
        <v>172</v>
      </c>
      <c r="CA28" s="2" t="s">
        <v>172</v>
      </c>
      <c r="CB28" s="2" t="s">
        <v>172</v>
      </c>
      <c r="CC28" s="2" t="s">
        <v>172</v>
      </c>
      <c r="CD28" s="2" t="s">
        <v>172</v>
      </c>
      <c r="CE28" s="2" t="s">
        <v>172</v>
      </c>
      <c r="CF28" s="2" t="s">
        <v>172</v>
      </c>
      <c r="CG28" s="2" t="s">
        <v>172</v>
      </c>
      <c r="CH28" s="2" t="s">
        <v>172</v>
      </c>
      <c r="CI28" s="2" t="s">
        <v>172</v>
      </c>
      <c r="CJ28" s="2" t="s">
        <v>172</v>
      </c>
      <c r="CK28" s="2" t="s">
        <v>172</v>
      </c>
      <c r="CL28" s="2" t="s">
        <v>172</v>
      </c>
      <c r="CM28" s="2" t="s">
        <v>172</v>
      </c>
      <c r="CN28" s="2" t="s">
        <v>172</v>
      </c>
      <c r="CO28" s="2">
        <v>54.9</v>
      </c>
      <c r="CP28" s="2">
        <v>55</v>
      </c>
      <c r="CQ28" s="2">
        <v>53.1</v>
      </c>
      <c r="CS28" s="1"/>
      <c r="CT28" s="10" t="s">
        <v>173</v>
      </c>
      <c r="CU28" s="2">
        <v>23.9</v>
      </c>
      <c r="CV28" s="2">
        <v>19.3</v>
      </c>
      <c r="CW28" s="2">
        <v>19.7</v>
      </c>
      <c r="CX28" s="2">
        <v>20.100000000000001</v>
      </c>
      <c r="CY28" s="2">
        <v>16.899999999999999</v>
      </c>
      <c r="CZ28" s="2">
        <v>14.5</v>
      </c>
      <c r="DA28" s="2" t="s">
        <v>172</v>
      </c>
      <c r="DB28" s="2" t="s">
        <v>172</v>
      </c>
      <c r="DC28" s="2" t="s">
        <v>172</v>
      </c>
      <c r="DD28" s="2" t="s">
        <v>172</v>
      </c>
      <c r="DE28" s="2">
        <v>39.700000000000003</v>
      </c>
      <c r="DF28" s="2" t="s">
        <v>172</v>
      </c>
      <c r="DG28" s="2">
        <v>60.8</v>
      </c>
      <c r="DH28" s="2">
        <v>60.2</v>
      </c>
      <c r="DI28" s="2" t="s">
        <v>172</v>
      </c>
      <c r="DJ28" s="2" t="s">
        <v>172</v>
      </c>
      <c r="DK28" s="2" t="s">
        <v>172</v>
      </c>
      <c r="DL28" s="2">
        <v>57.7</v>
      </c>
      <c r="DM28" s="2">
        <v>77.400000000000006</v>
      </c>
      <c r="DN28" s="2">
        <v>79.3</v>
      </c>
      <c r="DO28" s="2">
        <v>80.400000000000006</v>
      </c>
      <c r="DQ28" s="1"/>
      <c r="DR28" s="10" t="s">
        <v>173</v>
      </c>
      <c r="DS28" s="2">
        <v>82.7</v>
      </c>
      <c r="DT28" s="2">
        <v>79</v>
      </c>
      <c r="DU28" s="2">
        <v>77.7</v>
      </c>
      <c r="DV28" s="2">
        <v>79.099999999999994</v>
      </c>
      <c r="DW28" s="2">
        <v>79.400000000000006</v>
      </c>
      <c r="DX28" s="2">
        <v>79.8</v>
      </c>
      <c r="DY28" s="2">
        <v>79.099999999999994</v>
      </c>
      <c r="DZ28" s="2">
        <v>81.3</v>
      </c>
      <c r="EA28" s="2">
        <v>81.3</v>
      </c>
      <c r="EB28" s="2">
        <v>82.3</v>
      </c>
      <c r="EC28" s="2">
        <v>82.8</v>
      </c>
      <c r="ED28" s="2">
        <v>83</v>
      </c>
      <c r="EE28" s="2">
        <v>84.9</v>
      </c>
      <c r="EF28" s="2">
        <v>84.4</v>
      </c>
      <c r="EG28" s="2">
        <v>78.8</v>
      </c>
      <c r="EH28" s="2" t="s">
        <v>172</v>
      </c>
      <c r="EI28" s="2">
        <v>77.7</v>
      </c>
      <c r="EJ28" s="2">
        <v>76.8</v>
      </c>
      <c r="EK28" s="2">
        <v>73</v>
      </c>
      <c r="EL28" s="2">
        <v>72.2</v>
      </c>
      <c r="EM28" s="2">
        <v>69.3</v>
      </c>
      <c r="EO28" s="1"/>
      <c r="EP28" s="10" t="s">
        <v>173</v>
      </c>
      <c r="EQ28" s="2" t="s">
        <v>172</v>
      </c>
      <c r="ER28" s="2" t="s">
        <v>172</v>
      </c>
      <c r="ES28" s="2" t="s">
        <v>172</v>
      </c>
      <c r="ET28" s="2" t="s">
        <v>172</v>
      </c>
      <c r="EU28" s="2" t="s">
        <v>172</v>
      </c>
      <c r="EV28" s="2" t="s">
        <v>172</v>
      </c>
      <c r="EW28" s="2" t="s">
        <v>172</v>
      </c>
      <c r="EX28" s="2" t="s">
        <v>172</v>
      </c>
      <c r="EY28" s="2" t="s">
        <v>172</v>
      </c>
      <c r="EZ28" s="2" t="s">
        <v>172</v>
      </c>
      <c r="FA28" s="2" t="s">
        <v>172</v>
      </c>
      <c r="FB28" s="2" t="s">
        <v>172</v>
      </c>
      <c r="FC28" s="2" t="s">
        <v>172</v>
      </c>
      <c r="FD28" s="2" t="s">
        <v>172</v>
      </c>
      <c r="FE28" s="2" t="s">
        <v>172</v>
      </c>
      <c r="FF28" s="2" t="s">
        <v>172</v>
      </c>
      <c r="FG28" s="2" t="s">
        <v>172</v>
      </c>
      <c r="FH28" s="2">
        <v>14.6</v>
      </c>
      <c r="FI28" s="2">
        <v>15.5</v>
      </c>
      <c r="FJ28" s="2">
        <v>15.1</v>
      </c>
      <c r="FK28" s="2">
        <v>17</v>
      </c>
    </row>
    <row r="29" spans="1:167" ht="14.5">
      <c r="A29" s="1"/>
      <c r="B29" s="10" t="s">
        <v>174</v>
      </c>
      <c r="C29" s="2">
        <v>0</v>
      </c>
      <c r="D29" s="2">
        <v>0</v>
      </c>
      <c r="E29" s="2">
        <v>0</v>
      </c>
      <c r="F29" s="2" t="s">
        <v>172</v>
      </c>
      <c r="G29" s="2" t="s">
        <v>172</v>
      </c>
      <c r="H29" s="2" t="s">
        <v>172</v>
      </c>
      <c r="I29" s="2" t="s">
        <v>172</v>
      </c>
      <c r="J29" s="2" t="s">
        <v>172</v>
      </c>
      <c r="K29" s="2" t="s">
        <v>172</v>
      </c>
      <c r="L29" s="2" t="s">
        <v>172</v>
      </c>
      <c r="M29" s="2" t="s">
        <v>172</v>
      </c>
      <c r="N29" s="2" t="s">
        <v>172</v>
      </c>
      <c r="O29" s="2">
        <v>21</v>
      </c>
      <c r="P29" s="2">
        <v>15.8</v>
      </c>
      <c r="Q29" s="2" t="s">
        <v>172</v>
      </c>
      <c r="R29" s="2" t="s">
        <v>172</v>
      </c>
      <c r="S29" s="2" t="s">
        <v>172</v>
      </c>
      <c r="T29" s="2" t="s">
        <v>172</v>
      </c>
      <c r="U29" s="2" t="s">
        <v>172</v>
      </c>
      <c r="V29" s="2" t="s">
        <v>172</v>
      </c>
      <c r="W29" s="2" t="s">
        <v>172</v>
      </c>
      <c r="Y29" s="1"/>
      <c r="Z29" s="10" t="s">
        <v>174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>
        <v>0.3</v>
      </c>
      <c r="AL29" s="2" t="s">
        <v>172</v>
      </c>
      <c r="AM29" s="2" t="s">
        <v>172</v>
      </c>
      <c r="AN29" s="2" t="s">
        <v>172</v>
      </c>
      <c r="AO29" s="2" t="s">
        <v>172</v>
      </c>
      <c r="AP29" s="2" t="s">
        <v>172</v>
      </c>
      <c r="AQ29" s="2">
        <v>0.3</v>
      </c>
      <c r="AR29" s="2">
        <v>0.4</v>
      </c>
      <c r="AS29" s="2">
        <v>0.3</v>
      </c>
      <c r="AT29" s="2">
        <v>0.4</v>
      </c>
      <c r="AU29" s="2">
        <v>0.7</v>
      </c>
      <c r="AW29" s="1"/>
      <c r="AX29" s="10" t="s">
        <v>174</v>
      </c>
      <c r="AY29" s="2" t="s">
        <v>172</v>
      </c>
      <c r="AZ29" s="2" t="s">
        <v>172</v>
      </c>
      <c r="BA29" s="2" t="s">
        <v>172</v>
      </c>
      <c r="BB29" s="2" t="s">
        <v>172</v>
      </c>
      <c r="BC29" s="2" t="s">
        <v>172</v>
      </c>
      <c r="BD29" s="2" t="s">
        <v>172</v>
      </c>
      <c r="BE29" s="2" t="s">
        <v>172</v>
      </c>
      <c r="BF29" s="2" t="s">
        <v>172</v>
      </c>
      <c r="BG29" s="2" t="s">
        <v>172</v>
      </c>
      <c r="BH29" s="2" t="s">
        <v>172</v>
      </c>
      <c r="BI29" s="2">
        <v>0</v>
      </c>
      <c r="BJ29" s="2" t="s">
        <v>172</v>
      </c>
      <c r="BK29" s="2" t="s">
        <v>172</v>
      </c>
      <c r="BL29" s="2">
        <v>0.1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>
        <v>0.3</v>
      </c>
      <c r="BR29" s="2">
        <v>0.4</v>
      </c>
      <c r="BS29" s="2">
        <v>0.4</v>
      </c>
      <c r="BU29" s="1"/>
      <c r="BV29" s="10" t="s">
        <v>174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 t="s">
        <v>172</v>
      </c>
      <c r="CD29" s="2" t="s">
        <v>172</v>
      </c>
      <c r="CE29" s="2" t="s">
        <v>172</v>
      </c>
      <c r="CF29" s="2" t="s">
        <v>172</v>
      </c>
      <c r="CG29" s="2" t="s">
        <v>172</v>
      </c>
      <c r="CH29" s="2" t="s">
        <v>172</v>
      </c>
      <c r="CI29" s="2" t="s">
        <v>172</v>
      </c>
      <c r="CJ29" s="2" t="s">
        <v>172</v>
      </c>
      <c r="CK29" s="2" t="s">
        <v>172</v>
      </c>
      <c r="CL29" s="2" t="s">
        <v>172</v>
      </c>
      <c r="CM29" s="2" t="s">
        <v>172</v>
      </c>
      <c r="CN29" s="2" t="s">
        <v>172</v>
      </c>
      <c r="CO29" s="2">
        <v>0.2</v>
      </c>
      <c r="CP29" s="2">
        <v>0.2</v>
      </c>
      <c r="CQ29" s="2">
        <v>0.2</v>
      </c>
      <c r="CS29" s="1"/>
      <c r="CT29" s="10" t="s">
        <v>174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 t="s">
        <v>172</v>
      </c>
      <c r="DB29" s="2" t="s">
        <v>172</v>
      </c>
      <c r="DC29" s="2" t="s">
        <v>172</v>
      </c>
      <c r="DD29" s="2" t="s">
        <v>172</v>
      </c>
      <c r="DE29" s="2" t="s">
        <v>172</v>
      </c>
      <c r="DF29" s="2">
        <v>0.7</v>
      </c>
      <c r="DG29" s="2" t="s">
        <v>172</v>
      </c>
      <c r="DH29" s="2" t="s">
        <v>172</v>
      </c>
      <c r="DI29" s="2" t="s">
        <v>172</v>
      </c>
      <c r="DJ29" s="2" t="s">
        <v>172</v>
      </c>
      <c r="DK29" s="2" t="s">
        <v>172</v>
      </c>
      <c r="DL29" s="2">
        <v>0.4</v>
      </c>
      <c r="DM29" s="2">
        <v>0.2</v>
      </c>
      <c r="DN29" s="2">
        <v>0.4</v>
      </c>
      <c r="DO29" s="2">
        <v>0.3</v>
      </c>
      <c r="DQ29" s="1"/>
      <c r="DR29" s="10" t="s">
        <v>174</v>
      </c>
      <c r="DS29" s="2" t="s">
        <v>172</v>
      </c>
      <c r="DT29" s="2">
        <v>0</v>
      </c>
      <c r="DU29" s="2" t="s">
        <v>172</v>
      </c>
      <c r="DV29" s="2" t="s">
        <v>172</v>
      </c>
      <c r="DW29" s="2" t="s">
        <v>172</v>
      </c>
      <c r="DX29" s="2">
        <v>0</v>
      </c>
      <c r="DY29" s="2" t="s">
        <v>172</v>
      </c>
      <c r="DZ29" s="2" t="s">
        <v>172</v>
      </c>
      <c r="EA29" s="2" t="s">
        <v>172</v>
      </c>
      <c r="EB29" s="2" t="s">
        <v>172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>
        <v>0.1</v>
      </c>
      <c r="EH29" s="2">
        <v>0.1</v>
      </c>
      <c r="EI29" s="2">
        <v>0.1</v>
      </c>
      <c r="EJ29" s="2">
        <v>0</v>
      </c>
      <c r="EK29" s="2">
        <v>0.1</v>
      </c>
      <c r="EL29" s="2">
        <v>0.1</v>
      </c>
      <c r="EM29" s="2">
        <v>0.1</v>
      </c>
      <c r="EO29" s="1"/>
      <c r="EP29" s="10" t="s">
        <v>174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 t="s">
        <v>172</v>
      </c>
      <c r="EX29" s="2" t="s">
        <v>172</v>
      </c>
      <c r="EY29" s="2" t="s">
        <v>172</v>
      </c>
      <c r="EZ29" s="2" t="s">
        <v>172</v>
      </c>
      <c r="FA29" s="2">
        <v>0.5</v>
      </c>
      <c r="FB29" s="2" t="s">
        <v>172</v>
      </c>
      <c r="FC29" s="2">
        <v>1</v>
      </c>
      <c r="FD29" s="2" t="s">
        <v>172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 t="s">
        <v>172</v>
      </c>
      <c r="FJ29" s="2" t="s">
        <v>172</v>
      </c>
      <c r="FK29" s="2" t="s">
        <v>172</v>
      </c>
    </row>
    <row r="30" spans="1:167" ht="14.5">
      <c r="A30" s="1"/>
      <c r="B30" s="10" t="s">
        <v>175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 t="s">
        <v>172</v>
      </c>
      <c r="S30" s="2" t="s">
        <v>172</v>
      </c>
      <c r="T30" s="2" t="s">
        <v>172</v>
      </c>
      <c r="U30" s="2" t="s">
        <v>172</v>
      </c>
      <c r="V30" s="2">
        <v>1.4</v>
      </c>
      <c r="W30" s="2">
        <v>1</v>
      </c>
      <c r="Y30" s="1"/>
      <c r="Z30" s="10" t="s">
        <v>175</v>
      </c>
      <c r="AA30" s="2" t="s">
        <v>172</v>
      </c>
      <c r="AB30" s="2" t="s">
        <v>172</v>
      </c>
      <c r="AC30" s="2" t="s">
        <v>172</v>
      </c>
      <c r="AD30" s="2" t="s">
        <v>172</v>
      </c>
      <c r="AE30" s="2" t="s">
        <v>172</v>
      </c>
      <c r="AF30" s="2" t="s">
        <v>172</v>
      </c>
      <c r="AG30" s="2">
        <v>4.9000000000000004</v>
      </c>
      <c r="AH30" s="2" t="s">
        <v>172</v>
      </c>
      <c r="AI30" s="2" t="s">
        <v>172</v>
      </c>
      <c r="AJ30" s="2">
        <v>1.2</v>
      </c>
      <c r="AK30" s="2" t="s">
        <v>172</v>
      </c>
      <c r="AL30" s="2" t="s">
        <v>172</v>
      </c>
      <c r="AM30" s="2" t="s">
        <v>172</v>
      </c>
      <c r="AN30" s="2">
        <v>0.2</v>
      </c>
      <c r="AO30" s="2">
        <v>0.3</v>
      </c>
      <c r="AP30" s="2" t="s">
        <v>172</v>
      </c>
      <c r="AQ30" s="2" t="s">
        <v>172</v>
      </c>
      <c r="AR30" s="2" t="s">
        <v>172</v>
      </c>
      <c r="AS30" s="2" t="s">
        <v>172</v>
      </c>
      <c r="AT30" s="2">
        <v>0</v>
      </c>
      <c r="AU30" s="2">
        <v>0</v>
      </c>
      <c r="AW30" s="1"/>
      <c r="AX30" s="10" t="s">
        <v>175</v>
      </c>
      <c r="AY30" s="2" t="s">
        <v>172</v>
      </c>
      <c r="AZ30" s="2" t="s">
        <v>172</v>
      </c>
      <c r="BA30" s="2">
        <v>-0.2</v>
      </c>
      <c r="BB30" s="2" t="s">
        <v>172</v>
      </c>
      <c r="BC30" s="2" t="s">
        <v>172</v>
      </c>
      <c r="BD30" s="2" t="s">
        <v>172</v>
      </c>
      <c r="BE30" s="2">
        <v>1</v>
      </c>
      <c r="BF30" s="2">
        <v>1.2</v>
      </c>
      <c r="BG30" s="2" t="s">
        <v>172</v>
      </c>
      <c r="BH30" s="2" t="s">
        <v>172</v>
      </c>
      <c r="BI30" s="2" t="s">
        <v>172</v>
      </c>
      <c r="BJ30" s="2" t="s">
        <v>172</v>
      </c>
      <c r="BK30" s="2" t="s">
        <v>172</v>
      </c>
      <c r="BL30" s="2" t="s">
        <v>172</v>
      </c>
      <c r="BM30" s="2" t="s">
        <v>172</v>
      </c>
      <c r="BN30" s="2" t="s">
        <v>172</v>
      </c>
      <c r="BO30" s="2" t="s">
        <v>172</v>
      </c>
      <c r="BP30" s="2">
        <v>1.5</v>
      </c>
      <c r="BQ30" s="2">
        <v>1.5</v>
      </c>
      <c r="BR30" s="2">
        <v>1.8</v>
      </c>
      <c r="BS30" s="2">
        <v>0.7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 t="s">
        <v>172</v>
      </c>
      <c r="CE30" s="2">
        <v>0</v>
      </c>
      <c r="CF30" s="2">
        <v>0</v>
      </c>
      <c r="CG30" s="2">
        <v>0</v>
      </c>
      <c r="CH30" s="2">
        <v>0</v>
      </c>
      <c r="CI30" s="2" t="s">
        <v>172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 t="s">
        <v>172</v>
      </c>
      <c r="EA30" s="2">
        <v>0</v>
      </c>
      <c r="EB30" s="2">
        <v>0</v>
      </c>
      <c r="EC30" s="2" t="s">
        <v>172</v>
      </c>
      <c r="ED30" s="2">
        <v>0</v>
      </c>
      <c r="EE30" s="2" t="s">
        <v>172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 t="s">
        <v>172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 t="s">
        <v>172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 t="s">
        <v>172</v>
      </c>
      <c r="AB31" s="2" t="s">
        <v>172</v>
      </c>
      <c r="AC31" s="2" t="s">
        <v>172</v>
      </c>
      <c r="AD31" s="2" t="s">
        <v>172</v>
      </c>
      <c r="AE31" s="2" t="s">
        <v>172</v>
      </c>
      <c r="AF31" s="2" t="s">
        <v>172</v>
      </c>
      <c r="AG31" s="2" t="s">
        <v>172</v>
      </c>
      <c r="AH31" s="2" t="s">
        <v>172</v>
      </c>
      <c r="AI31" s="2" t="s">
        <v>172</v>
      </c>
      <c r="AJ31" s="2" t="s">
        <v>172</v>
      </c>
      <c r="AK31" s="2" t="s">
        <v>172</v>
      </c>
      <c r="AL31" s="2" t="s">
        <v>172</v>
      </c>
      <c r="AM31" s="2" t="s">
        <v>172</v>
      </c>
      <c r="AN31" s="2" t="s">
        <v>172</v>
      </c>
      <c r="AO31" s="2" t="s">
        <v>172</v>
      </c>
      <c r="AP31" s="2">
        <v>1.9</v>
      </c>
      <c r="AQ31" s="2">
        <v>2.8</v>
      </c>
      <c r="AR31" s="2" t="s">
        <v>172</v>
      </c>
      <c r="AS31" s="2" t="s">
        <v>172</v>
      </c>
      <c r="AT31" s="2">
        <v>3</v>
      </c>
      <c r="AU31" s="2">
        <v>3.4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 t="s">
        <v>172</v>
      </c>
      <c r="EW31" s="2" t="s">
        <v>172</v>
      </c>
      <c r="EX31" s="2" t="s">
        <v>172</v>
      </c>
      <c r="EY31" s="2" t="s">
        <v>172</v>
      </c>
      <c r="EZ31" s="2" t="s">
        <v>172</v>
      </c>
      <c r="FA31" s="2" t="s">
        <v>172</v>
      </c>
      <c r="FB31" s="2">
        <v>0</v>
      </c>
      <c r="FC31" s="2" t="s">
        <v>172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 t="s">
        <v>172</v>
      </c>
      <c r="I32" s="2">
        <v>1.1000000000000001</v>
      </c>
      <c r="J32" s="2">
        <v>2</v>
      </c>
      <c r="K32" s="2">
        <v>4.4000000000000004</v>
      </c>
      <c r="L32" s="2">
        <v>4.2</v>
      </c>
      <c r="M32" s="2">
        <v>7.3</v>
      </c>
      <c r="N32" s="2">
        <v>6.2</v>
      </c>
      <c r="O32" s="2">
        <v>7.7</v>
      </c>
      <c r="P32" s="2">
        <v>6.9</v>
      </c>
      <c r="Q32" s="2">
        <v>8.1999999999999993</v>
      </c>
      <c r="R32" s="2">
        <v>4.0999999999999996</v>
      </c>
      <c r="S32" s="2" t="s">
        <v>172</v>
      </c>
      <c r="T32" s="2" t="s">
        <v>172</v>
      </c>
      <c r="U32" s="2">
        <v>3.9</v>
      </c>
      <c r="V32" s="2">
        <v>3</v>
      </c>
      <c r="W32" s="2">
        <v>3.3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0.3</v>
      </c>
      <c r="AG32" s="2">
        <v>0.4</v>
      </c>
      <c r="AH32" s="2">
        <v>0.2</v>
      </c>
      <c r="AI32" s="2">
        <v>0.1</v>
      </c>
      <c r="AJ32" s="2">
        <v>0.1</v>
      </c>
      <c r="AK32" s="2">
        <v>0.1</v>
      </c>
      <c r="AL32" s="2">
        <v>0.1</v>
      </c>
      <c r="AM32" s="2" t="s">
        <v>172</v>
      </c>
      <c r="AN32" s="2" t="s">
        <v>172</v>
      </c>
      <c r="AO32" s="2">
        <v>0.1</v>
      </c>
      <c r="AP32" s="2">
        <v>0.1</v>
      </c>
      <c r="AQ32" s="2" t="s">
        <v>172</v>
      </c>
      <c r="AR32" s="2">
        <v>0.1</v>
      </c>
      <c r="AS32" s="2">
        <v>0.1</v>
      </c>
      <c r="AT32" s="2">
        <v>0.2</v>
      </c>
      <c r="AU32" s="2">
        <v>0.2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0.1</v>
      </c>
      <c r="BE32" s="2">
        <v>0.1</v>
      </c>
      <c r="BF32" s="2">
        <v>0.1</v>
      </c>
      <c r="BG32" s="2">
        <v>0.1</v>
      </c>
      <c r="BH32" s="2">
        <v>0.1</v>
      </c>
      <c r="BI32" s="2" t="s">
        <v>172</v>
      </c>
      <c r="BJ32" s="2">
        <v>0.3</v>
      </c>
      <c r="BK32" s="2">
        <v>0.2</v>
      </c>
      <c r="BL32" s="2">
        <v>0.1</v>
      </c>
      <c r="BM32" s="2" t="s">
        <v>172</v>
      </c>
      <c r="BN32" s="2" t="s">
        <v>172</v>
      </c>
      <c r="BO32" s="2">
        <v>0.1</v>
      </c>
      <c r="BP32" s="2" t="s">
        <v>172</v>
      </c>
      <c r="BQ32" s="2">
        <v>0.2</v>
      </c>
      <c r="BR32" s="2">
        <v>0.2</v>
      </c>
      <c r="BS32" s="2">
        <v>0.2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 t="s">
        <v>172</v>
      </c>
      <c r="CC32" s="2">
        <v>0</v>
      </c>
      <c r="CD32" s="2">
        <v>0</v>
      </c>
      <c r="CE32" s="2">
        <v>0.1</v>
      </c>
      <c r="CF32" s="2">
        <v>0.1</v>
      </c>
      <c r="CG32" s="2">
        <v>0.2</v>
      </c>
      <c r="CH32" s="2">
        <v>0.2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 t="s">
        <v>172</v>
      </c>
      <c r="DK32" s="2">
        <v>0</v>
      </c>
      <c r="DL32" s="2" t="s">
        <v>172</v>
      </c>
      <c r="DM32" s="2">
        <v>0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0.1</v>
      </c>
      <c r="EX32" s="2">
        <v>0.1</v>
      </c>
      <c r="EY32" s="2">
        <v>0.1</v>
      </c>
      <c r="EZ32" s="2">
        <v>0.1</v>
      </c>
      <c r="FA32" s="2">
        <v>0.1</v>
      </c>
      <c r="FB32" s="2">
        <v>0.1</v>
      </c>
      <c r="FC32" s="2">
        <v>0.2</v>
      </c>
      <c r="FD32" s="2">
        <v>0.6</v>
      </c>
      <c r="FE32" s="2">
        <v>0.2</v>
      </c>
      <c r="FF32" s="2">
        <v>0.2</v>
      </c>
      <c r="FG32" s="2">
        <v>0.2</v>
      </c>
      <c r="FH32" s="2">
        <v>0.1</v>
      </c>
      <c r="FI32" s="2">
        <v>0.1</v>
      </c>
      <c r="FJ32" s="2">
        <v>0</v>
      </c>
      <c r="FK32" s="2">
        <v>0.1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 t="s">
        <v>172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 t="s">
        <v>172</v>
      </c>
      <c r="EW33" s="2" t="s">
        <v>172</v>
      </c>
      <c r="EX33" s="2" t="s">
        <v>172</v>
      </c>
      <c r="EY33" s="2" t="s">
        <v>172</v>
      </c>
      <c r="EZ33" s="2" t="s">
        <v>172</v>
      </c>
      <c r="FA33" s="2" t="s">
        <v>172</v>
      </c>
      <c r="FB33" s="2" t="s">
        <v>172</v>
      </c>
      <c r="FC33" s="2" t="s">
        <v>172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 t="s">
        <v>172</v>
      </c>
      <c r="H36" s="2" t="s">
        <v>172</v>
      </c>
      <c r="I36" s="2" t="s">
        <v>172</v>
      </c>
      <c r="J36" s="2" t="s">
        <v>172</v>
      </c>
      <c r="K36" s="2" t="s">
        <v>172</v>
      </c>
      <c r="L36" s="2" t="s">
        <v>172</v>
      </c>
      <c r="M36" s="2">
        <v>0</v>
      </c>
      <c r="N36" s="2">
        <v>0</v>
      </c>
      <c r="O36" s="2">
        <v>0</v>
      </c>
      <c r="P36" s="2">
        <v>24.2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1.5</v>
      </c>
      <c r="AB36" s="2">
        <v>1.6</v>
      </c>
      <c r="AC36" s="2">
        <v>1.5</v>
      </c>
      <c r="AD36" s="2">
        <v>1.1000000000000001</v>
      </c>
      <c r="AE36" s="2">
        <v>0.6</v>
      </c>
      <c r="AF36" s="2">
        <v>1.2</v>
      </c>
      <c r="AG36" s="2">
        <v>2.1</v>
      </c>
      <c r="AH36" s="2">
        <v>1.4</v>
      </c>
      <c r="AI36" s="2">
        <v>1.4</v>
      </c>
      <c r="AJ36" s="2">
        <v>7.9</v>
      </c>
      <c r="AK36" s="2" t="s">
        <v>172</v>
      </c>
      <c r="AL36" s="2" t="s">
        <v>172</v>
      </c>
      <c r="AM36" s="2" t="s">
        <v>172</v>
      </c>
      <c r="AN36" s="2" t="s">
        <v>172</v>
      </c>
      <c r="AO36" s="2" t="s">
        <v>172</v>
      </c>
      <c r="AP36" s="2" t="s">
        <v>172</v>
      </c>
      <c r="AQ36" s="2" t="s">
        <v>172</v>
      </c>
      <c r="AR36" s="2">
        <v>1.1000000000000001</v>
      </c>
      <c r="AS36" s="2">
        <v>4.8</v>
      </c>
      <c r="AT36" s="2">
        <v>4.5</v>
      </c>
      <c r="AU36" s="2">
        <v>4.4000000000000004</v>
      </c>
      <c r="AW36" s="1"/>
      <c r="AX36" s="10" t="s">
        <v>181</v>
      </c>
      <c r="AY36" s="2">
        <v>6.3</v>
      </c>
      <c r="AZ36" s="2">
        <v>8.8000000000000007</v>
      </c>
      <c r="BA36" s="2">
        <v>10.3</v>
      </c>
      <c r="BB36" s="2">
        <v>16.2</v>
      </c>
      <c r="BC36" s="2">
        <v>10</v>
      </c>
      <c r="BD36" s="2">
        <v>10.6</v>
      </c>
      <c r="BE36" s="2">
        <v>7.5</v>
      </c>
      <c r="BF36" s="2">
        <v>7.4</v>
      </c>
      <c r="BG36" s="2">
        <v>6.4</v>
      </c>
      <c r="BH36" s="2">
        <v>7.1</v>
      </c>
      <c r="BI36" s="2" t="s">
        <v>172</v>
      </c>
      <c r="BJ36" s="2" t="s">
        <v>172</v>
      </c>
      <c r="BK36" s="2" t="s">
        <v>172</v>
      </c>
      <c r="BL36" s="2" t="s">
        <v>172</v>
      </c>
      <c r="BM36" s="2" t="s">
        <v>172</v>
      </c>
      <c r="BN36" s="2" t="s">
        <v>172</v>
      </c>
      <c r="BO36" s="2">
        <v>4.5999999999999996</v>
      </c>
      <c r="BP36" s="2" t="s">
        <v>172</v>
      </c>
      <c r="BQ36" s="2">
        <v>7.6</v>
      </c>
      <c r="BR36" s="2">
        <v>3.1</v>
      </c>
      <c r="BS36" s="2">
        <v>3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 t="s">
        <v>172</v>
      </c>
      <c r="DH36" s="2" t="s">
        <v>172</v>
      </c>
      <c r="DI36" s="2" t="s">
        <v>172</v>
      </c>
      <c r="DJ36" s="2" t="s">
        <v>172</v>
      </c>
      <c r="DK36" s="2" t="s">
        <v>172</v>
      </c>
      <c r="DL36" s="2" t="s">
        <v>172</v>
      </c>
      <c r="DM36" s="2">
        <v>0.3</v>
      </c>
      <c r="DN36" s="2">
        <v>0.2</v>
      </c>
      <c r="DO36" s="2">
        <v>0.3</v>
      </c>
      <c r="DQ36" s="1"/>
      <c r="DR36" s="10" t="s">
        <v>181</v>
      </c>
      <c r="DS36" s="2">
        <v>1.1000000000000001</v>
      </c>
      <c r="DT36" s="2">
        <v>3.3</v>
      </c>
      <c r="DU36" s="2">
        <v>3.4</v>
      </c>
      <c r="DV36" s="2">
        <v>3.6</v>
      </c>
      <c r="DW36" s="2">
        <v>3.3</v>
      </c>
      <c r="DX36" s="2">
        <v>3.3</v>
      </c>
      <c r="DY36" s="2">
        <v>3.5</v>
      </c>
      <c r="DZ36" s="2">
        <v>3.6</v>
      </c>
      <c r="EA36" s="2">
        <v>3.6</v>
      </c>
      <c r="EB36" s="2">
        <v>3.9</v>
      </c>
      <c r="EC36" s="2" t="s">
        <v>172</v>
      </c>
      <c r="ED36" s="2">
        <v>3.9</v>
      </c>
      <c r="EE36" s="2">
        <v>4.0999999999999996</v>
      </c>
      <c r="EF36" s="2" t="s">
        <v>172</v>
      </c>
      <c r="EG36" s="2">
        <v>6.6</v>
      </c>
      <c r="EH36" s="2" t="s">
        <v>172</v>
      </c>
      <c r="EI36" s="2">
        <v>5.9</v>
      </c>
      <c r="EJ36" s="2">
        <v>5.9</v>
      </c>
      <c r="EK36" s="2">
        <v>6.6</v>
      </c>
      <c r="EL36" s="2">
        <v>6</v>
      </c>
      <c r="EM36" s="2">
        <v>6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 t="s">
        <v>172</v>
      </c>
      <c r="FA36" s="2" t="s">
        <v>172</v>
      </c>
      <c r="FB36" s="2" t="s">
        <v>172</v>
      </c>
      <c r="FC36" s="2" t="s">
        <v>172</v>
      </c>
      <c r="FD36" s="2" t="s">
        <v>172</v>
      </c>
      <c r="FE36" s="2" t="s">
        <v>172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227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Y38" s="7"/>
      <c r="Z38" s="11" t="s">
        <v>227</v>
      </c>
      <c r="AA38" s="4">
        <v>0.4</v>
      </c>
      <c r="AB38" s="4">
        <v>0.4</v>
      </c>
      <c r="AC38" s="4">
        <v>0.5</v>
      </c>
      <c r="AD38" s="4">
        <v>0.6</v>
      </c>
      <c r="AE38" s="4">
        <v>0.5</v>
      </c>
      <c r="AF38" s="4">
        <v>0.5</v>
      </c>
      <c r="AG38" s="4">
        <v>0.7</v>
      </c>
      <c r="AH38" s="4">
        <v>0.8</v>
      </c>
      <c r="AI38" s="4">
        <v>0.8</v>
      </c>
      <c r="AJ38" s="4">
        <v>0.8</v>
      </c>
      <c r="AK38" s="4">
        <v>0.7</v>
      </c>
      <c r="AL38" s="4">
        <v>0.8</v>
      </c>
      <c r="AM38" s="4">
        <v>0.8</v>
      </c>
      <c r="AN38" s="4">
        <v>0.7</v>
      </c>
      <c r="AO38" s="4">
        <v>1.4</v>
      </c>
      <c r="AP38" s="4">
        <v>1.4</v>
      </c>
      <c r="AQ38" s="4">
        <v>0.6</v>
      </c>
      <c r="AR38" s="4">
        <v>0.7</v>
      </c>
      <c r="AS38" s="4">
        <v>0.8</v>
      </c>
      <c r="AT38" s="4">
        <v>0.8</v>
      </c>
      <c r="AU38" s="4">
        <v>0.8</v>
      </c>
      <c r="AW38" s="7"/>
      <c r="AX38" s="11" t="s">
        <v>227</v>
      </c>
      <c r="AY38" s="4">
        <v>2.2999999999999998</v>
      </c>
      <c r="AZ38" s="4">
        <v>2.1</v>
      </c>
      <c r="BA38" s="4">
        <v>1.7</v>
      </c>
      <c r="BB38" s="4">
        <v>0.8</v>
      </c>
      <c r="BC38" s="4">
        <v>1.7</v>
      </c>
      <c r="BD38" s="4">
        <v>1.1000000000000001</v>
      </c>
      <c r="BE38" s="4">
        <v>1.6</v>
      </c>
      <c r="BF38" s="4">
        <v>1.6</v>
      </c>
      <c r="BG38" s="4">
        <v>1.6</v>
      </c>
      <c r="BH38" s="4">
        <v>1.4</v>
      </c>
      <c r="BI38" s="4">
        <v>1.6</v>
      </c>
      <c r="BJ38" s="4">
        <v>1.5</v>
      </c>
      <c r="BK38" s="4">
        <v>1.6</v>
      </c>
      <c r="BL38" s="4">
        <v>2.1</v>
      </c>
      <c r="BM38" s="4">
        <v>2.7</v>
      </c>
      <c r="BN38" s="4">
        <v>2.7</v>
      </c>
      <c r="BO38" s="4">
        <v>2.6</v>
      </c>
      <c r="BP38" s="4">
        <v>2.4</v>
      </c>
      <c r="BQ38" s="4">
        <v>2</v>
      </c>
      <c r="BR38" s="4">
        <v>2.1</v>
      </c>
      <c r="BS38" s="4">
        <v>2.1</v>
      </c>
      <c r="BU38" s="7"/>
      <c r="BV38" s="11" t="s">
        <v>227</v>
      </c>
      <c r="BW38" s="4">
        <v>0.4</v>
      </c>
      <c r="BX38" s="4">
        <v>0.4</v>
      </c>
      <c r="BY38" s="4">
        <v>0.5</v>
      </c>
      <c r="BZ38" s="4">
        <v>0.4</v>
      </c>
      <c r="CA38" s="4">
        <v>0.5</v>
      </c>
      <c r="CB38" s="4">
        <v>0.5</v>
      </c>
      <c r="CC38" s="4">
        <v>0.4</v>
      </c>
      <c r="CD38" s="4">
        <v>0.4</v>
      </c>
      <c r="CE38" s="4">
        <v>0.5</v>
      </c>
      <c r="CF38" s="4">
        <v>0.5</v>
      </c>
      <c r="CG38" s="4">
        <v>0.5</v>
      </c>
      <c r="CH38" s="4">
        <v>0.5</v>
      </c>
      <c r="CI38" s="4">
        <v>0.5</v>
      </c>
      <c r="CJ38" s="4">
        <v>0.5</v>
      </c>
      <c r="CK38" s="4">
        <v>0.5</v>
      </c>
      <c r="CL38" s="4">
        <v>0.5</v>
      </c>
      <c r="CM38" s="4">
        <v>0.6</v>
      </c>
      <c r="CN38" s="4">
        <v>0.5</v>
      </c>
      <c r="CO38" s="4">
        <v>0.5</v>
      </c>
      <c r="CP38" s="4">
        <v>0.5</v>
      </c>
      <c r="CQ38" s="4">
        <v>0.4</v>
      </c>
      <c r="CS38" s="7"/>
      <c r="CT38" s="11" t="s">
        <v>227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0.1</v>
      </c>
      <c r="DB38" s="4">
        <v>0</v>
      </c>
      <c r="DC38" s="4">
        <v>0</v>
      </c>
      <c r="DD38" s="4">
        <v>0</v>
      </c>
      <c r="DE38" s="4">
        <v>0.1</v>
      </c>
      <c r="DF38" s="4">
        <v>0.1</v>
      </c>
      <c r="DG38" s="4">
        <v>0.2</v>
      </c>
      <c r="DH38" s="4">
        <v>0.2</v>
      </c>
      <c r="DI38" s="4">
        <v>0.2</v>
      </c>
      <c r="DJ38" s="4">
        <v>0.3</v>
      </c>
      <c r="DK38" s="4">
        <v>0.3</v>
      </c>
      <c r="DL38" s="4">
        <v>0.3</v>
      </c>
      <c r="DM38" s="4">
        <v>0.7</v>
      </c>
      <c r="DN38" s="4">
        <v>0.6</v>
      </c>
      <c r="DO38" s="4">
        <v>0.6</v>
      </c>
      <c r="DQ38" s="7"/>
      <c r="DR38" s="11" t="s">
        <v>227</v>
      </c>
      <c r="DS38" s="4">
        <v>5.6</v>
      </c>
      <c r="DT38" s="4">
        <v>4.5</v>
      </c>
      <c r="DU38" s="4">
        <v>4.5</v>
      </c>
      <c r="DV38" s="4">
        <v>4.7</v>
      </c>
      <c r="DW38" s="4">
        <v>5.0999999999999996</v>
      </c>
      <c r="DX38" s="4">
        <v>5.0999999999999996</v>
      </c>
      <c r="DY38" s="4">
        <v>5</v>
      </c>
      <c r="DZ38" s="4">
        <v>4.9000000000000004</v>
      </c>
      <c r="EA38" s="4">
        <v>4.9000000000000004</v>
      </c>
      <c r="EB38" s="4">
        <v>5</v>
      </c>
      <c r="EC38" s="4">
        <v>5.8</v>
      </c>
      <c r="ED38" s="4">
        <v>6.6</v>
      </c>
      <c r="EE38" s="4">
        <v>6.7</v>
      </c>
      <c r="EF38" s="4">
        <v>7</v>
      </c>
      <c r="EG38" s="4">
        <v>5.7</v>
      </c>
      <c r="EH38" s="4">
        <v>4.9000000000000004</v>
      </c>
      <c r="EI38" s="4">
        <v>4.9000000000000004</v>
      </c>
      <c r="EJ38" s="4">
        <v>4.7</v>
      </c>
      <c r="EK38" s="4">
        <v>4.0999999999999996</v>
      </c>
      <c r="EL38" s="4">
        <v>4.3</v>
      </c>
      <c r="EM38" s="4">
        <v>4.0999999999999996</v>
      </c>
      <c r="EO38" s="7"/>
      <c r="EP38" s="11" t="s">
        <v>227</v>
      </c>
      <c r="EQ38" s="4">
        <v>0.4</v>
      </c>
      <c r="ER38" s="4">
        <v>0.2</v>
      </c>
      <c r="ES38" s="4">
        <v>0.2</v>
      </c>
      <c r="ET38" s="4">
        <v>0.2</v>
      </c>
      <c r="EU38" s="4">
        <v>0.2</v>
      </c>
      <c r="EV38" s="4">
        <v>0.2</v>
      </c>
      <c r="EW38" s="4">
        <v>0.1</v>
      </c>
      <c r="EX38" s="4">
        <v>0.1</v>
      </c>
      <c r="EY38" s="4">
        <v>0.1</v>
      </c>
      <c r="EZ38" s="4">
        <v>0.1</v>
      </c>
      <c r="FA38" s="4">
        <v>0.1</v>
      </c>
      <c r="FB38" s="4">
        <v>0.1</v>
      </c>
      <c r="FC38" s="4">
        <v>0.1</v>
      </c>
      <c r="FD38" s="4">
        <v>0</v>
      </c>
      <c r="FE38" s="4">
        <v>0</v>
      </c>
      <c r="FF38" s="4">
        <v>0.1</v>
      </c>
      <c r="FG38" s="4">
        <v>0.1</v>
      </c>
      <c r="FH38" s="4">
        <v>0.1</v>
      </c>
      <c r="FI38" s="4">
        <v>0.1</v>
      </c>
      <c r="FJ38" s="4">
        <v>0.1</v>
      </c>
      <c r="FK38" s="4">
        <v>0.1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 t="s">
        <v>172</v>
      </c>
      <c r="J41" s="2" t="s">
        <v>172</v>
      </c>
      <c r="K41" s="2" t="s">
        <v>172</v>
      </c>
      <c r="L41" s="2" t="s">
        <v>172</v>
      </c>
      <c r="M41" s="2" t="s">
        <v>172</v>
      </c>
      <c r="N41" s="2">
        <v>0</v>
      </c>
      <c r="O41" s="2">
        <v>0</v>
      </c>
      <c r="P41" s="2" t="s">
        <v>172</v>
      </c>
      <c r="Q41" s="2" t="s">
        <v>172</v>
      </c>
      <c r="R41" s="2" t="s">
        <v>172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0.1</v>
      </c>
      <c r="Y41" s="16"/>
      <c r="Z41" s="10" t="s">
        <v>173</v>
      </c>
      <c r="AA41" s="2">
        <v>0.3</v>
      </c>
      <c r="AB41" s="2">
        <v>0.2</v>
      </c>
      <c r="AC41" s="2">
        <v>0.3</v>
      </c>
      <c r="AD41" s="2">
        <v>0.2</v>
      </c>
      <c r="AE41" s="2">
        <v>0.2</v>
      </c>
      <c r="AF41" s="2">
        <v>0.3</v>
      </c>
      <c r="AG41" s="2">
        <v>0.5</v>
      </c>
      <c r="AH41" s="2">
        <v>0.6</v>
      </c>
      <c r="AI41" s="2">
        <v>0.7</v>
      </c>
      <c r="AJ41" s="2">
        <v>0.6</v>
      </c>
      <c r="AK41" s="2" t="s">
        <v>172</v>
      </c>
      <c r="AL41" s="2">
        <v>0.6</v>
      </c>
      <c r="AM41" s="2">
        <v>0.6</v>
      </c>
      <c r="AN41" s="2" t="s">
        <v>172</v>
      </c>
      <c r="AO41" s="2" t="s">
        <v>172</v>
      </c>
      <c r="AP41" s="2" t="s">
        <v>172</v>
      </c>
      <c r="AQ41" s="2" t="s">
        <v>172</v>
      </c>
      <c r="AR41" s="2" t="s">
        <v>172</v>
      </c>
      <c r="AS41" s="2">
        <v>0.7</v>
      </c>
      <c r="AT41" s="2">
        <v>0.7</v>
      </c>
      <c r="AU41" s="2">
        <v>0.7</v>
      </c>
      <c r="AV41" s="15">
        <f t="shared" ref="AV41:AV49" si="1">AU16</f>
        <v>13.9</v>
      </c>
      <c r="AW41" s="16">
        <f>AU41*1000/AV41</f>
        <v>50.359712230215798</v>
      </c>
      <c r="AX41" s="10" t="s">
        <v>173</v>
      </c>
      <c r="AY41" s="2">
        <v>2.1</v>
      </c>
      <c r="AZ41" s="2">
        <v>1.7</v>
      </c>
      <c r="BA41" s="2">
        <v>1.7</v>
      </c>
      <c r="BB41" s="2">
        <v>0.7</v>
      </c>
      <c r="BC41" s="2">
        <v>1.5</v>
      </c>
      <c r="BD41" s="2">
        <v>1</v>
      </c>
      <c r="BE41" s="2">
        <v>1.5</v>
      </c>
      <c r="BF41" s="2">
        <v>1.5</v>
      </c>
      <c r="BG41" s="2">
        <v>1.5</v>
      </c>
      <c r="BH41" s="2">
        <v>1.4</v>
      </c>
      <c r="BI41" s="2">
        <v>1.6</v>
      </c>
      <c r="BJ41" s="2">
        <v>1.5</v>
      </c>
      <c r="BK41" s="2">
        <v>1.4</v>
      </c>
      <c r="BL41" s="2">
        <v>1.9</v>
      </c>
      <c r="BM41" s="2" t="s">
        <v>172</v>
      </c>
      <c r="BN41" s="2" t="s">
        <v>172</v>
      </c>
      <c r="BO41" s="2" t="s">
        <v>172</v>
      </c>
      <c r="BP41" s="2" t="s">
        <v>172</v>
      </c>
      <c r="BQ41" s="2">
        <v>2</v>
      </c>
      <c r="BR41" s="2">
        <v>2</v>
      </c>
      <c r="BS41" s="2">
        <v>2</v>
      </c>
      <c r="BT41" s="15">
        <f t="shared" ref="BT41:BT49" si="2">BS16</f>
        <v>41.3</v>
      </c>
      <c r="BU41" s="16">
        <f>BS41*1000/BT41</f>
        <v>48.426150121065398</v>
      </c>
      <c r="BV41" s="10" t="s">
        <v>173</v>
      </c>
      <c r="BW41" s="2" t="s">
        <v>172</v>
      </c>
      <c r="BX41" s="2" t="s">
        <v>172</v>
      </c>
      <c r="BY41" s="2" t="s">
        <v>172</v>
      </c>
      <c r="BZ41" s="2" t="s">
        <v>172</v>
      </c>
      <c r="CA41" s="2" t="s">
        <v>172</v>
      </c>
      <c r="CB41" s="2" t="s">
        <v>172</v>
      </c>
      <c r="CC41" s="2" t="s">
        <v>172</v>
      </c>
      <c r="CD41" s="2" t="s">
        <v>172</v>
      </c>
      <c r="CE41" s="2" t="s">
        <v>172</v>
      </c>
      <c r="CF41" s="2" t="s">
        <v>172</v>
      </c>
      <c r="CG41" s="2" t="s">
        <v>172</v>
      </c>
      <c r="CH41" s="2" t="s">
        <v>172</v>
      </c>
      <c r="CI41" s="2" t="s">
        <v>172</v>
      </c>
      <c r="CJ41" s="2" t="s">
        <v>172</v>
      </c>
      <c r="CK41" s="2" t="s">
        <v>172</v>
      </c>
      <c r="CL41" s="2" t="s">
        <v>172</v>
      </c>
      <c r="CM41" s="2" t="s">
        <v>172</v>
      </c>
      <c r="CN41" s="2" t="s">
        <v>172</v>
      </c>
      <c r="CO41" s="2">
        <v>0.5</v>
      </c>
      <c r="CP41" s="2">
        <v>0.5</v>
      </c>
      <c r="CQ41" s="2">
        <v>0.4</v>
      </c>
      <c r="CR41" s="15">
        <f t="shared" ref="CR41:CR49" si="3">CQ16</f>
        <v>8.8000000000000007</v>
      </c>
      <c r="CS41" s="16">
        <f>CQ41*1000/CR41</f>
        <v>45.454545454545503</v>
      </c>
      <c r="CT41" s="10" t="s">
        <v>173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 t="s">
        <v>172</v>
      </c>
      <c r="DB41" s="2" t="s">
        <v>172</v>
      </c>
      <c r="DC41" s="2" t="s">
        <v>172</v>
      </c>
      <c r="DD41" s="2" t="s">
        <v>172</v>
      </c>
      <c r="DE41" s="2">
        <v>0.1</v>
      </c>
      <c r="DF41" s="2" t="s">
        <v>172</v>
      </c>
      <c r="DG41" s="2">
        <v>0.2</v>
      </c>
      <c r="DH41" s="2">
        <v>0.2</v>
      </c>
      <c r="DI41" s="2" t="s">
        <v>172</v>
      </c>
      <c r="DJ41" s="2" t="s">
        <v>172</v>
      </c>
      <c r="DK41" s="2" t="s">
        <v>172</v>
      </c>
      <c r="DL41" s="2">
        <v>0.3</v>
      </c>
      <c r="DM41" s="2">
        <v>0.7</v>
      </c>
      <c r="DN41" s="2">
        <v>0.6</v>
      </c>
      <c r="DO41" s="2">
        <v>0.6</v>
      </c>
      <c r="DP41" s="15">
        <f t="shared" ref="DP41:DP49" si="4">DO16</f>
        <v>11.4</v>
      </c>
      <c r="DQ41" s="16">
        <f>DO41*1000/DP41</f>
        <v>52.631578947368403</v>
      </c>
      <c r="DR41" s="10" t="s">
        <v>173</v>
      </c>
      <c r="DS41" s="2">
        <v>5.6</v>
      </c>
      <c r="DT41" s="2">
        <v>4.5999999999999996</v>
      </c>
      <c r="DU41" s="2">
        <v>4.5</v>
      </c>
      <c r="DV41" s="2">
        <v>4.7</v>
      </c>
      <c r="DW41" s="2">
        <v>5.0999999999999996</v>
      </c>
      <c r="DX41" s="2">
        <v>5.0999999999999996</v>
      </c>
      <c r="DY41" s="2">
        <v>5</v>
      </c>
      <c r="DZ41" s="2">
        <v>4.9000000000000004</v>
      </c>
      <c r="EA41" s="2">
        <v>4.9000000000000004</v>
      </c>
      <c r="EB41" s="2">
        <v>5</v>
      </c>
      <c r="EC41" s="2">
        <v>5.8</v>
      </c>
      <c r="ED41" s="2">
        <v>6.6</v>
      </c>
      <c r="EE41" s="2">
        <v>6.7</v>
      </c>
      <c r="EF41" s="2">
        <v>7</v>
      </c>
      <c r="EG41" s="2">
        <v>5.7</v>
      </c>
      <c r="EH41" s="2" t="s">
        <v>172</v>
      </c>
      <c r="EI41" s="2">
        <v>4.9000000000000004</v>
      </c>
      <c r="EJ41" s="2">
        <v>4.7</v>
      </c>
      <c r="EK41" s="2">
        <v>4.0999999999999996</v>
      </c>
      <c r="EL41" s="2">
        <v>4.3</v>
      </c>
      <c r="EM41" s="2">
        <v>4.0999999999999996</v>
      </c>
      <c r="EN41" s="15">
        <f t="shared" ref="EN41:EN49" si="5">EM16</f>
        <v>81.599999999999994</v>
      </c>
      <c r="EO41" s="16">
        <f>EM41*1000/EN41</f>
        <v>50.245098039215698</v>
      </c>
      <c r="EP41" s="10" t="s">
        <v>173</v>
      </c>
      <c r="EQ41" s="2" t="s">
        <v>172</v>
      </c>
      <c r="ER41" s="2" t="s">
        <v>172</v>
      </c>
      <c r="ES41" s="2" t="s">
        <v>172</v>
      </c>
      <c r="ET41" s="2" t="s">
        <v>172</v>
      </c>
      <c r="EU41" s="2" t="s">
        <v>172</v>
      </c>
      <c r="EV41" s="2" t="s">
        <v>172</v>
      </c>
      <c r="EW41" s="2" t="s">
        <v>172</v>
      </c>
      <c r="EX41" s="2" t="s">
        <v>172</v>
      </c>
      <c r="EY41" s="2" t="s">
        <v>172</v>
      </c>
      <c r="EZ41" s="2" t="s">
        <v>172</v>
      </c>
      <c r="FA41" s="2" t="s">
        <v>172</v>
      </c>
      <c r="FB41" s="2" t="s">
        <v>172</v>
      </c>
      <c r="FC41" s="2" t="s">
        <v>172</v>
      </c>
      <c r="FD41" s="2" t="s">
        <v>172</v>
      </c>
      <c r="FE41" s="2" t="s">
        <v>172</v>
      </c>
      <c r="FF41" s="2" t="s">
        <v>172</v>
      </c>
      <c r="FG41" s="2" t="s">
        <v>172</v>
      </c>
      <c r="FH41" s="2">
        <v>0.1</v>
      </c>
      <c r="FI41" s="2">
        <v>0.1</v>
      </c>
      <c r="FJ41" s="2">
        <v>0.1</v>
      </c>
      <c r="FK41" s="2">
        <v>0.1</v>
      </c>
      <c r="FL41" s="15">
        <f t="shared" ref="FL41:FL49" si="6">FK16</f>
        <v>1</v>
      </c>
      <c r="FM41" s="16">
        <f>FK41*1000/FL41</f>
        <v>100</v>
      </c>
      <c r="FN41">
        <f t="shared" ref="FN41" si="7">AVERAGE(Y41,AW41,BU41,CS41,DQ41,EO41,FM41)</f>
        <v>57.852847465401801</v>
      </c>
    </row>
    <row r="42" spans="1:170" ht="14.5">
      <c r="A42" s="1"/>
      <c r="B42" s="10" t="s">
        <v>174</v>
      </c>
      <c r="C42" s="2">
        <v>0</v>
      </c>
      <c r="D42" s="2">
        <v>0</v>
      </c>
      <c r="E42" s="2">
        <v>0</v>
      </c>
      <c r="F42" s="2" t="s">
        <v>172</v>
      </c>
      <c r="G42" s="2" t="s">
        <v>172</v>
      </c>
      <c r="H42" s="2" t="s">
        <v>172</v>
      </c>
      <c r="I42" s="2" t="s">
        <v>172</v>
      </c>
      <c r="J42" s="2" t="s">
        <v>172</v>
      </c>
      <c r="K42" s="2" t="s">
        <v>172</v>
      </c>
      <c r="L42" s="2" t="s">
        <v>172</v>
      </c>
      <c r="M42" s="2" t="s">
        <v>172</v>
      </c>
      <c r="N42" s="2" t="s">
        <v>172</v>
      </c>
      <c r="O42" s="2">
        <v>0</v>
      </c>
      <c r="P42" s="2">
        <v>0</v>
      </c>
      <c r="Q42" s="2" t="s">
        <v>172</v>
      </c>
      <c r="R42" s="2" t="s">
        <v>172</v>
      </c>
      <c r="S42" s="2" t="s">
        <v>172</v>
      </c>
      <c r="T42" s="2" t="s">
        <v>172</v>
      </c>
      <c r="U42" s="2" t="s">
        <v>172</v>
      </c>
      <c r="V42" s="2" t="s">
        <v>172</v>
      </c>
      <c r="W42" s="2" t="s">
        <v>172</v>
      </c>
      <c r="X42" s="15" t="str">
        <f t="shared" si="0"/>
        <v>X</v>
      </c>
      <c r="Y42" s="16"/>
      <c r="Z42" s="10" t="s">
        <v>174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>
        <v>0</v>
      </c>
      <c r="AL42" s="2" t="s">
        <v>172</v>
      </c>
      <c r="AM42" s="2" t="s">
        <v>172</v>
      </c>
      <c r="AN42" s="2" t="s">
        <v>172</v>
      </c>
      <c r="AO42" s="2" t="s">
        <v>172</v>
      </c>
      <c r="AP42" s="2" t="s">
        <v>172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15">
        <f t="shared" si="1"/>
        <v>0.2</v>
      </c>
      <c r="AW42" s="16"/>
      <c r="AX42" s="10" t="s">
        <v>174</v>
      </c>
      <c r="AY42" s="2" t="s">
        <v>172</v>
      </c>
      <c r="AZ42" s="2" t="s">
        <v>172</v>
      </c>
      <c r="BA42" s="2" t="s">
        <v>172</v>
      </c>
      <c r="BB42" s="2" t="s">
        <v>172</v>
      </c>
      <c r="BC42" s="2" t="s">
        <v>172</v>
      </c>
      <c r="BD42" s="2" t="s">
        <v>172</v>
      </c>
      <c r="BE42" s="2" t="s">
        <v>172</v>
      </c>
      <c r="BF42" s="2" t="s">
        <v>172</v>
      </c>
      <c r="BG42" s="2" t="s">
        <v>172</v>
      </c>
      <c r="BH42" s="2" t="s">
        <v>172</v>
      </c>
      <c r="BI42" s="2">
        <v>0</v>
      </c>
      <c r="BJ42" s="2" t="s">
        <v>172</v>
      </c>
      <c r="BK42" s="2" t="s">
        <v>172</v>
      </c>
      <c r="BL42" s="2">
        <v>0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>
        <v>0</v>
      </c>
      <c r="BR42" s="2">
        <v>0</v>
      </c>
      <c r="BS42" s="2">
        <v>0</v>
      </c>
      <c r="BT42" s="15">
        <f t="shared" si="2"/>
        <v>0.2</v>
      </c>
      <c r="BU42" s="16"/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 t="s">
        <v>172</v>
      </c>
      <c r="CD42" s="2" t="s">
        <v>172</v>
      </c>
      <c r="CE42" s="2" t="s">
        <v>172</v>
      </c>
      <c r="CF42" s="2" t="s">
        <v>172</v>
      </c>
      <c r="CG42" s="2" t="s">
        <v>172</v>
      </c>
      <c r="CH42" s="2" t="s">
        <v>172</v>
      </c>
      <c r="CI42" s="2" t="s">
        <v>172</v>
      </c>
      <c r="CJ42" s="2" t="s">
        <v>172</v>
      </c>
      <c r="CK42" s="2" t="s">
        <v>172</v>
      </c>
      <c r="CL42" s="2" t="s">
        <v>172</v>
      </c>
      <c r="CM42" s="2" t="s">
        <v>172</v>
      </c>
      <c r="CN42" s="2" t="s">
        <v>172</v>
      </c>
      <c r="CO42" s="2">
        <v>0</v>
      </c>
      <c r="CP42" s="2">
        <v>0</v>
      </c>
      <c r="CQ42" s="2">
        <v>0</v>
      </c>
      <c r="CR42" s="15">
        <f t="shared" si="3"/>
        <v>0</v>
      </c>
      <c r="CS42" s="16"/>
      <c r="CT42" s="10" t="s">
        <v>174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 t="s">
        <v>172</v>
      </c>
      <c r="DB42" s="2" t="s">
        <v>172</v>
      </c>
      <c r="DC42" s="2" t="s">
        <v>172</v>
      </c>
      <c r="DD42" s="2" t="s">
        <v>172</v>
      </c>
      <c r="DE42" s="2" t="s">
        <v>172</v>
      </c>
      <c r="DF42" s="2">
        <v>0</v>
      </c>
      <c r="DG42" s="2" t="s">
        <v>172</v>
      </c>
      <c r="DH42" s="2" t="s">
        <v>172</v>
      </c>
      <c r="DI42" s="2" t="s">
        <v>172</v>
      </c>
      <c r="DJ42" s="2" t="s">
        <v>172</v>
      </c>
      <c r="DK42" s="2" t="s">
        <v>172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</v>
      </c>
      <c r="DQ42" s="16"/>
      <c r="DR42" s="10" t="s">
        <v>174</v>
      </c>
      <c r="DS42" s="2" t="s">
        <v>172</v>
      </c>
      <c r="DT42" s="2">
        <v>0</v>
      </c>
      <c r="DU42" s="2" t="s">
        <v>172</v>
      </c>
      <c r="DV42" s="2" t="s">
        <v>172</v>
      </c>
      <c r="DW42" s="2" t="s">
        <v>172</v>
      </c>
      <c r="DX42" s="2">
        <v>0</v>
      </c>
      <c r="DY42" s="2" t="s">
        <v>172</v>
      </c>
      <c r="DZ42" s="2" t="s">
        <v>172</v>
      </c>
      <c r="EA42" s="2" t="s">
        <v>172</v>
      </c>
      <c r="EB42" s="2" t="s">
        <v>172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5"/>
        <v>0.1</v>
      </c>
      <c r="EO42" s="16"/>
      <c r="EP42" s="10" t="s">
        <v>174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 t="s">
        <v>172</v>
      </c>
      <c r="EX42" s="2" t="s">
        <v>172</v>
      </c>
      <c r="EY42" s="2" t="s">
        <v>172</v>
      </c>
      <c r="EZ42" s="2" t="s">
        <v>172</v>
      </c>
      <c r="FA42" s="2">
        <v>0</v>
      </c>
      <c r="FB42" s="2" t="s">
        <v>172</v>
      </c>
      <c r="FC42" s="2">
        <v>0</v>
      </c>
      <c r="FD42" s="2" t="s">
        <v>172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 t="s">
        <v>172</v>
      </c>
      <c r="FJ42" s="2" t="s">
        <v>172</v>
      </c>
      <c r="FK42" s="2" t="s">
        <v>172</v>
      </c>
      <c r="FL42" s="15" t="str">
        <f t="shared" si="6"/>
        <v>X</v>
      </c>
      <c r="FM42" s="16"/>
    </row>
    <row r="43" spans="1:170" ht="14.5">
      <c r="A43" s="1"/>
      <c r="B43" s="10" t="s">
        <v>175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 t="s">
        <v>172</v>
      </c>
      <c r="S43" s="2" t="s">
        <v>172</v>
      </c>
      <c r="T43" s="2" t="s">
        <v>172</v>
      </c>
      <c r="U43" s="2" t="s">
        <v>172</v>
      </c>
      <c r="V43" s="2">
        <v>0</v>
      </c>
      <c r="W43" s="2">
        <v>0</v>
      </c>
      <c r="X43" s="15">
        <f t="shared" si="0"/>
        <v>0</v>
      </c>
      <c r="Y43" s="16"/>
      <c r="Z43" s="10" t="s">
        <v>175</v>
      </c>
      <c r="AA43" s="2" t="s">
        <v>172</v>
      </c>
      <c r="AB43" s="2" t="s">
        <v>172</v>
      </c>
      <c r="AC43" s="2" t="s">
        <v>172</v>
      </c>
      <c r="AD43" s="2" t="s">
        <v>172</v>
      </c>
      <c r="AE43" s="2" t="s">
        <v>172</v>
      </c>
      <c r="AF43" s="2" t="s">
        <v>172</v>
      </c>
      <c r="AG43" s="2">
        <v>0.1</v>
      </c>
      <c r="AH43" s="2" t="s">
        <v>172</v>
      </c>
      <c r="AI43" s="2" t="s">
        <v>172</v>
      </c>
      <c r="AJ43" s="2">
        <v>0</v>
      </c>
      <c r="AK43" s="2" t="s">
        <v>172</v>
      </c>
      <c r="AL43" s="2" t="s">
        <v>172</v>
      </c>
      <c r="AM43" s="2" t="s">
        <v>172</v>
      </c>
      <c r="AN43" s="2">
        <v>0</v>
      </c>
      <c r="AO43" s="2">
        <v>0</v>
      </c>
      <c r="AP43" s="2" t="s">
        <v>172</v>
      </c>
      <c r="AQ43" s="2" t="s">
        <v>172</v>
      </c>
      <c r="AR43" s="2" t="s">
        <v>172</v>
      </c>
      <c r="AS43" s="2" t="s">
        <v>172</v>
      </c>
      <c r="AT43" s="2">
        <v>0</v>
      </c>
      <c r="AU43" s="2">
        <v>0</v>
      </c>
      <c r="AV43" s="15">
        <f t="shared" si="1"/>
        <v>0</v>
      </c>
      <c r="AW43" s="16"/>
      <c r="AX43" s="10" t="s">
        <v>175</v>
      </c>
      <c r="AY43" s="2" t="s">
        <v>172</v>
      </c>
      <c r="AZ43" s="2" t="s">
        <v>172</v>
      </c>
      <c r="BA43" s="2">
        <v>0</v>
      </c>
      <c r="BB43" s="2" t="s">
        <v>172</v>
      </c>
      <c r="BC43" s="2" t="s">
        <v>172</v>
      </c>
      <c r="BD43" s="2" t="s">
        <v>172</v>
      </c>
      <c r="BE43" s="2">
        <v>0</v>
      </c>
      <c r="BF43" s="2">
        <v>0.1</v>
      </c>
      <c r="BG43" s="2" t="s">
        <v>172</v>
      </c>
      <c r="BH43" s="2" t="s">
        <v>172</v>
      </c>
      <c r="BI43" s="2" t="s">
        <v>172</v>
      </c>
      <c r="BJ43" s="2" t="s">
        <v>172</v>
      </c>
      <c r="BK43" s="2" t="s">
        <v>172</v>
      </c>
      <c r="BL43" s="2" t="s">
        <v>172</v>
      </c>
      <c r="BM43" s="2" t="s">
        <v>172</v>
      </c>
      <c r="BN43" s="2" t="s">
        <v>172</v>
      </c>
      <c r="BO43" s="2" t="s">
        <v>172</v>
      </c>
      <c r="BP43" s="2">
        <v>0.1</v>
      </c>
      <c r="BQ43" s="2">
        <v>0.1</v>
      </c>
      <c r="BR43" s="2">
        <v>0.1</v>
      </c>
      <c r="BS43" s="2">
        <v>0</v>
      </c>
      <c r="BT43" s="15">
        <f t="shared" si="2"/>
        <v>0.4</v>
      </c>
      <c r="BU43" s="16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 t="s">
        <v>172</v>
      </c>
      <c r="CE43" s="2">
        <v>0</v>
      </c>
      <c r="CF43" s="2">
        <v>0</v>
      </c>
      <c r="CG43" s="2">
        <v>0</v>
      </c>
      <c r="CH43" s="2">
        <v>0</v>
      </c>
      <c r="CI43" s="2" t="s">
        <v>172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 t="s">
        <v>172</v>
      </c>
      <c r="EA43" s="2">
        <v>0</v>
      </c>
      <c r="EB43" s="2">
        <v>0</v>
      </c>
      <c r="EC43" s="2" t="s">
        <v>172</v>
      </c>
      <c r="ED43" s="2">
        <v>0</v>
      </c>
      <c r="EE43" s="2" t="s">
        <v>172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175</v>
      </c>
      <c r="EQ43" s="2" t="s">
        <v>172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 t="s">
        <v>172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 t="s">
        <v>172</v>
      </c>
      <c r="AB44" s="2" t="s">
        <v>172</v>
      </c>
      <c r="AC44" s="2" t="s">
        <v>172</v>
      </c>
      <c r="AD44" s="2" t="s">
        <v>172</v>
      </c>
      <c r="AE44" s="2" t="s">
        <v>172</v>
      </c>
      <c r="AF44" s="2" t="s">
        <v>172</v>
      </c>
      <c r="AG44" s="2" t="s">
        <v>172</v>
      </c>
      <c r="AH44" s="2" t="s">
        <v>172</v>
      </c>
      <c r="AI44" s="2" t="s">
        <v>172</v>
      </c>
      <c r="AJ44" s="2" t="s">
        <v>172</v>
      </c>
      <c r="AK44" s="2" t="s">
        <v>172</v>
      </c>
      <c r="AL44" s="2" t="s">
        <v>172</v>
      </c>
      <c r="AM44" s="2" t="s">
        <v>172</v>
      </c>
      <c r="AN44" s="2" t="s">
        <v>172</v>
      </c>
      <c r="AO44" s="2" t="s">
        <v>172</v>
      </c>
      <c r="AP44" s="2">
        <v>0.1</v>
      </c>
      <c r="AQ44" s="2">
        <v>0.1</v>
      </c>
      <c r="AR44" s="2" t="s">
        <v>172</v>
      </c>
      <c r="AS44" s="2" t="s">
        <v>172</v>
      </c>
      <c r="AT44" s="2">
        <v>0.1</v>
      </c>
      <c r="AU44" s="2">
        <v>0.1</v>
      </c>
      <c r="AV44" s="15">
        <f t="shared" si="1"/>
        <v>1</v>
      </c>
      <c r="AW44" s="16">
        <f>AU44*1000/AV44</f>
        <v>100</v>
      </c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 t="s">
        <v>172</v>
      </c>
      <c r="EW44" s="2" t="s">
        <v>172</v>
      </c>
      <c r="EX44" s="2" t="s">
        <v>172</v>
      </c>
      <c r="EY44" s="2" t="s">
        <v>172</v>
      </c>
      <c r="EZ44" s="2" t="s">
        <v>172</v>
      </c>
      <c r="FA44" s="2" t="s">
        <v>172</v>
      </c>
      <c r="FB44" s="2">
        <v>0</v>
      </c>
      <c r="FC44" s="2" t="s">
        <v>172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 t="s">
        <v>172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 t="s">
        <v>172</v>
      </c>
      <c r="T45" s="2" t="s">
        <v>172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 t="s">
        <v>172</v>
      </c>
      <c r="AN45" s="2" t="s">
        <v>172</v>
      </c>
      <c r="AO45" s="2">
        <v>0</v>
      </c>
      <c r="AP45" s="2">
        <v>0</v>
      </c>
      <c r="AQ45" s="2" t="s">
        <v>172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 t="s">
        <v>172</v>
      </c>
      <c r="BJ45" s="2">
        <v>0</v>
      </c>
      <c r="BK45" s="2">
        <v>0</v>
      </c>
      <c r="BL45" s="2">
        <v>0</v>
      </c>
      <c r="BM45" s="2" t="s">
        <v>172</v>
      </c>
      <c r="BN45" s="2" t="s">
        <v>172</v>
      </c>
      <c r="BO45" s="2">
        <v>0</v>
      </c>
      <c r="BP45" s="2" t="s">
        <v>172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 t="s">
        <v>172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 t="s">
        <v>172</v>
      </c>
      <c r="DK45" s="2">
        <v>0</v>
      </c>
      <c r="DL45" s="2" t="s">
        <v>172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 t="s">
        <v>172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 t="s">
        <v>172</v>
      </c>
      <c r="EW46" s="2" t="s">
        <v>172</v>
      </c>
      <c r="EX46" s="2" t="s">
        <v>172</v>
      </c>
      <c r="EY46" s="2" t="s">
        <v>172</v>
      </c>
      <c r="EZ46" s="2" t="s">
        <v>172</v>
      </c>
      <c r="FA46" s="2" t="s">
        <v>172</v>
      </c>
      <c r="FB46" s="2" t="s">
        <v>172</v>
      </c>
      <c r="FC46" s="2" t="s">
        <v>172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 t="s">
        <v>172</v>
      </c>
      <c r="H49" s="2" t="s">
        <v>172</v>
      </c>
      <c r="I49" s="2" t="s">
        <v>172</v>
      </c>
      <c r="J49" s="2" t="s">
        <v>172</v>
      </c>
      <c r="K49" s="2" t="s">
        <v>172</v>
      </c>
      <c r="L49" s="2" t="s">
        <v>172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172</v>
      </c>
      <c r="AL49" s="2" t="s">
        <v>172</v>
      </c>
      <c r="AM49" s="2" t="s">
        <v>172</v>
      </c>
      <c r="AN49" s="2" t="s">
        <v>172</v>
      </c>
      <c r="AO49" s="2" t="s">
        <v>172</v>
      </c>
      <c r="AP49" s="2" t="s">
        <v>172</v>
      </c>
      <c r="AQ49" s="2" t="s">
        <v>172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1.3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 t="s">
        <v>172</v>
      </c>
      <c r="BJ49" s="2" t="s">
        <v>172</v>
      </c>
      <c r="BK49" s="2" t="s">
        <v>172</v>
      </c>
      <c r="BL49" s="2" t="s">
        <v>172</v>
      </c>
      <c r="BM49" s="2" t="s">
        <v>172</v>
      </c>
      <c r="BN49" s="2" t="s">
        <v>172</v>
      </c>
      <c r="BO49" s="2">
        <v>0</v>
      </c>
      <c r="BP49" s="2" t="s">
        <v>172</v>
      </c>
      <c r="BQ49" s="2">
        <v>0</v>
      </c>
      <c r="BR49" s="2">
        <v>0</v>
      </c>
      <c r="BS49" s="2">
        <v>0</v>
      </c>
      <c r="BT49" s="15">
        <f t="shared" si="2"/>
        <v>1.8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 t="s">
        <v>172</v>
      </c>
      <c r="DH49" s="2" t="s">
        <v>172</v>
      </c>
      <c r="DI49" s="2" t="s">
        <v>172</v>
      </c>
      <c r="DJ49" s="2" t="s">
        <v>172</v>
      </c>
      <c r="DK49" s="2" t="s">
        <v>172</v>
      </c>
      <c r="DL49" s="2" t="s">
        <v>172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 t="s">
        <v>172</v>
      </c>
      <c r="ED49" s="2">
        <v>0</v>
      </c>
      <c r="EE49" s="2">
        <v>0</v>
      </c>
      <c r="EF49" s="2" t="s">
        <v>172</v>
      </c>
      <c r="EG49" s="2">
        <v>0</v>
      </c>
      <c r="EH49" s="2" t="s">
        <v>172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7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 t="s">
        <v>172</v>
      </c>
      <c r="FA49" s="2" t="s">
        <v>172</v>
      </c>
      <c r="FB49" s="2" t="s">
        <v>172</v>
      </c>
      <c r="FC49" s="2" t="s">
        <v>172</v>
      </c>
      <c r="FD49" s="2" t="s">
        <v>172</v>
      </c>
      <c r="FE49" s="2" t="s">
        <v>172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0</v>
      </c>
      <c r="D51" s="4">
        <v>0</v>
      </c>
      <c r="E51" s="4">
        <v>0</v>
      </c>
      <c r="F51" s="4">
        <v>0.1</v>
      </c>
      <c r="G51" s="4">
        <v>0.1</v>
      </c>
      <c r="H51" s="4">
        <v>0.4</v>
      </c>
      <c r="I51" s="4">
        <v>2.2999999999999998</v>
      </c>
      <c r="J51" s="4">
        <v>7.2</v>
      </c>
      <c r="K51" s="4">
        <v>13.9</v>
      </c>
      <c r="L51" s="4">
        <v>12.6</v>
      </c>
      <c r="M51" s="4">
        <v>24.8</v>
      </c>
      <c r="N51" s="4">
        <v>21.5</v>
      </c>
      <c r="O51" s="4">
        <v>20.7</v>
      </c>
      <c r="P51" s="4">
        <v>19.8</v>
      </c>
      <c r="Q51" s="4">
        <v>27.1</v>
      </c>
      <c r="R51" s="4">
        <v>34.6</v>
      </c>
      <c r="S51" s="4">
        <v>36.4</v>
      </c>
      <c r="T51" s="4">
        <v>33.700000000000003</v>
      </c>
      <c r="U51" s="4">
        <v>24.4</v>
      </c>
      <c r="V51" s="4">
        <v>35.5</v>
      </c>
      <c r="W51" s="4">
        <v>35.9</v>
      </c>
      <c r="Y51" s="7"/>
      <c r="Z51" s="8" t="s">
        <v>186</v>
      </c>
      <c r="AA51" s="4">
        <v>16.5</v>
      </c>
      <c r="AB51" s="4">
        <v>14.4</v>
      </c>
      <c r="AC51" s="4">
        <v>17.7</v>
      </c>
      <c r="AD51" s="4">
        <v>18.399999999999999</v>
      </c>
      <c r="AE51" s="4">
        <v>16.600000000000001</v>
      </c>
      <c r="AF51" s="4">
        <v>16.7</v>
      </c>
      <c r="AG51" s="4">
        <v>20</v>
      </c>
      <c r="AH51" s="4">
        <v>19.899999999999999</v>
      </c>
      <c r="AI51" s="4">
        <v>21.7</v>
      </c>
      <c r="AJ51" s="4">
        <v>21.8</v>
      </c>
      <c r="AK51" s="4">
        <v>22.3</v>
      </c>
      <c r="AL51" s="4">
        <v>24.3</v>
      </c>
      <c r="AM51" s="4">
        <v>23.5</v>
      </c>
      <c r="AN51" s="4">
        <v>24.1</v>
      </c>
      <c r="AO51" s="4">
        <v>31.8</v>
      </c>
      <c r="AP51" s="4">
        <v>31</v>
      </c>
      <c r="AQ51" s="4">
        <v>21.1</v>
      </c>
      <c r="AR51" s="4">
        <v>28</v>
      </c>
      <c r="AS51" s="4">
        <v>24.6</v>
      </c>
      <c r="AT51" s="4">
        <v>24.6</v>
      </c>
      <c r="AU51" s="4">
        <v>26.8</v>
      </c>
      <c r="AW51" s="7"/>
      <c r="AX51" s="8" t="s">
        <v>186</v>
      </c>
      <c r="AY51" s="4">
        <v>34.200000000000003</v>
      </c>
      <c r="AZ51" s="4">
        <v>34.700000000000003</v>
      </c>
      <c r="BA51" s="4">
        <v>29.8</v>
      </c>
      <c r="BB51" s="4">
        <v>21.2</v>
      </c>
      <c r="BC51" s="4">
        <v>30.8</v>
      </c>
      <c r="BD51" s="4">
        <v>26.7</v>
      </c>
      <c r="BE51" s="4">
        <v>27.8</v>
      </c>
      <c r="BF51" s="4">
        <v>27.2</v>
      </c>
      <c r="BG51" s="4">
        <v>28.1</v>
      </c>
      <c r="BH51" s="4">
        <v>28.7</v>
      </c>
      <c r="BI51" s="4">
        <v>29.8</v>
      </c>
      <c r="BJ51" s="4">
        <v>30.2</v>
      </c>
      <c r="BK51" s="4">
        <v>31.9</v>
      </c>
      <c r="BL51" s="4">
        <v>35.200000000000003</v>
      </c>
      <c r="BM51" s="4">
        <v>37.1</v>
      </c>
      <c r="BN51" s="4">
        <v>35.6</v>
      </c>
      <c r="BO51" s="4">
        <v>35.1</v>
      </c>
      <c r="BP51" s="4">
        <v>35.4</v>
      </c>
      <c r="BQ51" s="4">
        <v>31.3</v>
      </c>
      <c r="BR51" s="4">
        <v>33.799999999999997</v>
      </c>
      <c r="BS51" s="4">
        <v>34.299999999999997</v>
      </c>
      <c r="BU51" s="7"/>
      <c r="BV51" s="8" t="s">
        <v>186</v>
      </c>
      <c r="BW51" s="4">
        <v>31.8</v>
      </c>
      <c r="BX51" s="4">
        <v>30.9</v>
      </c>
      <c r="BY51" s="4">
        <v>32.700000000000003</v>
      </c>
      <c r="BZ51" s="4">
        <v>30.5</v>
      </c>
      <c r="CA51" s="4">
        <v>30.2</v>
      </c>
      <c r="CB51" s="4">
        <v>28.1</v>
      </c>
      <c r="CC51" s="4">
        <v>26</v>
      </c>
      <c r="CD51" s="4">
        <v>26.8</v>
      </c>
      <c r="CE51" s="4">
        <v>27.3</v>
      </c>
      <c r="CF51" s="4">
        <v>28.2</v>
      </c>
      <c r="CG51" s="4">
        <v>26.8</v>
      </c>
      <c r="CH51" s="4">
        <v>28</v>
      </c>
      <c r="CI51" s="4">
        <v>27.1</v>
      </c>
      <c r="CJ51" s="4">
        <v>28.9</v>
      </c>
      <c r="CK51" s="4">
        <v>26.9</v>
      </c>
      <c r="CL51" s="4">
        <v>27</v>
      </c>
      <c r="CM51" s="4">
        <v>28.3</v>
      </c>
      <c r="CN51" s="4">
        <v>26.7</v>
      </c>
      <c r="CO51" s="4">
        <v>27</v>
      </c>
      <c r="CP51" s="4">
        <v>27.1</v>
      </c>
      <c r="CQ51" s="4">
        <v>26.2</v>
      </c>
      <c r="CS51" s="7"/>
      <c r="CT51" s="8" t="s">
        <v>186</v>
      </c>
      <c r="CU51" s="4">
        <v>11.6</v>
      </c>
      <c r="CV51" s="4">
        <v>9.4</v>
      </c>
      <c r="CW51" s="4">
        <v>9.6</v>
      </c>
      <c r="CX51" s="4">
        <v>9.8000000000000007</v>
      </c>
      <c r="CY51" s="4">
        <v>8.3000000000000007</v>
      </c>
      <c r="CZ51" s="4">
        <v>7.1</v>
      </c>
      <c r="DA51" s="4">
        <v>17.899999999999999</v>
      </c>
      <c r="DB51" s="4">
        <v>15.6</v>
      </c>
      <c r="DC51" s="4">
        <v>15</v>
      </c>
      <c r="DD51" s="4">
        <v>15.4</v>
      </c>
      <c r="DE51" s="4">
        <v>19.8</v>
      </c>
      <c r="DF51" s="4">
        <v>22</v>
      </c>
      <c r="DG51" s="4">
        <v>29.9</v>
      </c>
      <c r="DH51" s="4">
        <v>29.6</v>
      </c>
      <c r="DI51" s="4">
        <v>27.8</v>
      </c>
      <c r="DJ51" s="4">
        <v>28.4</v>
      </c>
      <c r="DK51" s="4">
        <v>28.3</v>
      </c>
      <c r="DL51" s="4">
        <v>28.5</v>
      </c>
      <c r="DM51" s="4">
        <v>38.200000000000003</v>
      </c>
      <c r="DN51" s="4">
        <v>39.299999999999997</v>
      </c>
      <c r="DO51" s="4">
        <v>39.700000000000003</v>
      </c>
      <c r="DQ51" s="7"/>
      <c r="DR51" s="8" t="s">
        <v>186</v>
      </c>
      <c r="DS51" s="4">
        <v>42</v>
      </c>
      <c r="DT51" s="4">
        <v>40.1</v>
      </c>
      <c r="DU51" s="4">
        <v>39.299999999999997</v>
      </c>
      <c r="DV51" s="4">
        <v>39.9</v>
      </c>
      <c r="DW51" s="4">
        <v>40</v>
      </c>
      <c r="DX51" s="4">
        <v>40.1</v>
      </c>
      <c r="DY51" s="4">
        <v>39.700000000000003</v>
      </c>
      <c r="DZ51" s="4">
        <v>40.799999999999997</v>
      </c>
      <c r="EA51" s="4">
        <v>40.799999999999997</v>
      </c>
      <c r="EB51" s="4">
        <v>41.4</v>
      </c>
      <c r="EC51" s="4">
        <v>41.6</v>
      </c>
      <c r="ED51" s="4">
        <v>41.6</v>
      </c>
      <c r="EE51" s="4">
        <v>42.6</v>
      </c>
      <c r="EF51" s="4">
        <v>42.3</v>
      </c>
      <c r="EG51" s="4">
        <v>39.4</v>
      </c>
      <c r="EH51" s="4">
        <v>39</v>
      </c>
      <c r="EI51" s="4">
        <v>39.1</v>
      </c>
      <c r="EJ51" s="4">
        <v>38.700000000000003</v>
      </c>
      <c r="EK51" s="4">
        <v>36.700000000000003</v>
      </c>
      <c r="EL51" s="4">
        <v>36.4</v>
      </c>
      <c r="EM51" s="4">
        <v>34.9</v>
      </c>
      <c r="EO51" s="7"/>
      <c r="EP51" s="8" t="s">
        <v>186</v>
      </c>
      <c r="EQ51" s="4">
        <v>25.6</v>
      </c>
      <c r="ER51" s="4">
        <v>19.2</v>
      </c>
      <c r="ES51" s="4">
        <v>20.3</v>
      </c>
      <c r="ET51" s="4">
        <v>20.3</v>
      </c>
      <c r="EU51" s="4">
        <v>16.600000000000001</v>
      </c>
      <c r="EV51" s="4">
        <v>20.5</v>
      </c>
      <c r="EW51" s="4">
        <v>10.7</v>
      </c>
      <c r="EX51" s="4">
        <v>11.9</v>
      </c>
      <c r="EY51" s="4">
        <v>14.3</v>
      </c>
      <c r="EZ51" s="4">
        <v>11.5</v>
      </c>
      <c r="FA51" s="4">
        <v>11.4</v>
      </c>
      <c r="FB51" s="4">
        <v>9.1999999999999993</v>
      </c>
      <c r="FC51" s="4">
        <v>8</v>
      </c>
      <c r="FD51" s="4">
        <v>8.5</v>
      </c>
      <c r="FE51" s="4">
        <v>6.4</v>
      </c>
      <c r="FF51" s="4">
        <v>8.1999999999999993</v>
      </c>
      <c r="FG51" s="4">
        <v>8.3000000000000007</v>
      </c>
      <c r="FH51" s="4">
        <v>8.1999999999999993</v>
      </c>
      <c r="FI51" s="4">
        <v>9.5</v>
      </c>
      <c r="FJ51" s="4">
        <v>9.1999999999999993</v>
      </c>
      <c r="FK51" s="4">
        <v>10.5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153"/>
      <c r="Z6" s="153"/>
      <c r="AA6" s="1"/>
      <c r="AB6" s="1"/>
      <c r="AC6" s="1"/>
      <c r="AD6" s="1"/>
      <c r="AE6" s="1"/>
      <c r="AF6" s="2"/>
      <c r="AG6" s="1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W6" s="153"/>
      <c r="AX6" s="153"/>
      <c r="AY6" s="1"/>
      <c r="AZ6" s="1"/>
      <c r="BA6" s="1"/>
      <c r="BB6" s="1"/>
      <c r="BC6" s="1"/>
      <c r="BD6" s="2"/>
      <c r="BE6" s="1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S6" s="153"/>
      <c r="CT6" s="153"/>
      <c r="CU6" s="1"/>
      <c r="CV6" s="1"/>
      <c r="CW6" s="1"/>
      <c r="CX6" s="1"/>
      <c r="CY6" s="1"/>
      <c r="CZ6" s="2"/>
      <c r="DA6" s="1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228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228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228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228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228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228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228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6"/>
      <c r="AB12" s="6"/>
      <c r="AC12" s="6"/>
      <c r="AD12" s="6"/>
      <c r="AE12" s="6"/>
      <c r="AF12" s="6"/>
      <c r="AG12" s="6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6"/>
      <c r="AZ12" s="6"/>
      <c r="BA12" s="6"/>
      <c r="BB12" s="6"/>
      <c r="BC12" s="6"/>
      <c r="BD12" s="6"/>
      <c r="BE12" s="6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6"/>
      <c r="BX12" s="6"/>
      <c r="BY12" s="6"/>
      <c r="BZ12" s="6"/>
      <c r="CA12" s="6"/>
      <c r="CB12" s="6"/>
      <c r="CC12" s="6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6"/>
      <c r="CV12" s="6"/>
      <c r="CW12" s="6"/>
      <c r="CX12" s="6"/>
      <c r="CY12" s="6"/>
      <c r="CZ12" s="6"/>
      <c r="DA12" s="6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6"/>
      <c r="DT12" s="6"/>
      <c r="DU12" s="6"/>
      <c r="DV12" s="6"/>
      <c r="DW12" s="6"/>
      <c r="DX12" s="6"/>
      <c r="DY12" s="6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6"/>
      <c r="ER12" s="6"/>
      <c r="ES12" s="6"/>
      <c r="ET12" s="6"/>
      <c r="EU12" s="6"/>
      <c r="EV12" s="6"/>
      <c r="EW12" s="6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229</v>
      </c>
      <c r="C13" s="4">
        <v>0.4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0.1</v>
      </c>
      <c r="M13" s="4">
        <v>0</v>
      </c>
      <c r="N13" s="4">
        <v>0.1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Y13" s="7"/>
      <c r="Z13" s="8" t="s">
        <v>229</v>
      </c>
      <c r="AA13" s="4">
        <v>33.200000000000003</v>
      </c>
      <c r="AB13" s="4">
        <v>17.100000000000001</v>
      </c>
      <c r="AC13" s="4">
        <v>18.3</v>
      </c>
      <c r="AD13" s="4">
        <v>25</v>
      </c>
      <c r="AE13" s="4">
        <v>24</v>
      </c>
      <c r="AF13" s="4">
        <v>22.1</v>
      </c>
      <c r="AG13" s="4">
        <v>25.5</v>
      </c>
      <c r="AH13" s="4">
        <v>33.5</v>
      </c>
      <c r="AI13" s="4">
        <v>27.1</v>
      </c>
      <c r="AJ13" s="4">
        <v>24.5</v>
      </c>
      <c r="AK13" s="4">
        <v>19.600000000000001</v>
      </c>
      <c r="AL13" s="4">
        <v>21.2</v>
      </c>
      <c r="AM13" s="4">
        <v>22.9</v>
      </c>
      <c r="AN13" s="4">
        <v>27.4</v>
      </c>
      <c r="AO13" s="4">
        <v>31.6</v>
      </c>
      <c r="AP13" s="4">
        <v>30.9</v>
      </c>
      <c r="AQ13" s="4">
        <v>29.5</v>
      </c>
      <c r="AR13" s="4">
        <v>29.6</v>
      </c>
      <c r="AS13" s="4">
        <v>32.1</v>
      </c>
      <c r="AT13" s="4">
        <v>28.2</v>
      </c>
      <c r="AU13" s="4">
        <v>11.6</v>
      </c>
      <c r="AW13" s="7"/>
      <c r="AX13" s="8" t="s">
        <v>229</v>
      </c>
      <c r="AY13" s="4">
        <v>218.5</v>
      </c>
      <c r="AZ13" s="4">
        <v>205</v>
      </c>
      <c r="BA13" s="4">
        <v>218.8</v>
      </c>
      <c r="BB13" s="4">
        <v>206.6</v>
      </c>
      <c r="BC13" s="4">
        <v>215.5</v>
      </c>
      <c r="BD13" s="4">
        <v>208.3</v>
      </c>
      <c r="BE13" s="4">
        <v>213.7</v>
      </c>
      <c r="BF13" s="4">
        <v>208.3</v>
      </c>
      <c r="BG13" s="4">
        <v>206</v>
      </c>
      <c r="BH13" s="4">
        <v>152.1</v>
      </c>
      <c r="BI13" s="4">
        <v>180.6</v>
      </c>
      <c r="BJ13" s="4">
        <v>194.1</v>
      </c>
      <c r="BK13" s="4">
        <v>197</v>
      </c>
      <c r="BL13" s="4">
        <v>175.8</v>
      </c>
      <c r="BM13" s="4">
        <v>187.8</v>
      </c>
      <c r="BN13" s="4">
        <v>175.2</v>
      </c>
      <c r="BO13" s="4">
        <v>180.9</v>
      </c>
      <c r="BP13" s="4">
        <v>186.6</v>
      </c>
      <c r="BQ13" s="4">
        <v>194.9</v>
      </c>
      <c r="BR13" s="4">
        <v>184.5</v>
      </c>
      <c r="BS13" s="4">
        <v>157.80000000000001</v>
      </c>
      <c r="BU13" s="7"/>
      <c r="BV13" s="8" t="s">
        <v>229</v>
      </c>
      <c r="BW13" s="4">
        <v>0.7</v>
      </c>
      <c r="BX13" s="4">
        <v>0.7</v>
      </c>
      <c r="BY13" s="4">
        <v>2.2000000000000002</v>
      </c>
      <c r="BZ13" s="4">
        <v>2.2999999999999998</v>
      </c>
      <c r="CA13" s="4">
        <v>2.5</v>
      </c>
      <c r="CB13" s="4">
        <v>2.2999999999999998</v>
      </c>
      <c r="CC13" s="4">
        <v>2.8</v>
      </c>
      <c r="CD13" s="4">
        <v>2.8</v>
      </c>
      <c r="CE13" s="4">
        <v>2.6</v>
      </c>
      <c r="CF13" s="4">
        <v>1.8</v>
      </c>
      <c r="CG13" s="4">
        <v>2.1</v>
      </c>
      <c r="CH13" s="4">
        <v>2.2999999999999998</v>
      </c>
      <c r="CI13" s="4">
        <v>2.2000000000000002</v>
      </c>
      <c r="CJ13" s="4">
        <v>2.4</v>
      </c>
      <c r="CK13" s="4">
        <v>2.5</v>
      </c>
      <c r="CL13" s="4">
        <v>2.4</v>
      </c>
      <c r="CM13" s="4">
        <v>2.2999999999999998</v>
      </c>
      <c r="CN13" s="4">
        <v>2.2999999999999998</v>
      </c>
      <c r="CO13" s="4">
        <v>2.4</v>
      </c>
      <c r="CP13" s="4">
        <v>2.4</v>
      </c>
      <c r="CQ13" s="4">
        <v>1.9</v>
      </c>
      <c r="CS13" s="7"/>
      <c r="CT13" s="8" t="s">
        <v>229</v>
      </c>
      <c r="CU13" s="4">
        <v>5.2</v>
      </c>
      <c r="CV13" s="4">
        <v>4.5999999999999996</v>
      </c>
      <c r="CW13" s="4">
        <v>5.0999999999999996</v>
      </c>
      <c r="CX13" s="4">
        <v>5.3</v>
      </c>
      <c r="CY13" s="4">
        <v>5.5</v>
      </c>
      <c r="CZ13" s="4">
        <v>5.0999999999999996</v>
      </c>
      <c r="DA13" s="4">
        <v>5.4</v>
      </c>
      <c r="DB13" s="4">
        <v>4.7</v>
      </c>
      <c r="DC13" s="4">
        <v>5.7</v>
      </c>
      <c r="DD13" s="4">
        <v>4.8</v>
      </c>
      <c r="DE13" s="4">
        <v>6.7</v>
      </c>
      <c r="DF13" s="4">
        <v>5.3</v>
      </c>
      <c r="DG13" s="4">
        <v>5.2</v>
      </c>
      <c r="DH13" s="4">
        <v>5.7</v>
      </c>
      <c r="DI13" s="4">
        <v>5.4</v>
      </c>
      <c r="DJ13" s="4">
        <v>5</v>
      </c>
      <c r="DK13" s="4">
        <v>4.9000000000000004</v>
      </c>
      <c r="DL13" s="4">
        <v>5.3</v>
      </c>
      <c r="DM13" s="4">
        <v>5.8</v>
      </c>
      <c r="DN13" s="4">
        <v>5.5</v>
      </c>
      <c r="DO13" s="4">
        <v>4.8</v>
      </c>
      <c r="DQ13" s="7"/>
      <c r="DR13" s="8" t="s">
        <v>229</v>
      </c>
      <c r="DS13" s="4">
        <v>2</v>
      </c>
      <c r="DT13" s="4">
        <v>1.6</v>
      </c>
      <c r="DU13" s="4">
        <v>2.2000000000000002</v>
      </c>
      <c r="DV13" s="4">
        <v>1.9</v>
      </c>
      <c r="DW13" s="4">
        <v>1.9</v>
      </c>
      <c r="DX13" s="4">
        <v>1.7</v>
      </c>
      <c r="DY13" s="4">
        <v>3.3</v>
      </c>
      <c r="DZ13" s="4">
        <v>3.2</v>
      </c>
      <c r="EA13" s="4">
        <v>4.0999999999999996</v>
      </c>
      <c r="EB13" s="4">
        <v>3</v>
      </c>
      <c r="EC13" s="4">
        <v>3</v>
      </c>
      <c r="ED13" s="4">
        <v>2.8</v>
      </c>
      <c r="EE13" s="4">
        <v>2.7</v>
      </c>
      <c r="EF13" s="4">
        <v>2.5</v>
      </c>
      <c r="EG13" s="4">
        <v>3</v>
      </c>
      <c r="EH13" s="4">
        <v>4.0999999999999996</v>
      </c>
      <c r="EI13" s="4">
        <v>2.2000000000000002</v>
      </c>
      <c r="EJ13" s="4">
        <v>2.5</v>
      </c>
      <c r="EK13" s="4">
        <v>2.7</v>
      </c>
      <c r="EL13" s="4">
        <v>2.8</v>
      </c>
      <c r="EM13" s="4">
        <v>2.5</v>
      </c>
      <c r="EO13" s="7"/>
      <c r="EP13" s="8" t="s">
        <v>229</v>
      </c>
      <c r="EQ13" s="4">
        <v>0.2</v>
      </c>
      <c r="ER13" s="4">
        <v>0.2</v>
      </c>
      <c r="ES13" s="4">
        <v>0.2</v>
      </c>
      <c r="ET13" s="4">
        <v>0.2</v>
      </c>
      <c r="EU13" s="4">
        <v>0.2</v>
      </c>
      <c r="EV13" s="4">
        <v>0.2</v>
      </c>
      <c r="EW13" s="4">
        <v>1.3</v>
      </c>
      <c r="EX13" s="4">
        <v>1.4</v>
      </c>
      <c r="EY13" s="4">
        <v>1.4</v>
      </c>
      <c r="EZ13" s="4">
        <v>1.1000000000000001</v>
      </c>
      <c r="FA13" s="4">
        <v>1.1000000000000001</v>
      </c>
      <c r="FB13" s="4">
        <v>1.1000000000000001</v>
      </c>
      <c r="FC13" s="4">
        <v>1.2</v>
      </c>
      <c r="FD13" s="4">
        <v>0.9</v>
      </c>
      <c r="FE13" s="4">
        <v>0.8</v>
      </c>
      <c r="FF13" s="4">
        <v>0.5</v>
      </c>
      <c r="FG13" s="4">
        <v>1.4</v>
      </c>
      <c r="FH13" s="4">
        <v>0.9</v>
      </c>
      <c r="FI13" s="4">
        <v>0.8</v>
      </c>
      <c r="FJ13" s="4">
        <v>1.1000000000000001</v>
      </c>
      <c r="FK13" s="4">
        <v>0.9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172</v>
      </c>
      <c r="D15" s="2" t="s">
        <v>172</v>
      </c>
      <c r="E15" s="2" t="s">
        <v>172</v>
      </c>
      <c r="F15" s="2" t="s">
        <v>172</v>
      </c>
      <c r="G15" s="2" t="s">
        <v>172</v>
      </c>
      <c r="H15" s="2" t="s">
        <v>172</v>
      </c>
      <c r="I15" s="2" t="s">
        <v>172</v>
      </c>
      <c r="J15" s="2" t="s">
        <v>172</v>
      </c>
      <c r="K15" s="2" t="s">
        <v>172</v>
      </c>
      <c r="L15" s="2" t="s">
        <v>172</v>
      </c>
      <c r="M15" s="2">
        <v>0</v>
      </c>
      <c r="N15" s="2" t="s">
        <v>172</v>
      </c>
      <c r="O15" s="2" t="s">
        <v>172</v>
      </c>
      <c r="P15" s="2" t="s">
        <v>172</v>
      </c>
      <c r="Q15" s="2">
        <v>0</v>
      </c>
      <c r="R15" s="2" t="s">
        <v>172</v>
      </c>
      <c r="S15" s="2">
        <v>0</v>
      </c>
      <c r="T15" s="2">
        <v>0</v>
      </c>
      <c r="U15" s="2">
        <v>0</v>
      </c>
      <c r="V15" s="2" t="s">
        <v>172</v>
      </c>
      <c r="W15" s="2" t="s">
        <v>172</v>
      </c>
      <c r="Y15" s="1"/>
      <c r="Z15" s="10" t="s">
        <v>171</v>
      </c>
      <c r="AA15" s="2" t="s">
        <v>172</v>
      </c>
      <c r="AB15" s="2" t="s">
        <v>172</v>
      </c>
      <c r="AC15" s="2" t="s">
        <v>172</v>
      </c>
      <c r="AD15" s="2" t="s">
        <v>172</v>
      </c>
      <c r="AE15" s="2" t="s">
        <v>172</v>
      </c>
      <c r="AF15" s="2" t="s">
        <v>172</v>
      </c>
      <c r="AG15" s="2">
        <v>11.3</v>
      </c>
      <c r="AH15" s="2">
        <v>9.9</v>
      </c>
      <c r="AI15" s="2" t="s">
        <v>172</v>
      </c>
      <c r="AJ15" s="2" t="s">
        <v>172</v>
      </c>
      <c r="AK15" s="2">
        <v>7.6</v>
      </c>
      <c r="AL15" s="2" t="s">
        <v>172</v>
      </c>
      <c r="AM15" s="2">
        <v>8.3000000000000007</v>
      </c>
      <c r="AN15" s="2">
        <v>8.1</v>
      </c>
      <c r="AO15" s="2">
        <v>8.6999999999999993</v>
      </c>
      <c r="AP15" s="2">
        <v>8.4</v>
      </c>
      <c r="AQ15" s="2" t="s">
        <v>172</v>
      </c>
      <c r="AR15" s="2" t="s">
        <v>172</v>
      </c>
      <c r="AS15" s="2">
        <v>8.9</v>
      </c>
      <c r="AT15" s="2" t="s">
        <v>172</v>
      </c>
      <c r="AU15" s="2" t="s">
        <v>172</v>
      </c>
      <c r="AW15" s="1"/>
      <c r="AX15" s="10" t="s">
        <v>171</v>
      </c>
      <c r="AY15" s="2">
        <v>21.1</v>
      </c>
      <c r="AZ15" s="2">
        <v>26.6</v>
      </c>
      <c r="BA15" s="2">
        <v>27.1</v>
      </c>
      <c r="BB15" s="2">
        <v>21.5</v>
      </c>
      <c r="BC15" s="2">
        <v>22.2</v>
      </c>
      <c r="BD15" s="2">
        <v>22.1</v>
      </c>
      <c r="BE15" s="2">
        <v>23.1</v>
      </c>
      <c r="BF15" s="2">
        <v>20.9</v>
      </c>
      <c r="BG15" s="2" t="s">
        <v>172</v>
      </c>
      <c r="BH15" s="2" t="s">
        <v>172</v>
      </c>
      <c r="BI15" s="2" t="s">
        <v>172</v>
      </c>
      <c r="BJ15" s="2" t="s">
        <v>172</v>
      </c>
      <c r="BK15" s="2" t="s">
        <v>172</v>
      </c>
      <c r="BL15" s="2" t="s">
        <v>172</v>
      </c>
      <c r="BM15" s="2" t="s">
        <v>172</v>
      </c>
      <c r="BN15" s="2" t="s">
        <v>172</v>
      </c>
      <c r="BO15" s="2">
        <v>17.899999999999999</v>
      </c>
      <c r="BP15" s="2">
        <v>18</v>
      </c>
      <c r="BQ15" s="2">
        <v>16.600000000000001</v>
      </c>
      <c r="BR15" s="2">
        <v>16.100000000000001</v>
      </c>
      <c r="BS15" s="2">
        <v>12.2</v>
      </c>
      <c r="BU15" s="1"/>
      <c r="BV15" s="10" t="s">
        <v>171</v>
      </c>
      <c r="BW15" s="2">
        <v>0</v>
      </c>
      <c r="BX15" s="2">
        <v>0</v>
      </c>
      <c r="BY15" s="2" t="s">
        <v>172</v>
      </c>
      <c r="BZ15" s="2" t="s">
        <v>172</v>
      </c>
      <c r="CA15" s="2" t="s">
        <v>172</v>
      </c>
      <c r="CB15" s="2" t="s">
        <v>172</v>
      </c>
      <c r="CC15" s="2" t="s">
        <v>172</v>
      </c>
      <c r="CD15" s="2" t="s">
        <v>172</v>
      </c>
      <c r="CE15" s="2" t="s">
        <v>172</v>
      </c>
      <c r="CF15" s="2" t="s">
        <v>172</v>
      </c>
      <c r="CG15" s="2" t="s">
        <v>172</v>
      </c>
      <c r="CH15" s="2">
        <v>1.4</v>
      </c>
      <c r="CI15" s="2" t="s">
        <v>172</v>
      </c>
      <c r="CJ15" s="2">
        <v>1.2</v>
      </c>
      <c r="CK15" s="2" t="s">
        <v>172</v>
      </c>
      <c r="CL15" s="2" t="s">
        <v>172</v>
      </c>
      <c r="CM15" s="2" t="s">
        <v>172</v>
      </c>
      <c r="CN15" s="2">
        <v>1.2</v>
      </c>
      <c r="CO15" s="2">
        <v>1.2</v>
      </c>
      <c r="CP15" s="2">
        <v>1.2</v>
      </c>
      <c r="CQ15" s="2">
        <v>1</v>
      </c>
      <c r="CS15" s="1"/>
      <c r="CT15" s="10" t="s">
        <v>171</v>
      </c>
      <c r="CU15" s="2" t="s">
        <v>172</v>
      </c>
      <c r="CV15" s="2" t="s">
        <v>172</v>
      </c>
      <c r="CW15" s="2" t="s">
        <v>172</v>
      </c>
      <c r="CX15" s="2" t="s">
        <v>172</v>
      </c>
      <c r="CY15" s="2" t="s">
        <v>172</v>
      </c>
      <c r="CZ15" s="2" t="s">
        <v>172</v>
      </c>
      <c r="DA15" s="2" t="s">
        <v>172</v>
      </c>
      <c r="DB15" s="2" t="s">
        <v>172</v>
      </c>
      <c r="DC15" s="2" t="s">
        <v>172</v>
      </c>
      <c r="DD15" s="2" t="s">
        <v>172</v>
      </c>
      <c r="DE15" s="2" t="s">
        <v>172</v>
      </c>
      <c r="DF15" s="2" t="s">
        <v>172</v>
      </c>
      <c r="DG15" s="2" t="s">
        <v>172</v>
      </c>
      <c r="DH15" s="2" t="s">
        <v>172</v>
      </c>
      <c r="DI15" s="2" t="s">
        <v>172</v>
      </c>
      <c r="DJ15" s="2" t="s">
        <v>172</v>
      </c>
      <c r="DK15" s="2" t="s">
        <v>172</v>
      </c>
      <c r="DL15" s="2" t="s">
        <v>172</v>
      </c>
      <c r="DM15" s="2" t="s">
        <v>172</v>
      </c>
      <c r="DN15" s="2" t="s">
        <v>172</v>
      </c>
      <c r="DO15" s="2" t="s">
        <v>172</v>
      </c>
      <c r="DQ15" s="1"/>
      <c r="DR15" s="10" t="s">
        <v>171</v>
      </c>
      <c r="DS15" s="2" t="s">
        <v>172</v>
      </c>
      <c r="DT15" s="2" t="s">
        <v>172</v>
      </c>
      <c r="DU15" s="2" t="s">
        <v>172</v>
      </c>
      <c r="DV15" s="2" t="s">
        <v>172</v>
      </c>
      <c r="DW15" s="2" t="s">
        <v>172</v>
      </c>
      <c r="DX15" s="2" t="s">
        <v>172</v>
      </c>
      <c r="DY15" s="2" t="s">
        <v>172</v>
      </c>
      <c r="DZ15" s="2" t="s">
        <v>172</v>
      </c>
      <c r="EA15" s="2" t="s">
        <v>172</v>
      </c>
      <c r="EB15" s="2" t="s">
        <v>172</v>
      </c>
      <c r="EC15" s="2" t="s">
        <v>172</v>
      </c>
      <c r="ED15" s="2">
        <v>1.3</v>
      </c>
      <c r="EE15" s="2" t="s">
        <v>172</v>
      </c>
      <c r="EF15" s="2" t="s">
        <v>172</v>
      </c>
      <c r="EG15" s="2">
        <v>1.3</v>
      </c>
      <c r="EH15" s="2" t="s">
        <v>172</v>
      </c>
      <c r="EI15" s="2">
        <v>1</v>
      </c>
      <c r="EJ15" s="2">
        <v>1.2</v>
      </c>
      <c r="EK15" s="2" t="s">
        <v>172</v>
      </c>
      <c r="EL15" s="2">
        <v>1.2</v>
      </c>
      <c r="EM15" s="2">
        <v>1</v>
      </c>
      <c r="EO15" s="1"/>
      <c r="EP15" s="10" t="s">
        <v>171</v>
      </c>
      <c r="EQ15" s="2" t="s">
        <v>172</v>
      </c>
      <c r="ER15" s="2" t="s">
        <v>172</v>
      </c>
      <c r="ES15" s="2" t="s">
        <v>172</v>
      </c>
      <c r="ET15" s="2" t="s">
        <v>172</v>
      </c>
      <c r="EU15" s="2" t="s">
        <v>172</v>
      </c>
      <c r="EV15" s="2" t="s">
        <v>172</v>
      </c>
      <c r="EW15" s="2" t="s">
        <v>172</v>
      </c>
      <c r="EX15" s="2" t="s">
        <v>172</v>
      </c>
      <c r="EY15" s="2" t="s">
        <v>172</v>
      </c>
      <c r="EZ15" s="2" t="s">
        <v>172</v>
      </c>
      <c r="FA15" s="2">
        <v>0.4</v>
      </c>
      <c r="FB15" s="2">
        <v>0.4</v>
      </c>
      <c r="FC15" s="2">
        <v>0.4</v>
      </c>
      <c r="FD15" s="2">
        <v>0.3</v>
      </c>
      <c r="FE15" s="2" t="s">
        <v>172</v>
      </c>
      <c r="FF15" s="2" t="s">
        <v>172</v>
      </c>
      <c r="FG15" s="2" t="s">
        <v>172</v>
      </c>
      <c r="FH15" s="2">
        <v>0.2</v>
      </c>
      <c r="FI15" s="2">
        <v>0.2</v>
      </c>
      <c r="FJ15" s="2">
        <v>0.2</v>
      </c>
      <c r="FK15" s="2">
        <v>0.2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 t="s">
        <v>172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 t="s">
        <v>172</v>
      </c>
      <c r="AB16" s="2" t="s">
        <v>172</v>
      </c>
      <c r="AC16" s="2" t="s">
        <v>172</v>
      </c>
      <c r="AD16" s="2" t="s">
        <v>172</v>
      </c>
      <c r="AE16" s="2" t="s">
        <v>172</v>
      </c>
      <c r="AF16" s="2" t="s">
        <v>172</v>
      </c>
      <c r="AG16" s="2" t="s">
        <v>172</v>
      </c>
      <c r="AH16" s="2" t="s">
        <v>172</v>
      </c>
      <c r="AI16" s="2" t="s">
        <v>172</v>
      </c>
      <c r="AJ16" s="2" t="s">
        <v>172</v>
      </c>
      <c r="AK16" s="2" t="s">
        <v>172</v>
      </c>
      <c r="AL16" s="2" t="s">
        <v>172</v>
      </c>
      <c r="AM16" s="2" t="s">
        <v>172</v>
      </c>
      <c r="AN16" s="2" t="s">
        <v>172</v>
      </c>
      <c r="AO16" s="2" t="s">
        <v>172</v>
      </c>
      <c r="AP16" s="2" t="s">
        <v>172</v>
      </c>
      <c r="AQ16" s="2" t="s">
        <v>172</v>
      </c>
      <c r="AR16" s="2" t="s">
        <v>172</v>
      </c>
      <c r="AS16" s="2" t="s">
        <v>172</v>
      </c>
      <c r="AT16" s="2" t="s">
        <v>172</v>
      </c>
      <c r="AU16" s="2" t="s">
        <v>172</v>
      </c>
      <c r="AW16" s="1"/>
      <c r="AX16" s="10" t="s">
        <v>173</v>
      </c>
      <c r="AY16" s="2" t="s">
        <v>172</v>
      </c>
      <c r="AZ16" s="2" t="s">
        <v>172</v>
      </c>
      <c r="BA16" s="2" t="s">
        <v>172</v>
      </c>
      <c r="BB16" s="2" t="s">
        <v>172</v>
      </c>
      <c r="BC16" s="2" t="s">
        <v>172</v>
      </c>
      <c r="BD16" s="2" t="s">
        <v>172</v>
      </c>
      <c r="BE16" s="2">
        <v>54.3</v>
      </c>
      <c r="BF16" s="2">
        <v>53.7</v>
      </c>
      <c r="BG16" s="2" t="s">
        <v>172</v>
      </c>
      <c r="BH16" s="2" t="s">
        <v>172</v>
      </c>
      <c r="BI16" s="2">
        <v>50.3</v>
      </c>
      <c r="BJ16" s="2">
        <v>52</v>
      </c>
      <c r="BK16" s="2">
        <v>53.9</v>
      </c>
      <c r="BL16" s="2">
        <v>54.1</v>
      </c>
      <c r="BM16" s="2" t="s">
        <v>172</v>
      </c>
      <c r="BN16" s="2" t="s">
        <v>172</v>
      </c>
      <c r="BO16" s="2" t="s">
        <v>172</v>
      </c>
      <c r="BP16" s="2">
        <v>57.4</v>
      </c>
      <c r="BQ16" s="2">
        <v>59.8</v>
      </c>
      <c r="BR16" s="2">
        <v>57.1</v>
      </c>
      <c r="BS16" s="2">
        <v>51.8</v>
      </c>
      <c r="BU16" s="1"/>
      <c r="BV16" s="10" t="s">
        <v>173</v>
      </c>
      <c r="BW16" s="2" t="s">
        <v>172</v>
      </c>
      <c r="BX16" s="2" t="s">
        <v>172</v>
      </c>
      <c r="BY16" s="2" t="s">
        <v>172</v>
      </c>
      <c r="BZ16" s="2" t="s">
        <v>172</v>
      </c>
      <c r="CA16" s="2" t="s">
        <v>172</v>
      </c>
      <c r="CB16" s="2" t="s">
        <v>172</v>
      </c>
      <c r="CC16" s="2" t="s">
        <v>172</v>
      </c>
      <c r="CD16" s="2" t="s">
        <v>172</v>
      </c>
      <c r="CE16" s="2" t="s">
        <v>172</v>
      </c>
      <c r="CF16" s="2" t="s">
        <v>172</v>
      </c>
      <c r="CG16" s="2">
        <v>0.9</v>
      </c>
      <c r="CH16" s="2" t="s">
        <v>172</v>
      </c>
      <c r="CI16" s="2" t="s">
        <v>172</v>
      </c>
      <c r="CJ16" s="2" t="s">
        <v>172</v>
      </c>
      <c r="CK16" s="2" t="s">
        <v>172</v>
      </c>
      <c r="CL16" s="2" t="s">
        <v>172</v>
      </c>
      <c r="CM16" s="2" t="s">
        <v>172</v>
      </c>
      <c r="CN16" s="2" t="s">
        <v>172</v>
      </c>
      <c r="CO16" s="2">
        <v>1.2</v>
      </c>
      <c r="CP16" s="2">
        <v>1.1000000000000001</v>
      </c>
      <c r="CQ16" s="2">
        <v>0.8</v>
      </c>
      <c r="CS16" s="1"/>
      <c r="CT16" s="10" t="s">
        <v>173</v>
      </c>
      <c r="CU16" s="2" t="s">
        <v>172</v>
      </c>
      <c r="CV16" s="2" t="s">
        <v>172</v>
      </c>
      <c r="CW16" s="2" t="s">
        <v>172</v>
      </c>
      <c r="CX16" s="2" t="s">
        <v>172</v>
      </c>
      <c r="CY16" s="2" t="s">
        <v>172</v>
      </c>
      <c r="CZ16" s="2" t="s">
        <v>172</v>
      </c>
      <c r="DA16" s="2" t="s">
        <v>172</v>
      </c>
      <c r="DB16" s="2" t="s">
        <v>172</v>
      </c>
      <c r="DC16" s="2" t="s">
        <v>172</v>
      </c>
      <c r="DD16" s="2" t="s">
        <v>172</v>
      </c>
      <c r="DE16" s="2" t="s">
        <v>172</v>
      </c>
      <c r="DF16" s="2" t="s">
        <v>172</v>
      </c>
      <c r="DG16" s="2" t="s">
        <v>172</v>
      </c>
      <c r="DH16" s="2" t="s">
        <v>172</v>
      </c>
      <c r="DI16" s="2" t="s">
        <v>172</v>
      </c>
      <c r="DJ16" s="2" t="s">
        <v>172</v>
      </c>
      <c r="DK16" s="2" t="s">
        <v>172</v>
      </c>
      <c r="DL16" s="2" t="s">
        <v>172</v>
      </c>
      <c r="DM16" s="2" t="s">
        <v>172</v>
      </c>
      <c r="DN16" s="2" t="s">
        <v>172</v>
      </c>
      <c r="DO16" s="2" t="s">
        <v>172</v>
      </c>
      <c r="DQ16" s="1"/>
      <c r="DR16" s="10" t="s">
        <v>173</v>
      </c>
      <c r="DS16" s="2" t="s">
        <v>172</v>
      </c>
      <c r="DT16" s="2" t="s">
        <v>172</v>
      </c>
      <c r="DU16" s="2" t="s">
        <v>172</v>
      </c>
      <c r="DV16" s="2" t="s">
        <v>172</v>
      </c>
      <c r="DW16" s="2" t="s">
        <v>172</v>
      </c>
      <c r="DX16" s="2" t="s">
        <v>172</v>
      </c>
      <c r="DY16" s="2" t="s">
        <v>172</v>
      </c>
      <c r="DZ16" s="2" t="s">
        <v>172</v>
      </c>
      <c r="EA16" s="2" t="s">
        <v>172</v>
      </c>
      <c r="EB16" s="2" t="s">
        <v>172</v>
      </c>
      <c r="EC16" s="2">
        <v>1.6</v>
      </c>
      <c r="ED16" s="2" t="s">
        <v>172</v>
      </c>
      <c r="EE16" s="2">
        <v>1.4</v>
      </c>
      <c r="EF16" s="2" t="s">
        <v>172</v>
      </c>
      <c r="EG16" s="2">
        <v>1.6</v>
      </c>
      <c r="EH16" s="2">
        <v>2.1</v>
      </c>
      <c r="EI16" s="2" t="s">
        <v>172</v>
      </c>
      <c r="EJ16" s="2">
        <v>1.3</v>
      </c>
      <c r="EK16" s="2" t="s">
        <v>172</v>
      </c>
      <c r="EL16" s="2">
        <v>1.5</v>
      </c>
      <c r="EM16" s="2">
        <v>1.3</v>
      </c>
      <c r="EO16" s="1"/>
      <c r="EP16" s="10" t="s">
        <v>173</v>
      </c>
      <c r="EQ16" s="2" t="s">
        <v>172</v>
      </c>
      <c r="ER16" s="2" t="s">
        <v>172</v>
      </c>
      <c r="ES16" s="2" t="s">
        <v>172</v>
      </c>
      <c r="ET16" s="2" t="s">
        <v>172</v>
      </c>
      <c r="EU16" s="2" t="s">
        <v>172</v>
      </c>
      <c r="EV16" s="2" t="s">
        <v>172</v>
      </c>
      <c r="EW16" s="2" t="s">
        <v>172</v>
      </c>
      <c r="EX16" s="2" t="s">
        <v>172</v>
      </c>
      <c r="EY16" s="2" t="s">
        <v>172</v>
      </c>
      <c r="EZ16" s="2" t="s">
        <v>172</v>
      </c>
      <c r="FA16" s="2">
        <v>0.7</v>
      </c>
      <c r="FB16" s="2">
        <v>0.7</v>
      </c>
      <c r="FC16" s="2">
        <v>0.8</v>
      </c>
      <c r="FD16" s="2">
        <v>0.6</v>
      </c>
      <c r="FE16" s="2">
        <v>0.5</v>
      </c>
      <c r="FF16" s="2">
        <v>0.3</v>
      </c>
      <c r="FG16" s="2" t="s">
        <v>172</v>
      </c>
      <c r="FH16" s="2" t="s">
        <v>172</v>
      </c>
      <c r="FI16" s="2">
        <v>0.6</v>
      </c>
      <c r="FJ16" s="2">
        <v>0.9</v>
      </c>
      <c r="FK16" s="2">
        <v>0.7</v>
      </c>
    </row>
    <row r="17" spans="1:167" ht="14.5">
      <c r="A17" s="1"/>
      <c r="B17" s="10" t="s">
        <v>174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 t="s">
        <v>172</v>
      </c>
      <c r="M17" s="2" t="s">
        <v>172</v>
      </c>
      <c r="N17" s="2" t="s">
        <v>172</v>
      </c>
      <c r="O17" s="2" t="s">
        <v>172</v>
      </c>
      <c r="P17" s="2" t="s">
        <v>172</v>
      </c>
      <c r="Q17" s="2">
        <v>0</v>
      </c>
      <c r="R17" s="2">
        <v>0</v>
      </c>
      <c r="S17" s="2">
        <v>0</v>
      </c>
      <c r="T17" s="2">
        <v>0</v>
      </c>
      <c r="U17" s="2" t="s">
        <v>172</v>
      </c>
      <c r="V17" s="2" t="s">
        <v>172</v>
      </c>
      <c r="W17" s="2">
        <v>0</v>
      </c>
      <c r="Y17" s="1"/>
      <c r="Z17" s="10" t="s">
        <v>174</v>
      </c>
      <c r="AA17" s="2">
        <v>0</v>
      </c>
      <c r="AB17" s="2">
        <v>0</v>
      </c>
      <c r="AC17" s="2">
        <v>0</v>
      </c>
      <c r="AD17" s="2" t="s">
        <v>172</v>
      </c>
      <c r="AE17" s="2" t="s">
        <v>172</v>
      </c>
      <c r="AF17" s="2" t="s">
        <v>172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 t="s">
        <v>172</v>
      </c>
      <c r="AP17" s="2" t="s">
        <v>172</v>
      </c>
      <c r="AQ17" s="2" t="s">
        <v>172</v>
      </c>
      <c r="AR17" s="2" t="s">
        <v>172</v>
      </c>
      <c r="AS17" s="2" t="s">
        <v>172</v>
      </c>
      <c r="AT17" s="2" t="s">
        <v>172</v>
      </c>
      <c r="AU17" s="2" t="s">
        <v>172</v>
      </c>
      <c r="AW17" s="1"/>
      <c r="AX17" s="10" t="s">
        <v>174</v>
      </c>
      <c r="AY17" s="2" t="s">
        <v>172</v>
      </c>
      <c r="AZ17" s="2" t="s">
        <v>172</v>
      </c>
      <c r="BA17" s="2" t="s">
        <v>172</v>
      </c>
      <c r="BB17" s="2" t="s">
        <v>172</v>
      </c>
      <c r="BC17" s="2" t="s">
        <v>172</v>
      </c>
      <c r="BD17" s="2" t="s">
        <v>172</v>
      </c>
      <c r="BE17" s="2" t="s">
        <v>172</v>
      </c>
      <c r="BF17" s="2" t="s">
        <v>172</v>
      </c>
      <c r="BG17" s="2" t="s">
        <v>172</v>
      </c>
      <c r="BH17" s="2" t="s">
        <v>172</v>
      </c>
      <c r="BI17" s="2" t="s">
        <v>172</v>
      </c>
      <c r="BJ17" s="2" t="s">
        <v>172</v>
      </c>
      <c r="BK17" s="2" t="s">
        <v>172</v>
      </c>
      <c r="BL17" s="2" t="s">
        <v>172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>
        <v>1</v>
      </c>
      <c r="BR17" s="2">
        <v>0.8</v>
      </c>
      <c r="BS17" s="2">
        <v>0.7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 t="s">
        <v>172</v>
      </c>
      <c r="CM17" s="2" t="s">
        <v>172</v>
      </c>
      <c r="CN17" s="2" t="s">
        <v>172</v>
      </c>
      <c r="CO17" s="2">
        <v>0</v>
      </c>
      <c r="CP17" s="2">
        <v>0</v>
      </c>
      <c r="CQ17" s="2">
        <v>0</v>
      </c>
      <c r="CS17" s="1"/>
      <c r="CT17" s="10" t="s">
        <v>174</v>
      </c>
      <c r="CU17" s="2">
        <v>0</v>
      </c>
      <c r="CV17" s="2">
        <v>0</v>
      </c>
      <c r="CW17" s="2" t="s">
        <v>172</v>
      </c>
      <c r="CX17" s="2" t="s">
        <v>172</v>
      </c>
      <c r="CY17" s="2">
        <v>0</v>
      </c>
      <c r="CZ17" s="2">
        <v>0</v>
      </c>
      <c r="DA17" s="2">
        <v>0</v>
      </c>
      <c r="DB17" s="2">
        <v>0</v>
      </c>
      <c r="DC17" s="2" t="s">
        <v>172</v>
      </c>
      <c r="DD17" s="2" t="s">
        <v>172</v>
      </c>
      <c r="DE17" s="2" t="s">
        <v>172</v>
      </c>
      <c r="DF17" s="2" t="s">
        <v>172</v>
      </c>
      <c r="DG17" s="2" t="s">
        <v>172</v>
      </c>
      <c r="DH17" s="2" t="s">
        <v>172</v>
      </c>
      <c r="DI17" s="2" t="s">
        <v>172</v>
      </c>
      <c r="DJ17" s="2" t="s">
        <v>172</v>
      </c>
      <c r="DK17" s="2" t="s">
        <v>172</v>
      </c>
      <c r="DL17" s="2" t="s">
        <v>172</v>
      </c>
      <c r="DM17" s="2" t="s">
        <v>172</v>
      </c>
      <c r="DN17" s="2" t="s">
        <v>172</v>
      </c>
      <c r="DO17" s="2" t="s">
        <v>172</v>
      </c>
      <c r="DQ17" s="1"/>
      <c r="DR17" s="10" t="s">
        <v>174</v>
      </c>
      <c r="DS17" s="2" t="s">
        <v>172</v>
      </c>
      <c r="DT17" s="2" t="s">
        <v>172</v>
      </c>
      <c r="DU17" s="2" t="s">
        <v>172</v>
      </c>
      <c r="DV17" s="2" t="s">
        <v>172</v>
      </c>
      <c r="DW17" s="2">
        <v>0</v>
      </c>
      <c r="DX17" s="2">
        <v>0</v>
      </c>
      <c r="DY17" s="2" t="s">
        <v>172</v>
      </c>
      <c r="DZ17" s="2" t="s">
        <v>172</v>
      </c>
      <c r="EA17" s="2" t="s">
        <v>172</v>
      </c>
      <c r="EB17" s="2" t="s">
        <v>172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>
        <v>0.1</v>
      </c>
      <c r="EH17" s="2">
        <v>0.1</v>
      </c>
      <c r="EI17" s="2" t="s">
        <v>172</v>
      </c>
      <c r="EJ17" s="2">
        <v>0.1</v>
      </c>
      <c r="EK17" s="2">
        <v>0.1</v>
      </c>
      <c r="EL17" s="2">
        <v>0.1</v>
      </c>
      <c r="EM17" s="2">
        <v>0.1</v>
      </c>
      <c r="EO17" s="1"/>
      <c r="EP17" s="10" t="s">
        <v>174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 t="s">
        <v>172</v>
      </c>
      <c r="EX17" s="2" t="s">
        <v>172</v>
      </c>
      <c r="EY17" s="2" t="s">
        <v>172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>
        <v>0</v>
      </c>
      <c r="FJ17" s="2">
        <v>0</v>
      </c>
      <c r="FK17" s="2">
        <v>0</v>
      </c>
    </row>
    <row r="18" spans="1:167" ht="14.5">
      <c r="A18" s="1"/>
      <c r="B18" s="10" t="s">
        <v>175</v>
      </c>
      <c r="C18" s="2" t="s">
        <v>172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175</v>
      </c>
      <c r="AA18" s="2">
        <v>0</v>
      </c>
      <c r="AB18" s="2">
        <v>0</v>
      </c>
      <c r="AC18" s="2">
        <v>0</v>
      </c>
      <c r="AD18" s="2">
        <v>0</v>
      </c>
      <c r="AE18" s="2" t="s">
        <v>172</v>
      </c>
      <c r="AF18" s="2" t="s">
        <v>172</v>
      </c>
      <c r="AG18" s="2" t="s">
        <v>172</v>
      </c>
      <c r="AH18" s="2" t="s">
        <v>172</v>
      </c>
      <c r="AI18" s="2" t="s">
        <v>172</v>
      </c>
      <c r="AJ18" s="2" t="s">
        <v>172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W18" s="1"/>
      <c r="AX18" s="10" t="s">
        <v>175</v>
      </c>
      <c r="AY18" s="2" t="s">
        <v>172</v>
      </c>
      <c r="AZ18" s="2" t="s">
        <v>172</v>
      </c>
      <c r="BA18" s="2" t="s">
        <v>172</v>
      </c>
      <c r="BB18" s="2" t="s">
        <v>172</v>
      </c>
      <c r="BC18" s="2" t="s">
        <v>172</v>
      </c>
      <c r="BD18" s="2" t="s">
        <v>172</v>
      </c>
      <c r="BE18" s="2" t="s">
        <v>172</v>
      </c>
      <c r="BF18" s="2" t="s">
        <v>172</v>
      </c>
      <c r="BG18" s="2" t="s">
        <v>172</v>
      </c>
      <c r="BH18" s="2" t="s">
        <v>172</v>
      </c>
      <c r="BI18" s="2" t="s">
        <v>172</v>
      </c>
      <c r="BJ18" s="2" t="s">
        <v>172</v>
      </c>
      <c r="BK18" s="2" t="s">
        <v>172</v>
      </c>
      <c r="BL18" s="2" t="s">
        <v>172</v>
      </c>
      <c r="BM18" s="2" t="s">
        <v>172</v>
      </c>
      <c r="BN18" s="2" t="s">
        <v>172</v>
      </c>
      <c r="BO18" s="2" t="s">
        <v>172</v>
      </c>
      <c r="BP18" s="2" t="s">
        <v>172</v>
      </c>
      <c r="BQ18" s="2" t="s">
        <v>172</v>
      </c>
      <c r="BR18" s="2">
        <v>0</v>
      </c>
      <c r="BS18" s="2">
        <v>0</v>
      </c>
      <c r="BU18" s="1"/>
      <c r="BV18" s="10" t="s">
        <v>175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 t="s">
        <v>172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 t="s">
        <v>172</v>
      </c>
      <c r="BJ19" s="2" t="s">
        <v>172</v>
      </c>
      <c r="BK19" s="2" t="s">
        <v>172</v>
      </c>
      <c r="BL19" s="2" t="s">
        <v>172</v>
      </c>
      <c r="BM19" s="2" t="s">
        <v>172</v>
      </c>
      <c r="BN19" s="2" t="s">
        <v>172</v>
      </c>
      <c r="BO19" s="2" t="s">
        <v>172</v>
      </c>
      <c r="BP19" s="2" t="s">
        <v>172</v>
      </c>
      <c r="BQ19" s="2" t="s">
        <v>172</v>
      </c>
      <c r="BR19" s="2">
        <v>0.2</v>
      </c>
      <c r="BS19" s="2">
        <v>0.1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 t="s">
        <v>172</v>
      </c>
      <c r="CL19" s="2" t="s">
        <v>172</v>
      </c>
      <c r="CM19" s="2" t="s">
        <v>172</v>
      </c>
      <c r="CN19" s="2" t="s">
        <v>172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 t="s">
        <v>172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 t="s">
        <v>172</v>
      </c>
      <c r="AH20" s="2" t="s">
        <v>172</v>
      </c>
      <c r="AI20" s="2" t="s">
        <v>172</v>
      </c>
      <c r="AJ20" s="2">
        <v>0</v>
      </c>
      <c r="AK20" s="2">
        <v>0.1</v>
      </c>
      <c r="AL20" s="2">
        <v>0.1</v>
      </c>
      <c r="AM20" s="2">
        <v>0.1</v>
      </c>
      <c r="AN20" s="2">
        <v>0.2</v>
      </c>
      <c r="AO20" s="2">
        <v>0.1</v>
      </c>
      <c r="AP20" s="2">
        <v>0.2</v>
      </c>
      <c r="AQ20" s="2" t="s">
        <v>172</v>
      </c>
      <c r="AR20" s="2" t="s">
        <v>172</v>
      </c>
      <c r="AS20" s="2">
        <v>0.2</v>
      </c>
      <c r="AT20" s="2">
        <v>0.2</v>
      </c>
      <c r="AU20" s="2">
        <v>0.2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 t="s">
        <v>172</v>
      </c>
      <c r="BI20" s="2">
        <v>0</v>
      </c>
      <c r="BJ20" s="2">
        <v>0</v>
      </c>
      <c r="BK20" s="2">
        <v>0</v>
      </c>
      <c r="BL20" s="2">
        <v>0</v>
      </c>
      <c r="BM20" s="2" t="s">
        <v>172</v>
      </c>
      <c r="BN20" s="2">
        <v>0.1</v>
      </c>
      <c r="BO20" s="2">
        <v>0.1</v>
      </c>
      <c r="BP20" s="2">
        <v>0.1</v>
      </c>
      <c r="BQ20" s="2">
        <v>0.1</v>
      </c>
      <c r="BR20" s="2">
        <v>0.1</v>
      </c>
      <c r="BS20" s="2">
        <v>0.1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 t="s">
        <v>172</v>
      </c>
      <c r="CD20" s="2" t="s">
        <v>172</v>
      </c>
      <c r="CE20" s="2" t="s">
        <v>172</v>
      </c>
      <c r="CF20" s="2" t="s">
        <v>172</v>
      </c>
      <c r="CG20" s="2">
        <v>0</v>
      </c>
      <c r="CH20" s="2">
        <v>0</v>
      </c>
      <c r="CI20" s="2" t="s">
        <v>172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 t="s">
        <v>172</v>
      </c>
      <c r="DF20" s="2" t="s">
        <v>172</v>
      </c>
      <c r="DG20" s="2" t="s">
        <v>172</v>
      </c>
      <c r="DH20" s="2" t="s">
        <v>172</v>
      </c>
      <c r="DI20" s="2" t="s">
        <v>172</v>
      </c>
      <c r="DJ20" s="2" t="s">
        <v>172</v>
      </c>
      <c r="DK20" s="2" t="s">
        <v>172</v>
      </c>
      <c r="DL20" s="2" t="s">
        <v>172</v>
      </c>
      <c r="DM20" s="2" t="s">
        <v>172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 t="s">
        <v>172</v>
      </c>
      <c r="EL20" s="2">
        <v>0</v>
      </c>
      <c r="EM20" s="2">
        <v>0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 t="s">
        <v>172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 t="s">
        <v>172</v>
      </c>
      <c r="AB21" s="2" t="s">
        <v>172</v>
      </c>
      <c r="AC21" s="2" t="s">
        <v>172</v>
      </c>
      <c r="AD21" s="2" t="s">
        <v>172</v>
      </c>
      <c r="AE21" s="2" t="s">
        <v>172</v>
      </c>
      <c r="AF21" s="2" t="s">
        <v>172</v>
      </c>
      <c r="AG21" s="2" t="s">
        <v>172</v>
      </c>
      <c r="AH21" s="2" t="s">
        <v>172</v>
      </c>
      <c r="AI21" s="2" t="s">
        <v>172</v>
      </c>
      <c r="AJ21" s="2" t="s">
        <v>172</v>
      </c>
      <c r="AK21" s="2" t="s">
        <v>172</v>
      </c>
      <c r="AL21" s="2" t="s">
        <v>172</v>
      </c>
      <c r="AM21" s="2" t="s">
        <v>172</v>
      </c>
      <c r="AN21" s="2" t="s">
        <v>172</v>
      </c>
      <c r="AO21" s="2" t="s">
        <v>172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 t="s">
        <v>172</v>
      </c>
      <c r="BI21" s="2" t="s">
        <v>172</v>
      </c>
      <c r="BJ21" s="2" t="s">
        <v>172</v>
      </c>
      <c r="BK21" s="2" t="s">
        <v>172</v>
      </c>
      <c r="BL21" s="2" t="s">
        <v>172</v>
      </c>
      <c r="BM21" s="2" t="s">
        <v>172</v>
      </c>
      <c r="BN21" s="2" t="s">
        <v>172</v>
      </c>
      <c r="BO21" s="2" t="s">
        <v>172</v>
      </c>
      <c r="BP21" s="2" t="s">
        <v>172</v>
      </c>
      <c r="BQ21" s="2" t="s">
        <v>172</v>
      </c>
      <c r="BR21" s="2">
        <v>11.3</v>
      </c>
      <c r="BS21" s="2">
        <v>7.5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 t="s">
        <v>172</v>
      </c>
      <c r="CF21" s="2" t="s">
        <v>172</v>
      </c>
      <c r="CG21" s="2" t="s">
        <v>172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 t="s">
        <v>172</v>
      </c>
      <c r="DZ21" s="2" t="s">
        <v>172</v>
      </c>
      <c r="EA21" s="2" t="s">
        <v>172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0.2</v>
      </c>
      <c r="EO21" s="1"/>
      <c r="EP21" s="10" t="s">
        <v>178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 t="s">
        <v>172</v>
      </c>
      <c r="AB22" s="2" t="s">
        <v>172</v>
      </c>
      <c r="AC22" s="2" t="s">
        <v>172</v>
      </c>
      <c r="AD22" s="2" t="s">
        <v>172</v>
      </c>
      <c r="AE22" s="2" t="s">
        <v>172</v>
      </c>
      <c r="AF22" s="2">
        <v>0</v>
      </c>
      <c r="AG22" s="2" t="s">
        <v>172</v>
      </c>
      <c r="AH22" s="2" t="s">
        <v>172</v>
      </c>
      <c r="AI22" s="2" t="s">
        <v>172</v>
      </c>
      <c r="AJ22" s="2" t="s">
        <v>172</v>
      </c>
      <c r="AK22" s="2" t="s">
        <v>172</v>
      </c>
      <c r="AL22" s="2" t="s">
        <v>172</v>
      </c>
      <c r="AM22" s="2" t="s">
        <v>172</v>
      </c>
      <c r="AN22" s="2" t="s">
        <v>172</v>
      </c>
      <c r="AO22" s="2" t="s">
        <v>172</v>
      </c>
      <c r="AP22" s="2" t="s">
        <v>172</v>
      </c>
      <c r="AQ22" s="2" t="s">
        <v>172</v>
      </c>
      <c r="AR22" s="2" t="s">
        <v>172</v>
      </c>
      <c r="AS22" s="2" t="s">
        <v>172</v>
      </c>
      <c r="AT22" s="2">
        <v>0.1</v>
      </c>
      <c r="AU22" s="2">
        <v>0.1</v>
      </c>
      <c r="AW22" s="1"/>
      <c r="AX22" s="10" t="s">
        <v>179</v>
      </c>
      <c r="AY22" s="2" t="s">
        <v>172</v>
      </c>
      <c r="AZ22" s="2" t="s">
        <v>172</v>
      </c>
      <c r="BA22" s="2" t="s">
        <v>172</v>
      </c>
      <c r="BB22" s="2" t="s">
        <v>172</v>
      </c>
      <c r="BC22" s="2" t="s">
        <v>172</v>
      </c>
      <c r="BD22" s="2" t="s">
        <v>172</v>
      </c>
      <c r="BE22" s="2" t="s">
        <v>172</v>
      </c>
      <c r="BF22" s="2" t="s">
        <v>172</v>
      </c>
      <c r="BG22" s="2" t="s">
        <v>172</v>
      </c>
      <c r="BH22" s="2" t="s">
        <v>172</v>
      </c>
      <c r="BI22" s="2" t="s">
        <v>172</v>
      </c>
      <c r="BJ22" s="2">
        <v>113.4</v>
      </c>
      <c r="BK22" s="2" t="s">
        <v>172</v>
      </c>
      <c r="BL22" s="2" t="s">
        <v>172</v>
      </c>
      <c r="BM22" s="2" t="s">
        <v>172</v>
      </c>
      <c r="BN22" s="2">
        <v>92.6</v>
      </c>
      <c r="BO22" s="2">
        <v>98.7</v>
      </c>
      <c r="BP22" s="2" t="s">
        <v>172</v>
      </c>
      <c r="BQ22" s="2" t="s">
        <v>172</v>
      </c>
      <c r="BR22" s="2">
        <v>98.9</v>
      </c>
      <c r="BS22" s="2">
        <v>85.3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 t="s">
        <v>172</v>
      </c>
      <c r="EI22" s="2" t="s">
        <v>172</v>
      </c>
      <c r="EJ22" s="2" t="s">
        <v>172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172</v>
      </c>
      <c r="D27" s="2" t="s">
        <v>172</v>
      </c>
      <c r="E27" s="2" t="s">
        <v>172</v>
      </c>
      <c r="F27" s="2" t="s">
        <v>172</v>
      </c>
      <c r="G27" s="2" t="s">
        <v>172</v>
      </c>
      <c r="H27" s="2" t="s">
        <v>172</v>
      </c>
      <c r="I27" s="2" t="s">
        <v>172</v>
      </c>
      <c r="J27" s="2" t="s">
        <v>172</v>
      </c>
      <c r="K27" s="2" t="s">
        <v>172</v>
      </c>
      <c r="L27" s="2" t="s">
        <v>172</v>
      </c>
      <c r="M27" s="2">
        <v>26.6</v>
      </c>
      <c r="N27" s="2" t="s">
        <v>172</v>
      </c>
      <c r="O27" s="2" t="s">
        <v>172</v>
      </c>
      <c r="P27" s="2" t="s">
        <v>172</v>
      </c>
      <c r="Q27" s="2">
        <v>100</v>
      </c>
      <c r="R27" s="2" t="s">
        <v>172</v>
      </c>
      <c r="S27" s="2">
        <v>100</v>
      </c>
      <c r="T27" s="2">
        <v>75</v>
      </c>
      <c r="U27" s="2">
        <v>66.599999999999994</v>
      </c>
      <c r="V27" s="2" t="s">
        <v>172</v>
      </c>
      <c r="W27" s="2" t="s">
        <v>172</v>
      </c>
      <c r="Y27" s="1"/>
      <c r="Z27" s="10" t="s">
        <v>171</v>
      </c>
      <c r="AA27" s="2" t="s">
        <v>172</v>
      </c>
      <c r="AB27" s="2" t="s">
        <v>172</v>
      </c>
      <c r="AC27" s="2" t="s">
        <v>172</v>
      </c>
      <c r="AD27" s="2" t="s">
        <v>172</v>
      </c>
      <c r="AE27" s="2" t="s">
        <v>172</v>
      </c>
      <c r="AF27" s="2" t="s">
        <v>172</v>
      </c>
      <c r="AG27" s="2">
        <v>44.2</v>
      </c>
      <c r="AH27" s="2">
        <v>29.5</v>
      </c>
      <c r="AI27" s="2" t="s">
        <v>172</v>
      </c>
      <c r="AJ27" s="2" t="s">
        <v>172</v>
      </c>
      <c r="AK27" s="2">
        <v>38.6</v>
      </c>
      <c r="AL27" s="2" t="s">
        <v>172</v>
      </c>
      <c r="AM27" s="2">
        <v>36.4</v>
      </c>
      <c r="AN27" s="2">
        <v>29.6</v>
      </c>
      <c r="AO27" s="2">
        <v>27.6</v>
      </c>
      <c r="AP27" s="2">
        <v>27.2</v>
      </c>
      <c r="AQ27" s="2" t="s">
        <v>172</v>
      </c>
      <c r="AR27" s="2" t="s">
        <v>172</v>
      </c>
      <c r="AS27" s="2">
        <v>27.8</v>
      </c>
      <c r="AT27" s="2" t="s">
        <v>172</v>
      </c>
      <c r="AU27" s="2" t="s">
        <v>172</v>
      </c>
      <c r="AW27" s="1"/>
      <c r="AX27" s="10" t="s">
        <v>171</v>
      </c>
      <c r="AY27" s="2">
        <v>9.6</v>
      </c>
      <c r="AZ27" s="2">
        <v>13</v>
      </c>
      <c r="BA27" s="2">
        <v>12.4</v>
      </c>
      <c r="BB27" s="2">
        <v>10.4</v>
      </c>
      <c r="BC27" s="2">
        <v>10.3</v>
      </c>
      <c r="BD27" s="2">
        <v>10.6</v>
      </c>
      <c r="BE27" s="2">
        <v>10.8</v>
      </c>
      <c r="BF27" s="2">
        <v>10</v>
      </c>
      <c r="BG27" s="2" t="s">
        <v>172</v>
      </c>
      <c r="BH27" s="2" t="s">
        <v>172</v>
      </c>
      <c r="BI27" s="2" t="s">
        <v>172</v>
      </c>
      <c r="BJ27" s="2" t="s">
        <v>172</v>
      </c>
      <c r="BK27" s="2" t="s">
        <v>172</v>
      </c>
      <c r="BL27" s="2" t="s">
        <v>172</v>
      </c>
      <c r="BM27" s="2" t="s">
        <v>172</v>
      </c>
      <c r="BN27" s="2" t="s">
        <v>172</v>
      </c>
      <c r="BO27" s="2">
        <v>9.9</v>
      </c>
      <c r="BP27" s="2">
        <v>9.6999999999999993</v>
      </c>
      <c r="BQ27" s="2">
        <v>8.5</v>
      </c>
      <c r="BR27" s="2">
        <v>8.6999999999999993</v>
      </c>
      <c r="BS27" s="2">
        <v>7.7</v>
      </c>
      <c r="BU27" s="1"/>
      <c r="BV27" s="10" t="s">
        <v>171</v>
      </c>
      <c r="BW27" s="2">
        <v>0</v>
      </c>
      <c r="BX27" s="2">
        <v>0</v>
      </c>
      <c r="BY27" s="2" t="s">
        <v>172</v>
      </c>
      <c r="BZ27" s="2" t="s">
        <v>172</v>
      </c>
      <c r="CA27" s="2" t="s">
        <v>172</v>
      </c>
      <c r="CB27" s="2" t="s">
        <v>172</v>
      </c>
      <c r="CC27" s="2" t="s">
        <v>172</v>
      </c>
      <c r="CD27" s="2" t="s">
        <v>172</v>
      </c>
      <c r="CE27" s="2" t="s">
        <v>172</v>
      </c>
      <c r="CF27" s="2" t="s">
        <v>172</v>
      </c>
      <c r="CG27" s="2" t="s">
        <v>172</v>
      </c>
      <c r="CH27" s="2">
        <v>59.4</v>
      </c>
      <c r="CI27" s="2" t="s">
        <v>172</v>
      </c>
      <c r="CJ27" s="2">
        <v>48.4</v>
      </c>
      <c r="CK27" s="2" t="s">
        <v>172</v>
      </c>
      <c r="CL27" s="2" t="s">
        <v>172</v>
      </c>
      <c r="CM27" s="2" t="s">
        <v>172</v>
      </c>
      <c r="CN27" s="2">
        <v>50.6</v>
      </c>
      <c r="CO27" s="2">
        <v>49.3</v>
      </c>
      <c r="CP27" s="2">
        <v>51.5</v>
      </c>
      <c r="CQ27" s="2">
        <v>54.5</v>
      </c>
      <c r="CS27" s="1"/>
      <c r="CT27" s="10" t="s">
        <v>171</v>
      </c>
      <c r="CU27" s="2" t="s">
        <v>172</v>
      </c>
      <c r="CV27" s="2" t="s">
        <v>172</v>
      </c>
      <c r="CW27" s="2" t="s">
        <v>172</v>
      </c>
      <c r="CX27" s="2" t="s">
        <v>172</v>
      </c>
      <c r="CY27" s="2" t="s">
        <v>172</v>
      </c>
      <c r="CZ27" s="2" t="s">
        <v>172</v>
      </c>
      <c r="DA27" s="2" t="s">
        <v>172</v>
      </c>
      <c r="DB27" s="2" t="s">
        <v>172</v>
      </c>
      <c r="DC27" s="2" t="s">
        <v>172</v>
      </c>
      <c r="DD27" s="2" t="s">
        <v>172</v>
      </c>
      <c r="DE27" s="2" t="s">
        <v>172</v>
      </c>
      <c r="DF27" s="2" t="s">
        <v>172</v>
      </c>
      <c r="DG27" s="2" t="s">
        <v>172</v>
      </c>
      <c r="DH27" s="2" t="s">
        <v>172</v>
      </c>
      <c r="DI27" s="2" t="s">
        <v>172</v>
      </c>
      <c r="DJ27" s="2" t="s">
        <v>172</v>
      </c>
      <c r="DK27" s="2" t="s">
        <v>172</v>
      </c>
      <c r="DL27" s="2" t="s">
        <v>172</v>
      </c>
      <c r="DM27" s="2" t="s">
        <v>172</v>
      </c>
      <c r="DN27" s="2" t="s">
        <v>172</v>
      </c>
      <c r="DO27" s="2" t="s">
        <v>172</v>
      </c>
      <c r="DQ27" s="1"/>
      <c r="DR27" s="10" t="s">
        <v>171</v>
      </c>
      <c r="DS27" s="2" t="s">
        <v>172</v>
      </c>
      <c r="DT27" s="2" t="s">
        <v>172</v>
      </c>
      <c r="DU27" s="2" t="s">
        <v>172</v>
      </c>
      <c r="DV27" s="2" t="s">
        <v>172</v>
      </c>
      <c r="DW27" s="2" t="s">
        <v>172</v>
      </c>
      <c r="DX27" s="2" t="s">
        <v>172</v>
      </c>
      <c r="DY27" s="2" t="s">
        <v>172</v>
      </c>
      <c r="DZ27" s="2" t="s">
        <v>172</v>
      </c>
      <c r="EA27" s="2" t="s">
        <v>172</v>
      </c>
      <c r="EB27" s="2" t="s">
        <v>172</v>
      </c>
      <c r="EC27" s="2" t="s">
        <v>172</v>
      </c>
      <c r="ED27" s="2">
        <v>44.9</v>
      </c>
      <c r="EE27" s="2" t="s">
        <v>172</v>
      </c>
      <c r="EF27" s="2" t="s">
        <v>172</v>
      </c>
      <c r="EG27" s="2">
        <v>42.3</v>
      </c>
      <c r="EH27" s="2" t="s">
        <v>172</v>
      </c>
      <c r="EI27" s="2">
        <v>45</v>
      </c>
      <c r="EJ27" s="2">
        <v>45.6</v>
      </c>
      <c r="EK27" s="2" t="s">
        <v>172</v>
      </c>
      <c r="EL27" s="2">
        <v>43.6</v>
      </c>
      <c r="EM27" s="2">
        <v>38.700000000000003</v>
      </c>
      <c r="EO27" s="1"/>
      <c r="EP27" s="10" t="s">
        <v>171</v>
      </c>
      <c r="EQ27" s="2" t="s">
        <v>172</v>
      </c>
      <c r="ER27" s="2" t="s">
        <v>172</v>
      </c>
      <c r="ES27" s="2" t="s">
        <v>172</v>
      </c>
      <c r="ET27" s="2" t="s">
        <v>172</v>
      </c>
      <c r="EU27" s="2" t="s">
        <v>172</v>
      </c>
      <c r="EV27" s="2" t="s">
        <v>172</v>
      </c>
      <c r="EW27" s="2" t="s">
        <v>172</v>
      </c>
      <c r="EX27" s="2" t="s">
        <v>172</v>
      </c>
      <c r="EY27" s="2" t="s">
        <v>172</v>
      </c>
      <c r="EZ27" s="2" t="s">
        <v>172</v>
      </c>
      <c r="FA27" s="2">
        <v>33.9</v>
      </c>
      <c r="FB27" s="2">
        <v>32.4</v>
      </c>
      <c r="FC27" s="2">
        <v>29.8</v>
      </c>
      <c r="FD27" s="2">
        <v>32</v>
      </c>
      <c r="FE27" s="2" t="s">
        <v>172</v>
      </c>
      <c r="FF27" s="2" t="s">
        <v>172</v>
      </c>
      <c r="FG27" s="2" t="s">
        <v>172</v>
      </c>
      <c r="FH27" s="2">
        <v>23.7</v>
      </c>
      <c r="FI27" s="2">
        <v>24.2</v>
      </c>
      <c r="FJ27" s="2">
        <v>17.3</v>
      </c>
      <c r="FK27" s="2">
        <v>20.100000000000001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16.7</v>
      </c>
      <c r="J28" s="2">
        <v>0</v>
      </c>
      <c r="K28" s="2">
        <v>0</v>
      </c>
      <c r="L28" s="2">
        <v>0</v>
      </c>
      <c r="M28" s="2" t="s">
        <v>172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173</v>
      </c>
      <c r="AA28" s="2" t="s">
        <v>172</v>
      </c>
      <c r="AB28" s="2" t="s">
        <v>172</v>
      </c>
      <c r="AC28" s="2" t="s">
        <v>172</v>
      </c>
      <c r="AD28" s="2" t="s">
        <v>172</v>
      </c>
      <c r="AE28" s="2" t="s">
        <v>172</v>
      </c>
      <c r="AF28" s="2" t="s">
        <v>172</v>
      </c>
      <c r="AG28" s="2" t="s">
        <v>172</v>
      </c>
      <c r="AH28" s="2" t="s">
        <v>172</v>
      </c>
      <c r="AI28" s="2" t="s">
        <v>172</v>
      </c>
      <c r="AJ28" s="2" t="s">
        <v>172</v>
      </c>
      <c r="AK28" s="2" t="s">
        <v>172</v>
      </c>
      <c r="AL28" s="2" t="s">
        <v>172</v>
      </c>
      <c r="AM28" s="2" t="s">
        <v>172</v>
      </c>
      <c r="AN28" s="2" t="s">
        <v>172</v>
      </c>
      <c r="AO28" s="2" t="s">
        <v>172</v>
      </c>
      <c r="AP28" s="2" t="s">
        <v>172</v>
      </c>
      <c r="AQ28" s="2" t="s">
        <v>172</v>
      </c>
      <c r="AR28" s="2" t="s">
        <v>172</v>
      </c>
      <c r="AS28" s="2" t="s">
        <v>172</v>
      </c>
      <c r="AT28" s="2" t="s">
        <v>172</v>
      </c>
      <c r="AU28" s="2" t="s">
        <v>172</v>
      </c>
      <c r="AW28" s="1"/>
      <c r="AX28" s="10" t="s">
        <v>173</v>
      </c>
      <c r="AY28" s="2" t="s">
        <v>172</v>
      </c>
      <c r="AZ28" s="2" t="s">
        <v>172</v>
      </c>
      <c r="BA28" s="2" t="s">
        <v>172</v>
      </c>
      <c r="BB28" s="2" t="s">
        <v>172</v>
      </c>
      <c r="BC28" s="2" t="s">
        <v>172</v>
      </c>
      <c r="BD28" s="2" t="s">
        <v>172</v>
      </c>
      <c r="BE28" s="2">
        <v>25.4</v>
      </c>
      <c r="BF28" s="2">
        <v>25.8</v>
      </c>
      <c r="BG28" s="2" t="s">
        <v>172</v>
      </c>
      <c r="BH28" s="2" t="s">
        <v>172</v>
      </c>
      <c r="BI28" s="2">
        <v>27.8</v>
      </c>
      <c r="BJ28" s="2">
        <v>26.8</v>
      </c>
      <c r="BK28" s="2">
        <v>27.4</v>
      </c>
      <c r="BL28" s="2">
        <v>30.8</v>
      </c>
      <c r="BM28" s="2" t="s">
        <v>172</v>
      </c>
      <c r="BN28" s="2" t="s">
        <v>172</v>
      </c>
      <c r="BO28" s="2" t="s">
        <v>172</v>
      </c>
      <c r="BP28" s="2">
        <v>30.7</v>
      </c>
      <c r="BQ28" s="2">
        <v>30.7</v>
      </c>
      <c r="BR28" s="2">
        <v>31</v>
      </c>
      <c r="BS28" s="2">
        <v>32.799999999999997</v>
      </c>
      <c r="BU28" s="1"/>
      <c r="BV28" s="10" t="s">
        <v>173</v>
      </c>
      <c r="BW28" s="2" t="s">
        <v>172</v>
      </c>
      <c r="BX28" s="2" t="s">
        <v>172</v>
      </c>
      <c r="BY28" s="2" t="s">
        <v>172</v>
      </c>
      <c r="BZ28" s="2" t="s">
        <v>172</v>
      </c>
      <c r="CA28" s="2" t="s">
        <v>172</v>
      </c>
      <c r="CB28" s="2" t="s">
        <v>172</v>
      </c>
      <c r="CC28" s="2" t="s">
        <v>172</v>
      </c>
      <c r="CD28" s="2" t="s">
        <v>172</v>
      </c>
      <c r="CE28" s="2" t="s">
        <v>172</v>
      </c>
      <c r="CF28" s="2" t="s">
        <v>172</v>
      </c>
      <c r="CG28" s="2">
        <v>42.3</v>
      </c>
      <c r="CH28" s="2" t="s">
        <v>172</v>
      </c>
      <c r="CI28" s="2" t="s">
        <v>172</v>
      </c>
      <c r="CJ28" s="2" t="s">
        <v>172</v>
      </c>
      <c r="CK28" s="2" t="s">
        <v>172</v>
      </c>
      <c r="CL28" s="2" t="s">
        <v>172</v>
      </c>
      <c r="CM28" s="2" t="s">
        <v>172</v>
      </c>
      <c r="CN28" s="2" t="s">
        <v>172</v>
      </c>
      <c r="CO28" s="2">
        <v>49.1</v>
      </c>
      <c r="CP28" s="2">
        <v>46.9</v>
      </c>
      <c r="CQ28" s="2">
        <v>43.9</v>
      </c>
      <c r="CS28" s="1"/>
      <c r="CT28" s="10" t="s">
        <v>173</v>
      </c>
      <c r="CU28" s="2" t="s">
        <v>172</v>
      </c>
      <c r="CV28" s="2" t="s">
        <v>172</v>
      </c>
      <c r="CW28" s="2" t="s">
        <v>172</v>
      </c>
      <c r="CX28" s="2" t="s">
        <v>172</v>
      </c>
      <c r="CY28" s="2" t="s">
        <v>172</v>
      </c>
      <c r="CZ28" s="2" t="s">
        <v>172</v>
      </c>
      <c r="DA28" s="2" t="s">
        <v>172</v>
      </c>
      <c r="DB28" s="2" t="s">
        <v>172</v>
      </c>
      <c r="DC28" s="2" t="s">
        <v>172</v>
      </c>
      <c r="DD28" s="2" t="s">
        <v>172</v>
      </c>
      <c r="DE28" s="2" t="s">
        <v>172</v>
      </c>
      <c r="DF28" s="2" t="s">
        <v>172</v>
      </c>
      <c r="DG28" s="2" t="s">
        <v>172</v>
      </c>
      <c r="DH28" s="2" t="s">
        <v>172</v>
      </c>
      <c r="DI28" s="2" t="s">
        <v>172</v>
      </c>
      <c r="DJ28" s="2" t="s">
        <v>172</v>
      </c>
      <c r="DK28" s="2" t="s">
        <v>172</v>
      </c>
      <c r="DL28" s="2" t="s">
        <v>172</v>
      </c>
      <c r="DM28" s="2" t="s">
        <v>172</v>
      </c>
      <c r="DN28" s="2" t="s">
        <v>172</v>
      </c>
      <c r="DO28" s="2" t="s">
        <v>172</v>
      </c>
      <c r="DQ28" s="1"/>
      <c r="DR28" s="10" t="s">
        <v>173</v>
      </c>
      <c r="DS28" s="2" t="s">
        <v>172</v>
      </c>
      <c r="DT28" s="2" t="s">
        <v>172</v>
      </c>
      <c r="DU28" s="2" t="s">
        <v>172</v>
      </c>
      <c r="DV28" s="2" t="s">
        <v>172</v>
      </c>
      <c r="DW28" s="2" t="s">
        <v>172</v>
      </c>
      <c r="DX28" s="2" t="s">
        <v>172</v>
      </c>
      <c r="DY28" s="2" t="s">
        <v>172</v>
      </c>
      <c r="DZ28" s="2" t="s">
        <v>172</v>
      </c>
      <c r="EA28" s="2" t="s">
        <v>172</v>
      </c>
      <c r="EB28" s="2" t="s">
        <v>172</v>
      </c>
      <c r="EC28" s="2">
        <v>53.9</v>
      </c>
      <c r="ED28" s="2" t="s">
        <v>172</v>
      </c>
      <c r="EE28" s="2">
        <v>53.4</v>
      </c>
      <c r="EF28" s="2" t="s">
        <v>172</v>
      </c>
      <c r="EG28" s="2">
        <v>55.4</v>
      </c>
      <c r="EH28" s="2">
        <v>52.6</v>
      </c>
      <c r="EI28" s="2" t="s">
        <v>172</v>
      </c>
      <c r="EJ28" s="2">
        <v>51.7</v>
      </c>
      <c r="EK28" s="2" t="s">
        <v>172</v>
      </c>
      <c r="EL28" s="2">
        <v>53.9</v>
      </c>
      <c r="EM28" s="2">
        <v>51.5</v>
      </c>
      <c r="EO28" s="1"/>
      <c r="EP28" s="10" t="s">
        <v>173</v>
      </c>
      <c r="EQ28" s="2" t="s">
        <v>172</v>
      </c>
      <c r="ER28" s="2" t="s">
        <v>172</v>
      </c>
      <c r="ES28" s="2" t="s">
        <v>172</v>
      </c>
      <c r="ET28" s="2" t="s">
        <v>172</v>
      </c>
      <c r="EU28" s="2" t="s">
        <v>172</v>
      </c>
      <c r="EV28" s="2" t="s">
        <v>172</v>
      </c>
      <c r="EW28" s="2" t="s">
        <v>172</v>
      </c>
      <c r="EX28" s="2" t="s">
        <v>172</v>
      </c>
      <c r="EY28" s="2" t="s">
        <v>172</v>
      </c>
      <c r="EZ28" s="2" t="s">
        <v>172</v>
      </c>
      <c r="FA28" s="2">
        <v>65</v>
      </c>
      <c r="FB28" s="2">
        <v>66.3</v>
      </c>
      <c r="FC28" s="2">
        <v>69.2</v>
      </c>
      <c r="FD28" s="2">
        <v>67</v>
      </c>
      <c r="FE28" s="2">
        <v>62.3</v>
      </c>
      <c r="FF28" s="2">
        <v>59</v>
      </c>
      <c r="FG28" s="2" t="s">
        <v>172</v>
      </c>
      <c r="FH28" s="2" t="s">
        <v>172</v>
      </c>
      <c r="FI28" s="2">
        <v>73.8</v>
      </c>
      <c r="FJ28" s="2">
        <v>81.599999999999994</v>
      </c>
      <c r="FK28" s="2">
        <v>78.599999999999994</v>
      </c>
    </row>
    <row r="29" spans="1:167" ht="14.5">
      <c r="A29" s="1"/>
      <c r="B29" s="10" t="s">
        <v>174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6.9</v>
      </c>
      <c r="K29" s="2">
        <v>34.200000000000003</v>
      </c>
      <c r="L29" s="2" t="s">
        <v>172</v>
      </c>
      <c r="M29" s="2" t="s">
        <v>172</v>
      </c>
      <c r="N29" s="2" t="s">
        <v>172</v>
      </c>
      <c r="O29" s="2" t="s">
        <v>172</v>
      </c>
      <c r="P29" s="2" t="s">
        <v>172</v>
      </c>
      <c r="Q29" s="2">
        <v>0</v>
      </c>
      <c r="R29" s="2">
        <v>0</v>
      </c>
      <c r="S29" s="2">
        <v>0</v>
      </c>
      <c r="T29" s="2">
        <v>0</v>
      </c>
      <c r="U29" s="2" t="s">
        <v>172</v>
      </c>
      <c r="V29" s="2" t="s">
        <v>172</v>
      </c>
      <c r="W29" s="2">
        <v>0</v>
      </c>
      <c r="Y29" s="1"/>
      <c r="Z29" s="10" t="s">
        <v>174</v>
      </c>
      <c r="AA29" s="2">
        <v>0</v>
      </c>
      <c r="AB29" s="2">
        <v>0</v>
      </c>
      <c r="AC29" s="2">
        <v>0</v>
      </c>
      <c r="AD29" s="2" t="s">
        <v>172</v>
      </c>
      <c r="AE29" s="2" t="s">
        <v>172</v>
      </c>
      <c r="AF29" s="2" t="s">
        <v>172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 t="s">
        <v>172</v>
      </c>
      <c r="AP29" s="2" t="s">
        <v>172</v>
      </c>
      <c r="AQ29" s="2" t="s">
        <v>172</v>
      </c>
      <c r="AR29" s="2" t="s">
        <v>172</v>
      </c>
      <c r="AS29" s="2" t="s">
        <v>172</v>
      </c>
      <c r="AT29" s="2" t="s">
        <v>172</v>
      </c>
      <c r="AU29" s="2" t="s">
        <v>172</v>
      </c>
      <c r="AW29" s="1"/>
      <c r="AX29" s="10" t="s">
        <v>174</v>
      </c>
      <c r="AY29" s="2" t="s">
        <v>172</v>
      </c>
      <c r="AZ29" s="2" t="s">
        <v>172</v>
      </c>
      <c r="BA29" s="2" t="s">
        <v>172</v>
      </c>
      <c r="BB29" s="2" t="s">
        <v>172</v>
      </c>
      <c r="BC29" s="2" t="s">
        <v>172</v>
      </c>
      <c r="BD29" s="2" t="s">
        <v>172</v>
      </c>
      <c r="BE29" s="2" t="s">
        <v>172</v>
      </c>
      <c r="BF29" s="2" t="s">
        <v>172</v>
      </c>
      <c r="BG29" s="2" t="s">
        <v>172</v>
      </c>
      <c r="BH29" s="2" t="s">
        <v>172</v>
      </c>
      <c r="BI29" s="2" t="s">
        <v>172</v>
      </c>
      <c r="BJ29" s="2" t="s">
        <v>172</v>
      </c>
      <c r="BK29" s="2" t="s">
        <v>172</v>
      </c>
      <c r="BL29" s="2" t="s">
        <v>172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>
        <v>0.5</v>
      </c>
      <c r="BR29" s="2">
        <v>0.4</v>
      </c>
      <c r="BS29" s="2">
        <v>0.5</v>
      </c>
      <c r="BU29" s="1"/>
      <c r="BV29" s="10" t="s">
        <v>174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 t="s">
        <v>172</v>
      </c>
      <c r="CM29" s="2" t="s">
        <v>172</v>
      </c>
      <c r="CN29" s="2" t="s">
        <v>172</v>
      </c>
      <c r="CO29" s="2">
        <v>0</v>
      </c>
      <c r="CP29" s="2">
        <v>0</v>
      </c>
      <c r="CQ29" s="2">
        <v>0</v>
      </c>
      <c r="CS29" s="1"/>
      <c r="CT29" s="10" t="s">
        <v>174</v>
      </c>
      <c r="CU29" s="2">
        <v>0</v>
      </c>
      <c r="CV29" s="2">
        <v>0</v>
      </c>
      <c r="CW29" s="2" t="s">
        <v>172</v>
      </c>
      <c r="CX29" s="2" t="s">
        <v>172</v>
      </c>
      <c r="CY29" s="2">
        <v>0</v>
      </c>
      <c r="CZ29" s="2">
        <v>0</v>
      </c>
      <c r="DA29" s="2">
        <v>0</v>
      </c>
      <c r="DB29" s="2">
        <v>0</v>
      </c>
      <c r="DC29" s="2" t="s">
        <v>172</v>
      </c>
      <c r="DD29" s="2" t="s">
        <v>172</v>
      </c>
      <c r="DE29" s="2" t="s">
        <v>172</v>
      </c>
      <c r="DF29" s="2" t="s">
        <v>172</v>
      </c>
      <c r="DG29" s="2" t="s">
        <v>172</v>
      </c>
      <c r="DH29" s="2" t="s">
        <v>172</v>
      </c>
      <c r="DI29" s="2" t="s">
        <v>172</v>
      </c>
      <c r="DJ29" s="2" t="s">
        <v>172</v>
      </c>
      <c r="DK29" s="2" t="s">
        <v>172</v>
      </c>
      <c r="DL29" s="2" t="s">
        <v>172</v>
      </c>
      <c r="DM29" s="2" t="s">
        <v>172</v>
      </c>
      <c r="DN29" s="2" t="s">
        <v>172</v>
      </c>
      <c r="DO29" s="2" t="s">
        <v>172</v>
      </c>
      <c r="DQ29" s="1"/>
      <c r="DR29" s="10" t="s">
        <v>174</v>
      </c>
      <c r="DS29" s="2" t="s">
        <v>172</v>
      </c>
      <c r="DT29" s="2" t="s">
        <v>172</v>
      </c>
      <c r="DU29" s="2" t="s">
        <v>172</v>
      </c>
      <c r="DV29" s="2" t="s">
        <v>172</v>
      </c>
      <c r="DW29" s="2">
        <v>0</v>
      </c>
      <c r="DX29" s="2">
        <v>0</v>
      </c>
      <c r="DY29" s="2" t="s">
        <v>172</v>
      </c>
      <c r="DZ29" s="2" t="s">
        <v>172</v>
      </c>
      <c r="EA29" s="2" t="s">
        <v>172</v>
      </c>
      <c r="EB29" s="2" t="s">
        <v>172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>
        <v>2.1</v>
      </c>
      <c r="EH29" s="2">
        <v>2.4</v>
      </c>
      <c r="EI29" s="2" t="s">
        <v>172</v>
      </c>
      <c r="EJ29" s="2">
        <v>2.5</v>
      </c>
      <c r="EK29" s="2">
        <v>2.7</v>
      </c>
      <c r="EL29" s="2">
        <v>2.4</v>
      </c>
      <c r="EM29" s="2">
        <v>2.1</v>
      </c>
      <c r="EO29" s="1"/>
      <c r="EP29" s="10" t="s">
        <v>174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 t="s">
        <v>172</v>
      </c>
      <c r="EX29" s="2" t="s">
        <v>172</v>
      </c>
      <c r="EY29" s="2" t="s">
        <v>172</v>
      </c>
      <c r="EZ29" s="2">
        <v>0</v>
      </c>
      <c r="FA29" s="2">
        <v>0.2</v>
      </c>
      <c r="FB29" s="2">
        <v>0.4</v>
      </c>
      <c r="FC29" s="2">
        <v>0.2</v>
      </c>
      <c r="FD29" s="2">
        <v>0.2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>
        <v>0.4</v>
      </c>
      <c r="FJ29" s="2">
        <v>0.3</v>
      </c>
      <c r="FK29" s="2">
        <v>0.3</v>
      </c>
    </row>
    <row r="30" spans="1:167" ht="14.5">
      <c r="A30" s="1"/>
      <c r="B30" s="10" t="s">
        <v>175</v>
      </c>
      <c r="C30" s="2" t="s">
        <v>172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175</v>
      </c>
      <c r="AA30" s="2">
        <v>0</v>
      </c>
      <c r="AB30" s="2">
        <v>0</v>
      </c>
      <c r="AC30" s="2">
        <v>0</v>
      </c>
      <c r="AD30" s="2">
        <v>0</v>
      </c>
      <c r="AE30" s="2" t="s">
        <v>172</v>
      </c>
      <c r="AF30" s="2" t="s">
        <v>172</v>
      </c>
      <c r="AG30" s="2" t="s">
        <v>172</v>
      </c>
      <c r="AH30" s="2" t="s">
        <v>172</v>
      </c>
      <c r="AI30" s="2" t="s">
        <v>172</v>
      </c>
      <c r="AJ30" s="2" t="s">
        <v>172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W30" s="1"/>
      <c r="AX30" s="10" t="s">
        <v>175</v>
      </c>
      <c r="AY30" s="2" t="s">
        <v>172</v>
      </c>
      <c r="AZ30" s="2" t="s">
        <v>172</v>
      </c>
      <c r="BA30" s="2" t="s">
        <v>172</v>
      </c>
      <c r="BB30" s="2" t="s">
        <v>172</v>
      </c>
      <c r="BC30" s="2" t="s">
        <v>172</v>
      </c>
      <c r="BD30" s="2" t="s">
        <v>172</v>
      </c>
      <c r="BE30" s="2" t="s">
        <v>172</v>
      </c>
      <c r="BF30" s="2" t="s">
        <v>172</v>
      </c>
      <c r="BG30" s="2" t="s">
        <v>172</v>
      </c>
      <c r="BH30" s="2" t="s">
        <v>172</v>
      </c>
      <c r="BI30" s="2" t="s">
        <v>172</v>
      </c>
      <c r="BJ30" s="2" t="s">
        <v>172</v>
      </c>
      <c r="BK30" s="2" t="s">
        <v>172</v>
      </c>
      <c r="BL30" s="2" t="s">
        <v>172</v>
      </c>
      <c r="BM30" s="2" t="s">
        <v>172</v>
      </c>
      <c r="BN30" s="2" t="s">
        <v>172</v>
      </c>
      <c r="BO30" s="2" t="s">
        <v>172</v>
      </c>
      <c r="BP30" s="2" t="s">
        <v>172</v>
      </c>
      <c r="BQ30" s="2" t="s">
        <v>172</v>
      </c>
      <c r="BR30" s="2">
        <v>0</v>
      </c>
      <c r="BS30" s="2">
        <v>0</v>
      </c>
      <c r="BU30" s="1"/>
      <c r="BV30" s="10" t="s">
        <v>175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 t="s">
        <v>172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 t="s">
        <v>172</v>
      </c>
      <c r="BJ31" s="2" t="s">
        <v>172</v>
      </c>
      <c r="BK31" s="2" t="s">
        <v>172</v>
      </c>
      <c r="BL31" s="2" t="s">
        <v>172</v>
      </c>
      <c r="BM31" s="2" t="s">
        <v>172</v>
      </c>
      <c r="BN31" s="2" t="s">
        <v>172</v>
      </c>
      <c r="BO31" s="2" t="s">
        <v>172</v>
      </c>
      <c r="BP31" s="2" t="s">
        <v>172</v>
      </c>
      <c r="BQ31" s="2" t="s">
        <v>172</v>
      </c>
      <c r="BR31" s="2">
        <v>0.1</v>
      </c>
      <c r="BS31" s="2">
        <v>0.1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1.8</v>
      </c>
      <c r="CK31" s="2" t="s">
        <v>172</v>
      </c>
      <c r="CL31" s="2" t="s">
        <v>172</v>
      </c>
      <c r="CM31" s="2" t="s">
        <v>172</v>
      </c>
      <c r="CN31" s="2" t="s">
        <v>172</v>
      </c>
      <c r="CO31" s="2">
        <v>1.2</v>
      </c>
      <c r="CP31" s="2">
        <v>1.1000000000000001</v>
      </c>
      <c r="CQ31" s="2">
        <v>1.2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 t="s">
        <v>172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25</v>
      </c>
      <c r="U32" s="2">
        <v>16.7</v>
      </c>
      <c r="V32" s="2">
        <v>0</v>
      </c>
      <c r="W32" s="2">
        <v>25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0.1</v>
      </c>
      <c r="AG32" s="2" t="s">
        <v>172</v>
      </c>
      <c r="AH32" s="2" t="s">
        <v>172</v>
      </c>
      <c r="AI32" s="2" t="s">
        <v>172</v>
      </c>
      <c r="AJ32" s="2">
        <v>0.1</v>
      </c>
      <c r="AK32" s="2">
        <v>0.3</v>
      </c>
      <c r="AL32" s="2">
        <v>0.6</v>
      </c>
      <c r="AM32" s="2">
        <v>0.5</v>
      </c>
      <c r="AN32" s="2">
        <v>0.6</v>
      </c>
      <c r="AO32" s="2">
        <v>0.4</v>
      </c>
      <c r="AP32" s="2">
        <v>0.6</v>
      </c>
      <c r="AQ32" s="2" t="s">
        <v>172</v>
      </c>
      <c r="AR32" s="2" t="s">
        <v>172</v>
      </c>
      <c r="AS32" s="2">
        <v>0.5</v>
      </c>
      <c r="AT32" s="2">
        <v>0.6</v>
      </c>
      <c r="AU32" s="2">
        <v>1.4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 t="s">
        <v>172</v>
      </c>
      <c r="BI32" s="2">
        <v>0</v>
      </c>
      <c r="BJ32" s="2">
        <v>0</v>
      </c>
      <c r="BK32" s="2">
        <v>0</v>
      </c>
      <c r="BL32" s="2">
        <v>0</v>
      </c>
      <c r="BM32" s="2" t="s">
        <v>172</v>
      </c>
      <c r="BN32" s="2">
        <v>0.1</v>
      </c>
      <c r="BO32" s="2">
        <v>0.1</v>
      </c>
      <c r="BP32" s="2">
        <v>0.1</v>
      </c>
      <c r="BQ32" s="2">
        <v>0.1</v>
      </c>
      <c r="BR32" s="2">
        <v>0</v>
      </c>
      <c r="BS32" s="2">
        <v>0.1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 t="s">
        <v>172</v>
      </c>
      <c r="CD32" s="2" t="s">
        <v>172</v>
      </c>
      <c r="CE32" s="2" t="s">
        <v>172</v>
      </c>
      <c r="CF32" s="2" t="s">
        <v>172</v>
      </c>
      <c r="CG32" s="2">
        <v>0</v>
      </c>
      <c r="CH32" s="2">
        <v>0.1</v>
      </c>
      <c r="CI32" s="2" t="s">
        <v>172</v>
      </c>
      <c r="CJ32" s="2">
        <v>0.1</v>
      </c>
      <c r="CK32" s="2">
        <v>0.1</v>
      </c>
      <c r="CL32" s="2">
        <v>0.1</v>
      </c>
      <c r="CM32" s="2">
        <v>0.1</v>
      </c>
      <c r="CN32" s="2">
        <v>0</v>
      </c>
      <c r="CO32" s="2">
        <v>0.5</v>
      </c>
      <c r="CP32" s="2">
        <v>0.5</v>
      </c>
      <c r="CQ32" s="2">
        <v>0.4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 t="s">
        <v>172</v>
      </c>
      <c r="DF32" s="2" t="s">
        <v>172</v>
      </c>
      <c r="DG32" s="2" t="s">
        <v>172</v>
      </c>
      <c r="DH32" s="2" t="s">
        <v>172</v>
      </c>
      <c r="DI32" s="2" t="s">
        <v>172</v>
      </c>
      <c r="DJ32" s="2" t="s">
        <v>172</v>
      </c>
      <c r="DK32" s="2" t="s">
        <v>172</v>
      </c>
      <c r="DL32" s="2" t="s">
        <v>172</v>
      </c>
      <c r="DM32" s="2" t="s">
        <v>172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0.5</v>
      </c>
      <c r="DY32" s="2">
        <v>0.2</v>
      </c>
      <c r="DZ32" s="2">
        <v>0.2</v>
      </c>
      <c r="EA32" s="2">
        <v>0.2</v>
      </c>
      <c r="EB32" s="2">
        <v>0.3</v>
      </c>
      <c r="EC32" s="2">
        <v>0.3</v>
      </c>
      <c r="ED32" s="2">
        <v>0.2</v>
      </c>
      <c r="EE32" s="2">
        <v>0.1</v>
      </c>
      <c r="EF32" s="2">
        <v>0.1</v>
      </c>
      <c r="EG32" s="2">
        <v>0.2</v>
      </c>
      <c r="EH32" s="2">
        <v>0.1</v>
      </c>
      <c r="EI32" s="2">
        <v>0</v>
      </c>
      <c r="EJ32" s="2">
        <v>0</v>
      </c>
      <c r="EK32" s="2" t="s">
        <v>172</v>
      </c>
      <c r="EL32" s="2">
        <v>0.1</v>
      </c>
      <c r="EM32" s="2">
        <v>0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1.9</v>
      </c>
      <c r="EW32" s="2">
        <v>1</v>
      </c>
      <c r="EX32" s="2">
        <v>1</v>
      </c>
      <c r="EY32" s="2">
        <v>1</v>
      </c>
      <c r="EZ32" s="2">
        <v>0.9</v>
      </c>
      <c r="FA32" s="2">
        <v>0.9</v>
      </c>
      <c r="FB32" s="2">
        <v>0.9</v>
      </c>
      <c r="FC32" s="2">
        <v>0.8</v>
      </c>
      <c r="FD32" s="2">
        <v>0.9</v>
      </c>
      <c r="FE32" s="2">
        <v>1.3</v>
      </c>
      <c r="FF32" s="2" t="s">
        <v>172</v>
      </c>
      <c r="FG32" s="2">
        <v>0.8</v>
      </c>
      <c r="FH32" s="2">
        <v>1.3</v>
      </c>
      <c r="FI32" s="2">
        <v>1.6</v>
      </c>
      <c r="FJ32" s="2">
        <v>0.9</v>
      </c>
      <c r="FK32" s="2">
        <v>1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 t="s">
        <v>172</v>
      </c>
      <c r="AB33" s="2" t="s">
        <v>172</v>
      </c>
      <c r="AC33" s="2" t="s">
        <v>172</v>
      </c>
      <c r="AD33" s="2" t="s">
        <v>172</v>
      </c>
      <c r="AE33" s="2" t="s">
        <v>172</v>
      </c>
      <c r="AF33" s="2" t="s">
        <v>172</v>
      </c>
      <c r="AG33" s="2" t="s">
        <v>172</v>
      </c>
      <c r="AH33" s="2" t="s">
        <v>172</v>
      </c>
      <c r="AI33" s="2" t="s">
        <v>172</v>
      </c>
      <c r="AJ33" s="2" t="s">
        <v>172</v>
      </c>
      <c r="AK33" s="2" t="s">
        <v>172</v>
      </c>
      <c r="AL33" s="2" t="s">
        <v>172</v>
      </c>
      <c r="AM33" s="2" t="s">
        <v>172</v>
      </c>
      <c r="AN33" s="2" t="s">
        <v>172</v>
      </c>
      <c r="AO33" s="2" t="s">
        <v>172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 t="s">
        <v>172</v>
      </c>
      <c r="BI33" s="2" t="s">
        <v>172</v>
      </c>
      <c r="BJ33" s="2" t="s">
        <v>172</v>
      </c>
      <c r="BK33" s="2" t="s">
        <v>172</v>
      </c>
      <c r="BL33" s="2" t="s">
        <v>172</v>
      </c>
      <c r="BM33" s="2" t="s">
        <v>172</v>
      </c>
      <c r="BN33" s="2" t="s">
        <v>172</v>
      </c>
      <c r="BO33" s="2" t="s">
        <v>172</v>
      </c>
      <c r="BP33" s="2" t="s">
        <v>172</v>
      </c>
      <c r="BQ33" s="2" t="s">
        <v>172</v>
      </c>
      <c r="BR33" s="2">
        <v>6.1</v>
      </c>
      <c r="BS33" s="2">
        <v>4.8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 t="s">
        <v>172</v>
      </c>
      <c r="CF33" s="2" t="s">
        <v>172</v>
      </c>
      <c r="CG33" s="2" t="s">
        <v>172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 t="s">
        <v>172</v>
      </c>
      <c r="DZ33" s="2" t="s">
        <v>172</v>
      </c>
      <c r="EA33" s="2" t="s">
        <v>172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7.7</v>
      </c>
      <c r="EO33" s="1"/>
      <c r="EP33" s="10" t="s">
        <v>178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 t="s">
        <v>172</v>
      </c>
      <c r="AB34" s="2" t="s">
        <v>172</v>
      </c>
      <c r="AC34" s="2" t="s">
        <v>172</v>
      </c>
      <c r="AD34" s="2" t="s">
        <v>172</v>
      </c>
      <c r="AE34" s="2" t="s">
        <v>172</v>
      </c>
      <c r="AF34" s="2">
        <v>0</v>
      </c>
      <c r="AG34" s="2" t="s">
        <v>172</v>
      </c>
      <c r="AH34" s="2" t="s">
        <v>172</v>
      </c>
      <c r="AI34" s="2" t="s">
        <v>172</v>
      </c>
      <c r="AJ34" s="2" t="s">
        <v>172</v>
      </c>
      <c r="AK34" s="2" t="s">
        <v>172</v>
      </c>
      <c r="AL34" s="2" t="s">
        <v>172</v>
      </c>
      <c r="AM34" s="2" t="s">
        <v>172</v>
      </c>
      <c r="AN34" s="2" t="s">
        <v>172</v>
      </c>
      <c r="AO34" s="2" t="s">
        <v>172</v>
      </c>
      <c r="AP34" s="2" t="s">
        <v>172</v>
      </c>
      <c r="AQ34" s="2" t="s">
        <v>172</v>
      </c>
      <c r="AR34" s="2" t="s">
        <v>172</v>
      </c>
      <c r="AS34" s="2" t="s">
        <v>172</v>
      </c>
      <c r="AT34" s="2">
        <v>0.2</v>
      </c>
      <c r="AU34" s="2">
        <v>0.6</v>
      </c>
      <c r="AW34" s="1"/>
      <c r="AX34" s="10" t="s">
        <v>179</v>
      </c>
      <c r="AY34" s="2" t="s">
        <v>172</v>
      </c>
      <c r="AZ34" s="2" t="s">
        <v>172</v>
      </c>
      <c r="BA34" s="2" t="s">
        <v>172</v>
      </c>
      <c r="BB34" s="2" t="s">
        <v>172</v>
      </c>
      <c r="BC34" s="2" t="s">
        <v>172</v>
      </c>
      <c r="BD34" s="2" t="s">
        <v>172</v>
      </c>
      <c r="BE34" s="2" t="s">
        <v>172</v>
      </c>
      <c r="BF34" s="2" t="s">
        <v>172</v>
      </c>
      <c r="BG34" s="2" t="s">
        <v>172</v>
      </c>
      <c r="BH34" s="2" t="s">
        <v>172</v>
      </c>
      <c r="BI34" s="2" t="s">
        <v>172</v>
      </c>
      <c r="BJ34" s="2">
        <v>58.4</v>
      </c>
      <c r="BK34" s="2" t="s">
        <v>172</v>
      </c>
      <c r="BL34" s="2" t="s">
        <v>172</v>
      </c>
      <c r="BM34" s="2" t="s">
        <v>172</v>
      </c>
      <c r="BN34" s="2">
        <v>52.9</v>
      </c>
      <c r="BO34" s="2">
        <v>54.6</v>
      </c>
      <c r="BP34" s="2" t="s">
        <v>172</v>
      </c>
      <c r="BQ34" s="2" t="s">
        <v>172</v>
      </c>
      <c r="BR34" s="2">
        <v>53.6</v>
      </c>
      <c r="BS34" s="2">
        <v>54.1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 t="s">
        <v>172</v>
      </c>
      <c r="EI34" s="2" t="s">
        <v>172</v>
      </c>
      <c r="EJ34" s="2" t="s">
        <v>172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45">
      <c r="A38" s="7"/>
      <c r="B38" s="11" t="s">
        <v>230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Y38" s="7"/>
      <c r="Z38" s="11" t="s">
        <v>230</v>
      </c>
      <c r="AA38" s="4">
        <v>1.1000000000000001</v>
      </c>
      <c r="AB38" s="4">
        <v>0.4</v>
      </c>
      <c r="AC38" s="4">
        <v>0.4</v>
      </c>
      <c r="AD38" s="4">
        <v>0.7</v>
      </c>
      <c r="AE38" s="4">
        <v>0.7</v>
      </c>
      <c r="AF38" s="4">
        <v>0.6</v>
      </c>
      <c r="AG38" s="4">
        <v>0.8</v>
      </c>
      <c r="AH38" s="4">
        <v>1.2</v>
      </c>
      <c r="AI38" s="4">
        <v>1</v>
      </c>
      <c r="AJ38" s="4">
        <v>0.9</v>
      </c>
      <c r="AK38" s="4">
        <v>0.6</v>
      </c>
      <c r="AL38" s="4">
        <v>0.7</v>
      </c>
      <c r="AM38" s="4">
        <v>0.7</v>
      </c>
      <c r="AN38" s="4">
        <v>1</v>
      </c>
      <c r="AO38" s="4">
        <v>1.1000000000000001</v>
      </c>
      <c r="AP38" s="4">
        <v>1.1000000000000001</v>
      </c>
      <c r="AQ38" s="4">
        <v>1</v>
      </c>
      <c r="AR38" s="4">
        <v>1.1000000000000001</v>
      </c>
      <c r="AS38" s="4">
        <v>1.2</v>
      </c>
      <c r="AT38" s="4">
        <v>1</v>
      </c>
      <c r="AU38" s="4">
        <v>0.2</v>
      </c>
      <c r="AW38" s="7"/>
      <c r="AX38" s="11" t="s">
        <v>230</v>
      </c>
      <c r="AY38" s="4">
        <v>15.7</v>
      </c>
      <c r="AZ38" s="4">
        <v>14.3</v>
      </c>
      <c r="BA38" s="4">
        <v>14.9</v>
      </c>
      <c r="BB38" s="4">
        <v>14.5</v>
      </c>
      <c r="BC38" s="4">
        <v>15</v>
      </c>
      <c r="BD38" s="4">
        <v>14.5</v>
      </c>
      <c r="BE38" s="4">
        <v>15.2</v>
      </c>
      <c r="BF38" s="4">
        <v>15.1</v>
      </c>
      <c r="BG38" s="4">
        <v>14.9</v>
      </c>
      <c r="BH38" s="4">
        <v>11</v>
      </c>
      <c r="BI38" s="4">
        <v>13</v>
      </c>
      <c r="BJ38" s="4">
        <v>14.1</v>
      </c>
      <c r="BK38" s="4">
        <v>14.2</v>
      </c>
      <c r="BL38" s="4">
        <v>12.1</v>
      </c>
      <c r="BM38" s="4">
        <v>13.1</v>
      </c>
      <c r="BN38" s="4">
        <v>12.2</v>
      </c>
      <c r="BO38" s="4">
        <v>13</v>
      </c>
      <c r="BP38" s="4">
        <v>13.4</v>
      </c>
      <c r="BQ38" s="4">
        <v>14</v>
      </c>
      <c r="BR38" s="4">
        <v>13.2</v>
      </c>
      <c r="BS38" s="4">
        <v>11.1</v>
      </c>
      <c r="BU38" s="7"/>
      <c r="BV38" s="11" t="s">
        <v>230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0.1</v>
      </c>
      <c r="CD38" s="4">
        <v>0.1</v>
      </c>
      <c r="CE38" s="4">
        <v>0.1</v>
      </c>
      <c r="CF38" s="4">
        <v>0</v>
      </c>
      <c r="CG38" s="4">
        <v>0</v>
      </c>
      <c r="CH38" s="4">
        <v>0</v>
      </c>
      <c r="CI38" s="4">
        <v>0</v>
      </c>
      <c r="CJ38" s="4">
        <v>0.1</v>
      </c>
      <c r="CK38" s="4">
        <v>0.1</v>
      </c>
      <c r="CL38" s="4">
        <v>0.1</v>
      </c>
      <c r="CM38" s="4">
        <v>0.1</v>
      </c>
      <c r="CN38" s="4">
        <v>0.1</v>
      </c>
      <c r="CO38" s="4">
        <v>0.1</v>
      </c>
      <c r="CP38" s="4">
        <v>0.1</v>
      </c>
      <c r="CQ38" s="4">
        <v>0</v>
      </c>
      <c r="CS38" s="7"/>
      <c r="CT38" s="11" t="s">
        <v>230</v>
      </c>
      <c r="CU38" s="4">
        <v>0.2</v>
      </c>
      <c r="CV38" s="4">
        <v>0.1</v>
      </c>
      <c r="CW38" s="4">
        <v>0.1</v>
      </c>
      <c r="CX38" s="4">
        <v>0.1</v>
      </c>
      <c r="CY38" s="4">
        <v>0.2</v>
      </c>
      <c r="CZ38" s="4">
        <v>0.1</v>
      </c>
      <c r="DA38" s="4">
        <v>0.1</v>
      </c>
      <c r="DB38" s="4">
        <v>0.1</v>
      </c>
      <c r="DC38" s="4">
        <v>0.1</v>
      </c>
      <c r="DD38" s="4">
        <v>0.1</v>
      </c>
      <c r="DE38" s="4">
        <v>0.2</v>
      </c>
      <c r="DF38" s="4">
        <v>0.1</v>
      </c>
      <c r="DG38" s="4">
        <v>0.1</v>
      </c>
      <c r="DH38" s="4">
        <v>0.1</v>
      </c>
      <c r="DI38" s="4">
        <v>0.1</v>
      </c>
      <c r="DJ38" s="4">
        <v>0.1</v>
      </c>
      <c r="DK38" s="4">
        <v>0.1</v>
      </c>
      <c r="DL38" s="4">
        <v>0.1</v>
      </c>
      <c r="DM38" s="4">
        <v>0.2</v>
      </c>
      <c r="DN38" s="4">
        <v>0.1</v>
      </c>
      <c r="DO38" s="4">
        <v>0.1</v>
      </c>
      <c r="DQ38" s="7"/>
      <c r="DR38" s="11" t="s">
        <v>230</v>
      </c>
      <c r="DS38" s="4">
        <v>0.1</v>
      </c>
      <c r="DT38" s="4">
        <v>0.1</v>
      </c>
      <c r="DU38" s="4">
        <v>0.1</v>
      </c>
      <c r="DV38" s="4">
        <v>0.1</v>
      </c>
      <c r="DW38" s="4">
        <v>0.1</v>
      </c>
      <c r="DX38" s="4">
        <v>0.1</v>
      </c>
      <c r="DY38" s="4">
        <v>0.1</v>
      </c>
      <c r="DZ38" s="4">
        <v>0.1</v>
      </c>
      <c r="EA38" s="4">
        <v>0.1</v>
      </c>
      <c r="EB38" s="4">
        <v>0.1</v>
      </c>
      <c r="EC38" s="4">
        <v>0.1</v>
      </c>
      <c r="ED38" s="4">
        <v>0.1</v>
      </c>
      <c r="EE38" s="4">
        <v>0.1</v>
      </c>
      <c r="EF38" s="4">
        <v>0.1</v>
      </c>
      <c r="EG38" s="4">
        <v>0.1</v>
      </c>
      <c r="EH38" s="4">
        <v>0.1</v>
      </c>
      <c r="EI38" s="4">
        <v>0.1</v>
      </c>
      <c r="EJ38" s="4">
        <v>0.1</v>
      </c>
      <c r="EK38" s="4">
        <v>0.1</v>
      </c>
      <c r="EL38" s="4">
        <v>0.1</v>
      </c>
      <c r="EM38" s="4">
        <v>0.1</v>
      </c>
      <c r="EO38" s="7"/>
      <c r="EP38" s="11" t="s">
        <v>230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0.1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 t="s">
        <v>172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173</v>
      </c>
      <c r="AA41" s="2" t="s">
        <v>172</v>
      </c>
      <c r="AB41" s="2" t="s">
        <v>172</v>
      </c>
      <c r="AC41" s="2" t="s">
        <v>172</v>
      </c>
      <c r="AD41" s="2" t="s">
        <v>172</v>
      </c>
      <c r="AE41" s="2" t="s">
        <v>172</v>
      </c>
      <c r="AF41" s="2" t="s">
        <v>172</v>
      </c>
      <c r="AG41" s="2" t="s">
        <v>172</v>
      </c>
      <c r="AH41" s="2" t="s">
        <v>172</v>
      </c>
      <c r="AI41" s="2" t="s">
        <v>172</v>
      </c>
      <c r="AJ41" s="2" t="s">
        <v>172</v>
      </c>
      <c r="AK41" s="2" t="s">
        <v>172</v>
      </c>
      <c r="AL41" s="2" t="s">
        <v>172</v>
      </c>
      <c r="AM41" s="2" t="s">
        <v>172</v>
      </c>
      <c r="AN41" s="2" t="s">
        <v>172</v>
      </c>
      <c r="AO41" s="2" t="s">
        <v>172</v>
      </c>
      <c r="AP41" s="2" t="s">
        <v>172</v>
      </c>
      <c r="AQ41" s="2" t="s">
        <v>172</v>
      </c>
      <c r="AR41" s="2" t="s">
        <v>172</v>
      </c>
      <c r="AS41" s="2" t="s">
        <v>172</v>
      </c>
      <c r="AT41" s="2" t="s">
        <v>172</v>
      </c>
      <c r="AU41" s="2" t="s">
        <v>172</v>
      </c>
      <c r="AV41" s="15" t="str">
        <f t="shared" ref="AV41:AV49" si="1">AU16</f>
        <v>X</v>
      </c>
      <c r="AW41" s="16"/>
      <c r="AX41" s="10" t="s">
        <v>173</v>
      </c>
      <c r="AY41" s="2" t="s">
        <v>172</v>
      </c>
      <c r="AZ41" s="2" t="s">
        <v>172</v>
      </c>
      <c r="BA41" s="2" t="s">
        <v>172</v>
      </c>
      <c r="BB41" s="2" t="s">
        <v>172</v>
      </c>
      <c r="BC41" s="2" t="s">
        <v>172</v>
      </c>
      <c r="BD41" s="2" t="s">
        <v>172</v>
      </c>
      <c r="BE41" s="2">
        <v>2.7</v>
      </c>
      <c r="BF41" s="2">
        <v>2.6</v>
      </c>
      <c r="BG41" s="2" t="s">
        <v>172</v>
      </c>
      <c r="BH41" s="2" t="s">
        <v>172</v>
      </c>
      <c r="BI41" s="2">
        <v>2.5</v>
      </c>
      <c r="BJ41" s="2">
        <v>2.5</v>
      </c>
      <c r="BK41" s="2">
        <v>2.6</v>
      </c>
      <c r="BL41" s="2">
        <v>2.7</v>
      </c>
      <c r="BM41" s="2" t="s">
        <v>172</v>
      </c>
      <c r="BN41" s="2" t="s">
        <v>172</v>
      </c>
      <c r="BO41" s="2" t="s">
        <v>172</v>
      </c>
      <c r="BP41" s="2">
        <v>2.8</v>
      </c>
      <c r="BQ41" s="2">
        <v>2.9</v>
      </c>
      <c r="BR41" s="2">
        <v>2.8</v>
      </c>
      <c r="BS41" s="2">
        <v>2.6</v>
      </c>
      <c r="BT41" s="15">
        <f t="shared" ref="BT41:BT49" si="2">BS16</f>
        <v>51.8</v>
      </c>
      <c r="BU41" s="16">
        <f t="shared" ref="BU41:BU47" si="3">BS41*1000/BT41</f>
        <v>50.193050193050198</v>
      </c>
      <c r="BV41" s="10" t="s">
        <v>173</v>
      </c>
      <c r="BW41" s="2" t="s">
        <v>172</v>
      </c>
      <c r="BX41" s="2" t="s">
        <v>172</v>
      </c>
      <c r="BY41" s="2" t="s">
        <v>172</v>
      </c>
      <c r="BZ41" s="2" t="s">
        <v>172</v>
      </c>
      <c r="CA41" s="2" t="s">
        <v>172</v>
      </c>
      <c r="CB41" s="2" t="s">
        <v>172</v>
      </c>
      <c r="CC41" s="2" t="s">
        <v>172</v>
      </c>
      <c r="CD41" s="2" t="s">
        <v>172</v>
      </c>
      <c r="CE41" s="2" t="s">
        <v>172</v>
      </c>
      <c r="CF41" s="2" t="s">
        <v>172</v>
      </c>
      <c r="CG41" s="2">
        <v>0</v>
      </c>
      <c r="CH41" s="2" t="s">
        <v>172</v>
      </c>
      <c r="CI41" s="2" t="s">
        <v>172</v>
      </c>
      <c r="CJ41" s="2" t="s">
        <v>172</v>
      </c>
      <c r="CK41" s="2" t="s">
        <v>172</v>
      </c>
      <c r="CL41" s="2" t="s">
        <v>172</v>
      </c>
      <c r="CM41" s="2" t="s">
        <v>172</v>
      </c>
      <c r="CN41" s="2" t="s">
        <v>172</v>
      </c>
      <c r="CO41" s="2">
        <v>0.1</v>
      </c>
      <c r="CP41" s="2">
        <v>0.1</v>
      </c>
      <c r="CQ41" s="2">
        <v>0</v>
      </c>
      <c r="CR41" s="15">
        <f t="shared" ref="CR41:CR49" si="4">CQ16</f>
        <v>0.8</v>
      </c>
      <c r="CS41" s="16"/>
      <c r="CT41" s="10" t="s">
        <v>173</v>
      </c>
      <c r="CU41" s="2" t="s">
        <v>172</v>
      </c>
      <c r="CV41" s="2" t="s">
        <v>172</v>
      </c>
      <c r="CW41" s="2" t="s">
        <v>172</v>
      </c>
      <c r="CX41" s="2" t="s">
        <v>172</v>
      </c>
      <c r="CY41" s="2" t="s">
        <v>172</v>
      </c>
      <c r="CZ41" s="2" t="s">
        <v>172</v>
      </c>
      <c r="DA41" s="2" t="s">
        <v>172</v>
      </c>
      <c r="DB41" s="2" t="s">
        <v>172</v>
      </c>
      <c r="DC41" s="2" t="s">
        <v>172</v>
      </c>
      <c r="DD41" s="2" t="s">
        <v>172</v>
      </c>
      <c r="DE41" s="2" t="s">
        <v>172</v>
      </c>
      <c r="DF41" s="2" t="s">
        <v>172</v>
      </c>
      <c r="DG41" s="2" t="s">
        <v>172</v>
      </c>
      <c r="DH41" s="2" t="s">
        <v>172</v>
      </c>
      <c r="DI41" s="2" t="s">
        <v>172</v>
      </c>
      <c r="DJ41" s="2" t="s">
        <v>172</v>
      </c>
      <c r="DK41" s="2" t="s">
        <v>172</v>
      </c>
      <c r="DL41" s="2" t="s">
        <v>172</v>
      </c>
      <c r="DM41" s="2" t="s">
        <v>172</v>
      </c>
      <c r="DN41" s="2" t="s">
        <v>172</v>
      </c>
      <c r="DO41" s="2" t="s">
        <v>172</v>
      </c>
      <c r="DP41" s="15" t="str">
        <f t="shared" ref="DP41:DP49" si="5">DO16</f>
        <v>X</v>
      </c>
      <c r="DQ41" s="16"/>
      <c r="DR41" s="10" t="s">
        <v>173</v>
      </c>
      <c r="DS41" s="2" t="s">
        <v>172</v>
      </c>
      <c r="DT41" s="2" t="s">
        <v>172</v>
      </c>
      <c r="DU41" s="2" t="s">
        <v>172</v>
      </c>
      <c r="DV41" s="2" t="s">
        <v>172</v>
      </c>
      <c r="DW41" s="2" t="s">
        <v>172</v>
      </c>
      <c r="DX41" s="2" t="s">
        <v>172</v>
      </c>
      <c r="DY41" s="2" t="s">
        <v>172</v>
      </c>
      <c r="DZ41" s="2" t="s">
        <v>172</v>
      </c>
      <c r="EA41" s="2" t="s">
        <v>172</v>
      </c>
      <c r="EB41" s="2" t="s">
        <v>172</v>
      </c>
      <c r="EC41" s="2">
        <v>0.1</v>
      </c>
      <c r="ED41" s="2" t="s">
        <v>172</v>
      </c>
      <c r="EE41" s="2">
        <v>0.1</v>
      </c>
      <c r="EF41" s="2" t="s">
        <v>172</v>
      </c>
      <c r="EG41" s="2">
        <v>0.1</v>
      </c>
      <c r="EH41" s="2">
        <v>0.1</v>
      </c>
      <c r="EI41" s="2" t="s">
        <v>172</v>
      </c>
      <c r="EJ41" s="2">
        <v>0.1</v>
      </c>
      <c r="EK41" s="2" t="s">
        <v>172</v>
      </c>
      <c r="EL41" s="2">
        <v>0.1</v>
      </c>
      <c r="EM41" s="2">
        <v>0.1</v>
      </c>
      <c r="EN41" s="15">
        <f t="shared" ref="EN41:EN49" si="6">EM16</f>
        <v>1.3</v>
      </c>
      <c r="EO41" s="16">
        <f>EM41*1000/EN41</f>
        <v>76.923076923076906</v>
      </c>
      <c r="EP41" s="10" t="s">
        <v>173</v>
      </c>
      <c r="EQ41" s="2" t="s">
        <v>172</v>
      </c>
      <c r="ER41" s="2" t="s">
        <v>172</v>
      </c>
      <c r="ES41" s="2" t="s">
        <v>172</v>
      </c>
      <c r="ET41" s="2" t="s">
        <v>172</v>
      </c>
      <c r="EU41" s="2" t="s">
        <v>172</v>
      </c>
      <c r="EV41" s="2" t="s">
        <v>172</v>
      </c>
      <c r="EW41" s="2" t="s">
        <v>172</v>
      </c>
      <c r="EX41" s="2" t="s">
        <v>172</v>
      </c>
      <c r="EY41" s="2" t="s">
        <v>172</v>
      </c>
      <c r="EZ41" s="2" t="s">
        <v>172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 t="s">
        <v>172</v>
      </c>
      <c r="FH41" s="2" t="s">
        <v>172</v>
      </c>
      <c r="FI41" s="2">
        <v>0</v>
      </c>
      <c r="FJ41" s="2">
        <v>0</v>
      </c>
      <c r="FK41" s="2">
        <v>0</v>
      </c>
      <c r="FL41" s="15">
        <f t="shared" ref="FL41:FL49" si="7">FK16</f>
        <v>0.7</v>
      </c>
      <c r="FM41" s="16"/>
      <c r="FN41">
        <f t="shared" ref="FN41:FN42" si="8">AVERAGE(Y41,AW41,BU41,CS41,DQ41,EO41,FM41)</f>
        <v>63.558063558063601</v>
      </c>
    </row>
    <row r="42" spans="1:170" ht="14.5">
      <c r="A42" s="1"/>
      <c r="B42" s="10" t="s">
        <v>174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 t="s">
        <v>172</v>
      </c>
      <c r="M42" s="2" t="s">
        <v>172</v>
      </c>
      <c r="N42" s="2" t="s">
        <v>172</v>
      </c>
      <c r="O42" s="2" t="s">
        <v>172</v>
      </c>
      <c r="P42" s="2" t="s">
        <v>172</v>
      </c>
      <c r="Q42" s="2">
        <v>0</v>
      </c>
      <c r="R42" s="2">
        <v>0</v>
      </c>
      <c r="S42" s="2">
        <v>0</v>
      </c>
      <c r="T42" s="2">
        <v>0</v>
      </c>
      <c r="U42" s="2" t="s">
        <v>172</v>
      </c>
      <c r="V42" s="2" t="s">
        <v>172</v>
      </c>
      <c r="W42" s="2">
        <v>0</v>
      </c>
      <c r="X42" s="15">
        <f t="shared" si="0"/>
        <v>0</v>
      </c>
      <c r="Y42" s="16"/>
      <c r="Z42" s="10" t="s">
        <v>174</v>
      </c>
      <c r="AA42" s="2">
        <v>0</v>
      </c>
      <c r="AB42" s="2">
        <v>0</v>
      </c>
      <c r="AC42" s="2">
        <v>0</v>
      </c>
      <c r="AD42" s="2" t="s">
        <v>172</v>
      </c>
      <c r="AE42" s="2" t="s">
        <v>172</v>
      </c>
      <c r="AF42" s="2" t="s">
        <v>172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 t="s">
        <v>172</v>
      </c>
      <c r="AP42" s="2" t="s">
        <v>172</v>
      </c>
      <c r="AQ42" s="2" t="s">
        <v>172</v>
      </c>
      <c r="AR42" s="2" t="s">
        <v>172</v>
      </c>
      <c r="AS42" s="2" t="s">
        <v>172</v>
      </c>
      <c r="AT42" s="2" t="s">
        <v>172</v>
      </c>
      <c r="AU42" s="2" t="s">
        <v>172</v>
      </c>
      <c r="AV42" s="15" t="str">
        <f t="shared" si="1"/>
        <v>X</v>
      </c>
      <c r="AW42" s="16"/>
      <c r="AX42" s="10" t="s">
        <v>174</v>
      </c>
      <c r="AY42" s="2" t="s">
        <v>172</v>
      </c>
      <c r="AZ42" s="2" t="s">
        <v>172</v>
      </c>
      <c r="BA42" s="2" t="s">
        <v>172</v>
      </c>
      <c r="BB42" s="2" t="s">
        <v>172</v>
      </c>
      <c r="BC42" s="2" t="s">
        <v>172</v>
      </c>
      <c r="BD42" s="2" t="s">
        <v>172</v>
      </c>
      <c r="BE42" s="2" t="s">
        <v>172</v>
      </c>
      <c r="BF42" s="2" t="s">
        <v>172</v>
      </c>
      <c r="BG42" s="2" t="s">
        <v>172</v>
      </c>
      <c r="BH42" s="2" t="s">
        <v>172</v>
      </c>
      <c r="BI42" s="2" t="s">
        <v>172</v>
      </c>
      <c r="BJ42" s="2" t="s">
        <v>172</v>
      </c>
      <c r="BK42" s="2" t="s">
        <v>172</v>
      </c>
      <c r="BL42" s="2" t="s">
        <v>172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>
        <v>0.1</v>
      </c>
      <c r="BR42" s="2">
        <v>0.1</v>
      </c>
      <c r="BS42" s="2">
        <v>0.1</v>
      </c>
      <c r="BT42" s="15">
        <f t="shared" si="2"/>
        <v>0.7</v>
      </c>
      <c r="BU42" s="16">
        <f t="shared" si="3"/>
        <v>142.857142857143</v>
      </c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 t="s">
        <v>172</v>
      </c>
      <c r="CM42" s="2" t="s">
        <v>172</v>
      </c>
      <c r="CN42" s="2" t="s">
        <v>172</v>
      </c>
      <c r="CO42" s="2">
        <v>0</v>
      </c>
      <c r="CP42" s="2">
        <v>0</v>
      </c>
      <c r="CQ42" s="2">
        <v>0</v>
      </c>
      <c r="CR42" s="15">
        <f t="shared" si="4"/>
        <v>0</v>
      </c>
      <c r="CS42" s="16"/>
      <c r="CT42" s="10" t="s">
        <v>174</v>
      </c>
      <c r="CU42" s="2">
        <v>0</v>
      </c>
      <c r="CV42" s="2">
        <v>0</v>
      </c>
      <c r="CW42" s="2" t="s">
        <v>172</v>
      </c>
      <c r="CX42" s="2" t="s">
        <v>172</v>
      </c>
      <c r="CY42" s="2">
        <v>0</v>
      </c>
      <c r="CZ42" s="2">
        <v>0</v>
      </c>
      <c r="DA42" s="2">
        <v>0</v>
      </c>
      <c r="DB42" s="2">
        <v>0</v>
      </c>
      <c r="DC42" s="2" t="s">
        <v>172</v>
      </c>
      <c r="DD42" s="2" t="s">
        <v>172</v>
      </c>
      <c r="DE42" s="2" t="s">
        <v>172</v>
      </c>
      <c r="DF42" s="2" t="s">
        <v>172</v>
      </c>
      <c r="DG42" s="2" t="s">
        <v>172</v>
      </c>
      <c r="DH42" s="2" t="s">
        <v>172</v>
      </c>
      <c r="DI42" s="2" t="s">
        <v>172</v>
      </c>
      <c r="DJ42" s="2" t="s">
        <v>172</v>
      </c>
      <c r="DK42" s="2" t="s">
        <v>172</v>
      </c>
      <c r="DL42" s="2" t="s">
        <v>172</v>
      </c>
      <c r="DM42" s="2" t="s">
        <v>172</v>
      </c>
      <c r="DN42" s="2" t="s">
        <v>172</v>
      </c>
      <c r="DO42" s="2" t="s">
        <v>172</v>
      </c>
      <c r="DP42" s="15" t="str">
        <f t="shared" si="5"/>
        <v>X</v>
      </c>
      <c r="DQ42" s="16"/>
      <c r="DR42" s="10" t="s">
        <v>174</v>
      </c>
      <c r="DS42" s="2" t="s">
        <v>172</v>
      </c>
      <c r="DT42" s="2" t="s">
        <v>172</v>
      </c>
      <c r="DU42" s="2" t="s">
        <v>172</v>
      </c>
      <c r="DV42" s="2" t="s">
        <v>172</v>
      </c>
      <c r="DW42" s="2">
        <v>0</v>
      </c>
      <c r="DX42" s="2">
        <v>0</v>
      </c>
      <c r="DY42" s="2" t="s">
        <v>172</v>
      </c>
      <c r="DZ42" s="2" t="s">
        <v>172</v>
      </c>
      <c r="EA42" s="2" t="s">
        <v>172</v>
      </c>
      <c r="EB42" s="2" t="s">
        <v>172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>
        <v>0</v>
      </c>
      <c r="EH42" s="2">
        <v>0</v>
      </c>
      <c r="EI42" s="2" t="s">
        <v>172</v>
      </c>
      <c r="EJ42" s="2">
        <v>0</v>
      </c>
      <c r="EK42" s="2">
        <v>0</v>
      </c>
      <c r="EL42" s="2">
        <v>0</v>
      </c>
      <c r="EM42" s="2">
        <v>0</v>
      </c>
      <c r="EN42" s="15">
        <f t="shared" si="6"/>
        <v>0.1</v>
      </c>
      <c r="EO42" s="16"/>
      <c r="EP42" s="10" t="s">
        <v>174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 t="s">
        <v>172</v>
      </c>
      <c r="EX42" s="2" t="s">
        <v>172</v>
      </c>
      <c r="EY42" s="2" t="s">
        <v>172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>
        <v>0</v>
      </c>
      <c r="FJ42" s="2">
        <v>0</v>
      </c>
      <c r="FK42" s="2">
        <v>0</v>
      </c>
      <c r="FL42" s="15">
        <f t="shared" si="7"/>
        <v>0</v>
      </c>
      <c r="FM42" s="16"/>
      <c r="FN42">
        <f t="shared" si="8"/>
        <v>142.857142857143</v>
      </c>
    </row>
    <row r="43" spans="1:170" ht="14.5">
      <c r="A43" s="1"/>
      <c r="B43" s="10" t="s">
        <v>175</v>
      </c>
      <c r="C43" s="2" t="s">
        <v>172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175</v>
      </c>
      <c r="AA43" s="2">
        <v>0</v>
      </c>
      <c r="AB43" s="2">
        <v>0</v>
      </c>
      <c r="AC43" s="2">
        <v>0</v>
      </c>
      <c r="AD43" s="2">
        <v>0</v>
      </c>
      <c r="AE43" s="2" t="s">
        <v>172</v>
      </c>
      <c r="AF43" s="2" t="s">
        <v>172</v>
      </c>
      <c r="AG43" s="2" t="s">
        <v>172</v>
      </c>
      <c r="AH43" s="2" t="s">
        <v>172</v>
      </c>
      <c r="AI43" s="2" t="s">
        <v>172</v>
      </c>
      <c r="AJ43" s="2" t="s">
        <v>172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</v>
      </c>
      <c r="AW43" s="16"/>
      <c r="AX43" s="10" t="s">
        <v>175</v>
      </c>
      <c r="AY43" s="2" t="s">
        <v>172</v>
      </c>
      <c r="AZ43" s="2" t="s">
        <v>172</v>
      </c>
      <c r="BA43" s="2" t="s">
        <v>172</v>
      </c>
      <c r="BB43" s="2" t="s">
        <v>172</v>
      </c>
      <c r="BC43" s="2" t="s">
        <v>172</v>
      </c>
      <c r="BD43" s="2" t="s">
        <v>172</v>
      </c>
      <c r="BE43" s="2" t="s">
        <v>172</v>
      </c>
      <c r="BF43" s="2" t="s">
        <v>172</v>
      </c>
      <c r="BG43" s="2" t="s">
        <v>172</v>
      </c>
      <c r="BH43" s="2" t="s">
        <v>172</v>
      </c>
      <c r="BI43" s="2" t="s">
        <v>172</v>
      </c>
      <c r="BJ43" s="2" t="s">
        <v>172</v>
      </c>
      <c r="BK43" s="2" t="s">
        <v>172</v>
      </c>
      <c r="BL43" s="2" t="s">
        <v>172</v>
      </c>
      <c r="BM43" s="2" t="s">
        <v>172</v>
      </c>
      <c r="BN43" s="2" t="s">
        <v>172</v>
      </c>
      <c r="BO43" s="2" t="s">
        <v>172</v>
      </c>
      <c r="BP43" s="2" t="s">
        <v>172</v>
      </c>
      <c r="BQ43" s="2" t="s">
        <v>172</v>
      </c>
      <c r="BR43" s="2">
        <v>0</v>
      </c>
      <c r="BS43" s="2">
        <v>0</v>
      </c>
      <c r="BT43" s="15">
        <f t="shared" si="2"/>
        <v>0</v>
      </c>
      <c r="BU43" s="16"/>
      <c r="BV43" s="10" t="s">
        <v>175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4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5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6"/>
        <v>0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 t="s">
        <v>172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7"/>
        <v>0</v>
      </c>
      <c r="FM43" s="16"/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 t="s">
        <v>172</v>
      </c>
      <c r="BJ44" s="2" t="s">
        <v>172</v>
      </c>
      <c r="BK44" s="2" t="s">
        <v>172</v>
      </c>
      <c r="BL44" s="2" t="s">
        <v>172</v>
      </c>
      <c r="BM44" s="2" t="s">
        <v>172</v>
      </c>
      <c r="BN44" s="2" t="s">
        <v>172</v>
      </c>
      <c r="BO44" s="2" t="s">
        <v>172</v>
      </c>
      <c r="BP44" s="2" t="s">
        <v>172</v>
      </c>
      <c r="BQ44" s="2" t="s">
        <v>172</v>
      </c>
      <c r="BR44" s="2">
        <v>0</v>
      </c>
      <c r="BS44" s="2">
        <v>0</v>
      </c>
      <c r="BT44" s="15">
        <f t="shared" si="2"/>
        <v>0.1</v>
      </c>
      <c r="BU44" s="16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 t="s">
        <v>172</v>
      </c>
      <c r="CL44" s="2" t="s">
        <v>172</v>
      </c>
      <c r="CM44" s="2" t="s">
        <v>172</v>
      </c>
      <c r="CN44" s="2" t="s">
        <v>172</v>
      </c>
      <c r="CO44" s="2">
        <v>0</v>
      </c>
      <c r="CP44" s="2">
        <v>0</v>
      </c>
      <c r="CQ44" s="2">
        <v>0</v>
      </c>
      <c r="CR44" s="15">
        <f t="shared" si="4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5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6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7"/>
        <v>0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 t="s">
        <v>172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 t="s">
        <v>172</v>
      </c>
      <c r="AH45" s="2" t="s">
        <v>172</v>
      </c>
      <c r="AI45" s="2" t="s">
        <v>172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 t="s">
        <v>172</v>
      </c>
      <c r="AR45" s="2" t="s">
        <v>172</v>
      </c>
      <c r="AS45" s="2">
        <v>0</v>
      </c>
      <c r="AT45" s="2">
        <v>0</v>
      </c>
      <c r="AU45" s="2">
        <v>0</v>
      </c>
      <c r="AV45" s="15">
        <f t="shared" si="1"/>
        <v>0.2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 t="s">
        <v>172</v>
      </c>
      <c r="BI45" s="2">
        <v>0</v>
      </c>
      <c r="BJ45" s="2">
        <v>0</v>
      </c>
      <c r="BK45" s="2">
        <v>0</v>
      </c>
      <c r="BL45" s="2">
        <v>0</v>
      </c>
      <c r="BM45" s="2" t="s">
        <v>172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0.1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 t="s">
        <v>172</v>
      </c>
      <c r="CD45" s="2" t="s">
        <v>172</v>
      </c>
      <c r="CE45" s="2" t="s">
        <v>172</v>
      </c>
      <c r="CF45" s="2" t="s">
        <v>172</v>
      </c>
      <c r="CG45" s="2">
        <v>0</v>
      </c>
      <c r="CH45" s="2">
        <v>0</v>
      </c>
      <c r="CI45" s="2" t="s">
        <v>172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4"/>
        <v>0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 t="s">
        <v>172</v>
      </c>
      <c r="DF45" s="2" t="s">
        <v>172</v>
      </c>
      <c r="DG45" s="2" t="s">
        <v>172</v>
      </c>
      <c r="DH45" s="2" t="s">
        <v>172</v>
      </c>
      <c r="DI45" s="2" t="s">
        <v>172</v>
      </c>
      <c r="DJ45" s="2" t="s">
        <v>172</v>
      </c>
      <c r="DK45" s="2" t="s">
        <v>172</v>
      </c>
      <c r="DL45" s="2" t="s">
        <v>172</v>
      </c>
      <c r="DM45" s="2" t="s">
        <v>172</v>
      </c>
      <c r="DN45" s="2">
        <v>0</v>
      </c>
      <c r="DO45" s="2">
        <v>0</v>
      </c>
      <c r="DP45" s="15">
        <f t="shared" si="5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 t="s">
        <v>172</v>
      </c>
      <c r="EL45" s="2">
        <v>0</v>
      </c>
      <c r="EM45" s="2">
        <v>0</v>
      </c>
      <c r="EN45" s="15">
        <f t="shared" si="6"/>
        <v>0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 t="s">
        <v>172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7"/>
        <v>0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 t="s">
        <v>172</v>
      </c>
      <c r="AB46" s="2" t="s">
        <v>172</v>
      </c>
      <c r="AC46" s="2" t="s">
        <v>172</v>
      </c>
      <c r="AD46" s="2" t="s">
        <v>172</v>
      </c>
      <c r="AE46" s="2" t="s">
        <v>172</v>
      </c>
      <c r="AF46" s="2" t="s">
        <v>172</v>
      </c>
      <c r="AG46" s="2" t="s">
        <v>172</v>
      </c>
      <c r="AH46" s="2" t="s">
        <v>172</v>
      </c>
      <c r="AI46" s="2" t="s">
        <v>172</v>
      </c>
      <c r="AJ46" s="2" t="s">
        <v>172</v>
      </c>
      <c r="AK46" s="2" t="s">
        <v>172</v>
      </c>
      <c r="AL46" s="2" t="s">
        <v>172</v>
      </c>
      <c r="AM46" s="2" t="s">
        <v>172</v>
      </c>
      <c r="AN46" s="2" t="s">
        <v>172</v>
      </c>
      <c r="AO46" s="2" t="s">
        <v>172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 t="s">
        <v>172</v>
      </c>
      <c r="BI46" s="2" t="s">
        <v>172</v>
      </c>
      <c r="BJ46" s="2" t="s">
        <v>172</v>
      </c>
      <c r="BK46" s="2" t="s">
        <v>172</v>
      </c>
      <c r="BL46" s="2" t="s">
        <v>172</v>
      </c>
      <c r="BM46" s="2" t="s">
        <v>172</v>
      </c>
      <c r="BN46" s="2" t="s">
        <v>172</v>
      </c>
      <c r="BO46" s="2" t="s">
        <v>172</v>
      </c>
      <c r="BP46" s="2" t="s">
        <v>172</v>
      </c>
      <c r="BQ46" s="2" t="s">
        <v>172</v>
      </c>
      <c r="BR46" s="2">
        <v>1</v>
      </c>
      <c r="BS46" s="2">
        <v>0.7</v>
      </c>
      <c r="BT46" s="15">
        <f t="shared" si="2"/>
        <v>7.5</v>
      </c>
      <c r="BU46" s="16">
        <f t="shared" si="3"/>
        <v>93.3333333333333</v>
      </c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 t="s">
        <v>172</v>
      </c>
      <c r="CF46" s="2" t="s">
        <v>172</v>
      </c>
      <c r="CG46" s="2" t="s">
        <v>172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4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5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 t="s">
        <v>172</v>
      </c>
      <c r="DZ46" s="2" t="s">
        <v>172</v>
      </c>
      <c r="EA46" s="2" t="s">
        <v>172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6"/>
        <v>0.2</v>
      </c>
      <c r="EO46" s="16"/>
      <c r="EP46" s="10" t="s">
        <v>178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7"/>
        <v>0</v>
      </c>
      <c r="FM46" s="16"/>
      <c r="FN46">
        <f t="shared" ref="FN46:FN47" si="9">AVERAGE(Y46,AW46,BU46,CS46,DQ46,EO46,FM46)</f>
        <v>93.3333333333333</v>
      </c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 t="s">
        <v>172</v>
      </c>
      <c r="AB47" s="2" t="s">
        <v>172</v>
      </c>
      <c r="AC47" s="2" t="s">
        <v>172</v>
      </c>
      <c r="AD47" s="2" t="s">
        <v>172</v>
      </c>
      <c r="AE47" s="2" t="s">
        <v>172</v>
      </c>
      <c r="AF47" s="2">
        <v>0</v>
      </c>
      <c r="AG47" s="2" t="s">
        <v>172</v>
      </c>
      <c r="AH47" s="2" t="s">
        <v>172</v>
      </c>
      <c r="AI47" s="2" t="s">
        <v>172</v>
      </c>
      <c r="AJ47" s="2" t="s">
        <v>172</v>
      </c>
      <c r="AK47" s="2" t="s">
        <v>172</v>
      </c>
      <c r="AL47" s="2" t="s">
        <v>172</v>
      </c>
      <c r="AM47" s="2" t="s">
        <v>172</v>
      </c>
      <c r="AN47" s="2" t="s">
        <v>172</v>
      </c>
      <c r="AO47" s="2" t="s">
        <v>172</v>
      </c>
      <c r="AP47" s="2" t="s">
        <v>172</v>
      </c>
      <c r="AQ47" s="2" t="s">
        <v>172</v>
      </c>
      <c r="AR47" s="2" t="s">
        <v>172</v>
      </c>
      <c r="AS47" s="2" t="s">
        <v>172</v>
      </c>
      <c r="AT47" s="2">
        <v>0</v>
      </c>
      <c r="AU47" s="2">
        <v>0</v>
      </c>
      <c r="AV47" s="15">
        <f t="shared" si="1"/>
        <v>0.1</v>
      </c>
      <c r="AW47" s="16"/>
      <c r="AX47" s="10" t="s">
        <v>179</v>
      </c>
      <c r="AY47" s="2" t="s">
        <v>172</v>
      </c>
      <c r="AZ47" s="2" t="s">
        <v>172</v>
      </c>
      <c r="BA47" s="2" t="s">
        <v>172</v>
      </c>
      <c r="BB47" s="2" t="s">
        <v>172</v>
      </c>
      <c r="BC47" s="2" t="s">
        <v>172</v>
      </c>
      <c r="BD47" s="2" t="s">
        <v>172</v>
      </c>
      <c r="BE47" s="2" t="s">
        <v>172</v>
      </c>
      <c r="BF47" s="2" t="s">
        <v>172</v>
      </c>
      <c r="BG47" s="2" t="s">
        <v>172</v>
      </c>
      <c r="BH47" s="2" t="s">
        <v>172</v>
      </c>
      <c r="BI47" s="2" t="s">
        <v>172</v>
      </c>
      <c r="BJ47" s="2">
        <v>10.6</v>
      </c>
      <c r="BK47" s="2" t="s">
        <v>172</v>
      </c>
      <c r="BL47" s="2" t="s">
        <v>172</v>
      </c>
      <c r="BM47" s="2" t="s">
        <v>172</v>
      </c>
      <c r="BN47" s="2">
        <v>8.6999999999999993</v>
      </c>
      <c r="BO47" s="2">
        <v>9.4</v>
      </c>
      <c r="BP47" s="2" t="s">
        <v>172</v>
      </c>
      <c r="BQ47" s="2" t="s">
        <v>172</v>
      </c>
      <c r="BR47" s="2">
        <v>9.3000000000000007</v>
      </c>
      <c r="BS47" s="2">
        <v>7.9</v>
      </c>
      <c r="BT47" s="15">
        <f t="shared" si="2"/>
        <v>85.3</v>
      </c>
      <c r="BU47" s="16">
        <f t="shared" si="3"/>
        <v>92.6143024618992</v>
      </c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4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5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 t="s">
        <v>172</v>
      </c>
      <c r="EI47" s="2" t="s">
        <v>172</v>
      </c>
      <c r="EJ47" s="2" t="s">
        <v>172</v>
      </c>
      <c r="EK47" s="2">
        <v>0</v>
      </c>
      <c r="EL47" s="2">
        <v>0</v>
      </c>
      <c r="EM47" s="2">
        <v>0</v>
      </c>
      <c r="EN47" s="15">
        <f t="shared" si="6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7"/>
        <v>0</v>
      </c>
      <c r="FM47" s="16"/>
      <c r="FN47">
        <f t="shared" si="9"/>
        <v>92.6143024618992</v>
      </c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4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5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6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7"/>
        <v>0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4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5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6"/>
        <v>0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7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69.099999999999994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8.1999999999999993</v>
      </c>
      <c r="J51" s="4">
        <v>4.8</v>
      </c>
      <c r="K51" s="4">
        <v>24</v>
      </c>
      <c r="L51" s="4">
        <v>59.1</v>
      </c>
      <c r="M51" s="4">
        <v>51.1</v>
      </c>
      <c r="N51" s="4">
        <v>55.5</v>
      </c>
      <c r="O51" s="4">
        <v>30.8</v>
      </c>
      <c r="P51" s="4">
        <v>23.5</v>
      </c>
      <c r="Q51" s="4">
        <v>0</v>
      </c>
      <c r="R51" s="4">
        <v>0</v>
      </c>
      <c r="S51" s="4">
        <v>0</v>
      </c>
      <c r="T51" s="4">
        <v>15.3</v>
      </c>
      <c r="U51" s="4">
        <v>21.9</v>
      </c>
      <c r="V51" s="4">
        <v>17.7</v>
      </c>
      <c r="W51" s="4">
        <v>15.3</v>
      </c>
      <c r="Y51" s="7"/>
      <c r="Z51" s="8" t="s">
        <v>186</v>
      </c>
      <c r="AA51" s="4">
        <v>33.700000000000003</v>
      </c>
      <c r="AB51" s="4">
        <v>21.5</v>
      </c>
      <c r="AC51" s="4">
        <v>23.7</v>
      </c>
      <c r="AD51" s="4">
        <v>27.7</v>
      </c>
      <c r="AE51" s="4">
        <v>27.3</v>
      </c>
      <c r="AF51" s="4">
        <v>29.1</v>
      </c>
      <c r="AG51" s="4">
        <v>30.4</v>
      </c>
      <c r="AH51" s="4">
        <v>37.200000000000003</v>
      </c>
      <c r="AI51" s="4">
        <v>36.4</v>
      </c>
      <c r="AJ51" s="4">
        <v>35.5</v>
      </c>
      <c r="AK51" s="4">
        <v>32.1</v>
      </c>
      <c r="AL51" s="4">
        <v>31.7</v>
      </c>
      <c r="AM51" s="4">
        <v>32.700000000000003</v>
      </c>
      <c r="AN51" s="4">
        <v>35.4</v>
      </c>
      <c r="AO51" s="4">
        <v>36</v>
      </c>
      <c r="AP51" s="4">
        <v>36.299999999999997</v>
      </c>
      <c r="AQ51" s="4">
        <v>35.200000000000003</v>
      </c>
      <c r="AR51" s="4">
        <v>36.5</v>
      </c>
      <c r="AS51" s="4">
        <v>35.9</v>
      </c>
      <c r="AT51" s="4">
        <v>35.200000000000003</v>
      </c>
      <c r="AU51" s="4">
        <v>18.3</v>
      </c>
      <c r="AW51" s="7"/>
      <c r="AX51" s="8" t="s">
        <v>186</v>
      </c>
      <c r="AY51" s="4">
        <v>71.900000000000006</v>
      </c>
      <c r="AZ51" s="4">
        <v>69.8</v>
      </c>
      <c r="BA51" s="4">
        <v>67.900000000000006</v>
      </c>
      <c r="BB51" s="4">
        <v>70.099999999999994</v>
      </c>
      <c r="BC51" s="4">
        <v>69.7</v>
      </c>
      <c r="BD51" s="4">
        <v>69.400000000000006</v>
      </c>
      <c r="BE51" s="4">
        <v>71.2</v>
      </c>
      <c r="BF51" s="4">
        <v>72.7</v>
      </c>
      <c r="BG51" s="4">
        <v>72.3</v>
      </c>
      <c r="BH51" s="4">
        <v>72.5</v>
      </c>
      <c r="BI51" s="4">
        <v>71.900000000000006</v>
      </c>
      <c r="BJ51" s="4">
        <v>72.400000000000006</v>
      </c>
      <c r="BK51" s="4">
        <v>71.900000000000006</v>
      </c>
      <c r="BL51" s="4">
        <v>69</v>
      </c>
      <c r="BM51" s="4">
        <v>69.8</v>
      </c>
      <c r="BN51" s="4">
        <v>69.5</v>
      </c>
      <c r="BO51" s="4">
        <v>71.599999999999994</v>
      </c>
      <c r="BP51" s="4">
        <v>71.599999999999994</v>
      </c>
      <c r="BQ51" s="4">
        <v>71.900000000000006</v>
      </c>
      <c r="BR51" s="4">
        <v>71.400000000000006</v>
      </c>
      <c r="BS51" s="4">
        <v>70.599999999999994</v>
      </c>
      <c r="BU51" s="7"/>
      <c r="BV51" s="8" t="s">
        <v>186</v>
      </c>
      <c r="BW51" s="4">
        <v>49.7</v>
      </c>
      <c r="BX51" s="4">
        <v>49.6</v>
      </c>
      <c r="BY51" s="4">
        <v>19.100000000000001</v>
      </c>
      <c r="BZ51" s="4">
        <v>19</v>
      </c>
      <c r="CA51" s="4">
        <v>18.8</v>
      </c>
      <c r="CB51" s="4">
        <v>18.600000000000001</v>
      </c>
      <c r="CC51" s="4">
        <v>22.6</v>
      </c>
      <c r="CD51" s="4">
        <v>23.3</v>
      </c>
      <c r="CE51" s="4">
        <v>24.4</v>
      </c>
      <c r="CF51" s="4">
        <v>25.5</v>
      </c>
      <c r="CG51" s="4">
        <v>20.6</v>
      </c>
      <c r="CH51" s="4">
        <v>19.8</v>
      </c>
      <c r="CI51" s="4">
        <v>20.5</v>
      </c>
      <c r="CJ51" s="4">
        <v>25.7</v>
      </c>
      <c r="CK51" s="4">
        <v>23.8</v>
      </c>
      <c r="CL51" s="4">
        <v>24.9</v>
      </c>
      <c r="CM51" s="4">
        <v>25</v>
      </c>
      <c r="CN51" s="4">
        <v>24.7</v>
      </c>
      <c r="CO51" s="4">
        <v>25.4</v>
      </c>
      <c r="CP51" s="4">
        <v>24.3</v>
      </c>
      <c r="CQ51" s="4">
        <v>22.8</v>
      </c>
      <c r="CS51" s="7"/>
      <c r="CT51" s="8" t="s">
        <v>186</v>
      </c>
      <c r="CU51" s="4">
        <v>32.1</v>
      </c>
      <c r="CV51" s="4">
        <v>28.9</v>
      </c>
      <c r="CW51" s="4">
        <v>27.9</v>
      </c>
      <c r="CX51" s="4">
        <v>27.8</v>
      </c>
      <c r="CY51" s="4">
        <v>27.6</v>
      </c>
      <c r="CZ51" s="4">
        <v>26.2</v>
      </c>
      <c r="DA51" s="4">
        <v>26</v>
      </c>
      <c r="DB51" s="4">
        <v>25.5</v>
      </c>
      <c r="DC51" s="4">
        <v>25.7</v>
      </c>
      <c r="DD51" s="4">
        <v>24.9</v>
      </c>
      <c r="DE51" s="4">
        <v>26.4</v>
      </c>
      <c r="DF51" s="4">
        <v>25.1</v>
      </c>
      <c r="DG51" s="4">
        <v>25.4</v>
      </c>
      <c r="DH51" s="4">
        <v>25.8</v>
      </c>
      <c r="DI51" s="4">
        <v>25.4</v>
      </c>
      <c r="DJ51" s="4">
        <v>25.3</v>
      </c>
      <c r="DK51" s="4">
        <v>26.4</v>
      </c>
      <c r="DL51" s="4">
        <v>26.3</v>
      </c>
      <c r="DM51" s="4">
        <v>26.8</v>
      </c>
      <c r="DN51" s="4">
        <v>26.8</v>
      </c>
      <c r="DO51" s="4">
        <v>27.2</v>
      </c>
      <c r="DQ51" s="7"/>
      <c r="DR51" s="8" t="s">
        <v>186</v>
      </c>
      <c r="DS51" s="4">
        <v>37.200000000000003</v>
      </c>
      <c r="DT51" s="4">
        <v>35.299999999999997</v>
      </c>
      <c r="DU51" s="4">
        <v>39.700000000000003</v>
      </c>
      <c r="DV51" s="4">
        <v>38.5</v>
      </c>
      <c r="DW51" s="4">
        <v>37.299999999999997</v>
      </c>
      <c r="DX51" s="4">
        <v>37.1</v>
      </c>
      <c r="DY51" s="4">
        <v>34.200000000000003</v>
      </c>
      <c r="DZ51" s="4">
        <v>33.5</v>
      </c>
      <c r="EA51" s="4">
        <v>36.4</v>
      </c>
      <c r="EB51" s="4">
        <v>32.5</v>
      </c>
      <c r="EC51" s="4">
        <v>29.7</v>
      </c>
      <c r="ED51" s="4">
        <v>28</v>
      </c>
      <c r="EE51" s="4">
        <v>28.3</v>
      </c>
      <c r="EF51" s="4">
        <v>27.7</v>
      </c>
      <c r="EG51" s="4">
        <v>29.2</v>
      </c>
      <c r="EH51" s="4">
        <v>28.1</v>
      </c>
      <c r="EI51" s="4">
        <v>28.3</v>
      </c>
      <c r="EJ51" s="4">
        <v>28</v>
      </c>
      <c r="EK51" s="4">
        <v>28.6</v>
      </c>
      <c r="EL51" s="4">
        <v>28.8</v>
      </c>
      <c r="EM51" s="4">
        <v>34.4</v>
      </c>
      <c r="EO51" s="7"/>
      <c r="EP51" s="8" t="s">
        <v>186</v>
      </c>
      <c r="EQ51" s="4">
        <v>22.1</v>
      </c>
      <c r="ER51" s="4">
        <v>11.8</v>
      </c>
      <c r="ES51" s="4">
        <v>10.4</v>
      </c>
      <c r="ET51" s="4">
        <v>9.5</v>
      </c>
      <c r="EU51" s="4">
        <v>9.8000000000000007</v>
      </c>
      <c r="EV51" s="4">
        <v>11.6</v>
      </c>
      <c r="EW51" s="4">
        <v>36.4</v>
      </c>
      <c r="EX51" s="4">
        <v>35.700000000000003</v>
      </c>
      <c r="EY51" s="4">
        <v>35.200000000000003</v>
      </c>
      <c r="EZ51" s="4">
        <v>34.5</v>
      </c>
      <c r="FA51" s="4">
        <v>33</v>
      </c>
      <c r="FB51" s="4">
        <v>33.700000000000003</v>
      </c>
      <c r="FC51" s="4">
        <v>34.700000000000003</v>
      </c>
      <c r="FD51" s="4">
        <v>33.799999999999997</v>
      </c>
      <c r="FE51" s="4">
        <v>32</v>
      </c>
      <c r="FF51" s="4">
        <v>31.1</v>
      </c>
      <c r="FG51" s="4">
        <v>12.7</v>
      </c>
      <c r="FH51" s="4">
        <v>38.6</v>
      </c>
      <c r="FI51" s="4">
        <v>38.4</v>
      </c>
      <c r="FJ51" s="4">
        <v>41.8</v>
      </c>
      <c r="FK51" s="4">
        <v>40.4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640625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1"/>
      <c r="M5" s="1"/>
      <c r="N5" s="1"/>
      <c r="O5" s="2"/>
      <c r="P5" s="1"/>
      <c r="Q5" s="1"/>
      <c r="R5" s="1"/>
      <c r="S5" s="1"/>
      <c r="T5" s="1"/>
      <c r="U5" s="1"/>
      <c r="V5" s="1"/>
      <c r="W5" s="1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1"/>
      <c r="AK5" s="1"/>
      <c r="AL5" s="1"/>
      <c r="AM5" s="2"/>
      <c r="AN5" s="1"/>
      <c r="AO5" s="1"/>
      <c r="AP5" s="1"/>
      <c r="AQ5" s="1"/>
      <c r="AR5" s="1"/>
      <c r="AS5" s="1"/>
      <c r="AT5" s="1"/>
      <c r="AU5" s="1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1"/>
      <c r="BI5" s="1"/>
      <c r="BJ5" s="1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1"/>
      <c r="CG5" s="1"/>
      <c r="CH5" s="1"/>
      <c r="CI5" s="2"/>
      <c r="CJ5" s="1"/>
      <c r="CK5" s="1"/>
      <c r="CL5" s="1"/>
      <c r="CM5" s="1"/>
      <c r="CN5" s="1"/>
      <c r="CO5" s="1"/>
      <c r="CP5" s="1"/>
      <c r="CQ5" s="1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1"/>
      <c r="DE5" s="1"/>
      <c r="DF5" s="1"/>
      <c r="DG5" s="2"/>
      <c r="DH5" s="1"/>
      <c r="DI5" s="1"/>
      <c r="DJ5" s="1"/>
      <c r="DK5" s="1"/>
      <c r="DL5" s="1"/>
      <c r="DM5" s="1"/>
      <c r="DN5" s="1"/>
      <c r="DO5" s="1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1"/>
      <c r="FA5" s="1"/>
      <c r="FB5" s="1"/>
      <c r="FC5" s="2"/>
      <c r="FD5" s="1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53"/>
      <c r="BV6" s="153"/>
      <c r="BW6" s="1"/>
      <c r="BX6" s="1"/>
      <c r="BY6" s="1"/>
      <c r="BZ6" s="1"/>
      <c r="CA6" s="1"/>
      <c r="CB6" s="2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231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231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231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231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231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231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231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4.5">
      <c r="A9" s="153"/>
      <c r="B9" s="153"/>
      <c r="C9" s="1"/>
      <c r="D9" s="1"/>
      <c r="E9" s="1"/>
      <c r="F9" s="1"/>
      <c r="G9" s="1"/>
      <c r="H9" s="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53"/>
      <c r="Z9" s="153"/>
      <c r="AA9" s="1"/>
      <c r="AB9" s="1"/>
      <c r="AC9" s="1"/>
      <c r="AD9" s="1"/>
      <c r="AE9" s="1"/>
      <c r="AF9" s="4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53"/>
      <c r="AX9" s="153"/>
      <c r="AY9" s="1"/>
      <c r="AZ9" s="1"/>
      <c r="BA9" s="1"/>
      <c r="BB9" s="1"/>
      <c r="BC9" s="1"/>
      <c r="BD9" s="4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53"/>
      <c r="BV9" s="153"/>
      <c r="BW9" s="1"/>
      <c r="BX9" s="1"/>
      <c r="BY9" s="1"/>
      <c r="BZ9" s="1"/>
      <c r="CA9" s="1"/>
      <c r="CB9" s="4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53"/>
      <c r="CT9" s="153"/>
      <c r="CU9" s="1"/>
      <c r="CV9" s="1"/>
      <c r="CW9" s="1"/>
      <c r="CX9" s="1"/>
      <c r="CY9" s="1"/>
      <c r="CZ9" s="4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53"/>
      <c r="DR9" s="153"/>
      <c r="DS9" s="1"/>
      <c r="DT9" s="1"/>
      <c r="DU9" s="1"/>
      <c r="DV9" s="1"/>
      <c r="DW9" s="1"/>
      <c r="DX9" s="4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53"/>
      <c r="Z12" s="153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53"/>
      <c r="AX12" s="153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53"/>
      <c r="BV12" s="153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53"/>
      <c r="CT12" s="153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53"/>
      <c r="DR12" s="153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53"/>
      <c r="EP12" s="153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spans="1:167" ht="13">
      <c r="A13" s="7"/>
      <c r="B13" s="8" t="s">
        <v>232</v>
      </c>
      <c r="C13" s="4">
        <v>27.3</v>
      </c>
      <c r="D13" s="4">
        <v>25.7</v>
      </c>
      <c r="E13" s="4">
        <v>27.4</v>
      </c>
      <c r="F13" s="4">
        <v>27.2</v>
      </c>
      <c r="G13" s="4">
        <v>30.2</v>
      </c>
      <c r="H13" s="4">
        <v>32</v>
      </c>
      <c r="I13" s="4">
        <v>34.700000000000003</v>
      </c>
      <c r="J13" s="4">
        <v>35.799999999999997</v>
      </c>
      <c r="K13" s="4">
        <v>32.9</v>
      </c>
      <c r="L13" s="4">
        <v>32</v>
      </c>
      <c r="M13" s="4">
        <v>31.2</v>
      </c>
      <c r="N13" s="4">
        <v>24.9</v>
      </c>
      <c r="O13" s="4">
        <v>27.4</v>
      </c>
      <c r="P13" s="4">
        <v>26.8</v>
      </c>
      <c r="Q13" s="4">
        <v>19.7</v>
      </c>
      <c r="R13" s="4">
        <v>18.8</v>
      </c>
      <c r="S13" s="4">
        <v>20.399999999999999</v>
      </c>
      <c r="T13" s="4">
        <v>24.4</v>
      </c>
      <c r="U13" s="4">
        <v>26.2</v>
      </c>
      <c r="V13" s="4">
        <v>25.2</v>
      </c>
      <c r="W13" s="4">
        <v>24.3</v>
      </c>
      <c r="Y13" s="7"/>
      <c r="Z13" s="8" t="s">
        <v>232</v>
      </c>
      <c r="AA13" s="4">
        <v>124.8</v>
      </c>
      <c r="AB13" s="4">
        <v>118.5</v>
      </c>
      <c r="AC13" s="4">
        <v>126.7</v>
      </c>
      <c r="AD13" s="4">
        <v>124</v>
      </c>
      <c r="AE13" s="4">
        <v>132.6</v>
      </c>
      <c r="AF13" s="4">
        <v>128.1</v>
      </c>
      <c r="AG13" s="4">
        <v>114.1</v>
      </c>
      <c r="AH13" s="4">
        <v>111.9</v>
      </c>
      <c r="AI13" s="4">
        <v>116.6</v>
      </c>
      <c r="AJ13" s="4">
        <v>111.3</v>
      </c>
      <c r="AK13" s="4">
        <v>108.4</v>
      </c>
      <c r="AL13" s="4">
        <v>114.2</v>
      </c>
      <c r="AM13" s="4">
        <v>118.3</v>
      </c>
      <c r="AN13" s="4">
        <v>132</v>
      </c>
      <c r="AO13" s="4">
        <v>125.7</v>
      </c>
      <c r="AP13" s="4">
        <v>108.8</v>
      </c>
      <c r="AQ13" s="4">
        <v>103.9</v>
      </c>
      <c r="AR13" s="4">
        <v>101</v>
      </c>
      <c r="AS13" s="4">
        <v>99.3</v>
      </c>
      <c r="AT13" s="4">
        <v>109.5</v>
      </c>
      <c r="AU13" s="4">
        <v>99.8</v>
      </c>
      <c r="AW13" s="7"/>
      <c r="AX13" s="8" t="s">
        <v>232</v>
      </c>
      <c r="AY13" s="4">
        <v>209.3</v>
      </c>
      <c r="AZ13" s="4">
        <v>189.3</v>
      </c>
      <c r="BA13" s="4">
        <v>201.4</v>
      </c>
      <c r="BB13" s="4">
        <v>210.9</v>
      </c>
      <c r="BC13" s="4">
        <v>219.7</v>
      </c>
      <c r="BD13" s="4">
        <v>223.9</v>
      </c>
      <c r="BE13" s="4">
        <v>225.7</v>
      </c>
      <c r="BF13" s="4">
        <v>231.5</v>
      </c>
      <c r="BG13" s="4">
        <v>226.3</v>
      </c>
      <c r="BH13" s="4">
        <v>195</v>
      </c>
      <c r="BI13" s="4">
        <v>195.2</v>
      </c>
      <c r="BJ13" s="4">
        <v>204.8</v>
      </c>
      <c r="BK13" s="4">
        <v>199</v>
      </c>
      <c r="BL13" s="4">
        <v>191.6</v>
      </c>
      <c r="BM13" s="4">
        <v>181.4</v>
      </c>
      <c r="BN13" s="4">
        <v>177.5</v>
      </c>
      <c r="BO13" s="4">
        <v>165.1</v>
      </c>
      <c r="BP13" s="4">
        <v>176.8</v>
      </c>
      <c r="BQ13" s="4">
        <v>179.7</v>
      </c>
      <c r="BR13" s="4">
        <v>168.3</v>
      </c>
      <c r="BS13" s="4">
        <v>161.5</v>
      </c>
      <c r="BU13" s="7"/>
      <c r="BV13" s="8" t="s">
        <v>232</v>
      </c>
      <c r="BW13" s="4">
        <v>15.9</v>
      </c>
      <c r="BX13" s="4">
        <v>15.2</v>
      </c>
      <c r="BY13" s="4">
        <v>17.399999999999999</v>
      </c>
      <c r="BZ13" s="4">
        <v>15.7</v>
      </c>
      <c r="CA13" s="4">
        <v>16.2</v>
      </c>
      <c r="CB13" s="4">
        <v>17.3</v>
      </c>
      <c r="CC13" s="4">
        <v>17.600000000000001</v>
      </c>
      <c r="CD13" s="4">
        <v>21.3</v>
      </c>
      <c r="CE13" s="4">
        <v>21</v>
      </c>
      <c r="CF13" s="4">
        <v>20.399999999999999</v>
      </c>
      <c r="CG13" s="4">
        <v>19.7</v>
      </c>
      <c r="CH13" s="4">
        <v>18.600000000000001</v>
      </c>
      <c r="CI13" s="4">
        <v>22.5</v>
      </c>
      <c r="CJ13" s="4">
        <v>17.899999999999999</v>
      </c>
      <c r="CK13" s="4">
        <v>18</v>
      </c>
      <c r="CL13" s="4">
        <v>21.6</v>
      </c>
      <c r="CM13" s="4">
        <v>23</v>
      </c>
      <c r="CN13" s="4">
        <v>23.7</v>
      </c>
      <c r="CO13" s="4">
        <v>18.8</v>
      </c>
      <c r="CP13" s="4">
        <v>19.399999999999999</v>
      </c>
      <c r="CQ13" s="4">
        <v>19.399999999999999</v>
      </c>
      <c r="CS13" s="7"/>
      <c r="CT13" s="8" t="s">
        <v>232</v>
      </c>
      <c r="CU13" s="4">
        <v>13.8</v>
      </c>
      <c r="CV13" s="4">
        <v>11.9</v>
      </c>
      <c r="CW13" s="4">
        <v>11.1</v>
      </c>
      <c r="CX13" s="4">
        <v>6.7</v>
      </c>
      <c r="CY13" s="4">
        <v>6</v>
      </c>
      <c r="CZ13" s="4">
        <v>5.7</v>
      </c>
      <c r="DA13" s="4">
        <v>11.6</v>
      </c>
      <c r="DB13" s="4">
        <v>10.9</v>
      </c>
      <c r="DC13" s="4">
        <v>13</v>
      </c>
      <c r="DD13" s="4">
        <v>8.9</v>
      </c>
      <c r="DE13" s="4">
        <v>10.1</v>
      </c>
      <c r="DF13" s="4">
        <v>14.6</v>
      </c>
      <c r="DG13" s="4">
        <v>17.399999999999999</v>
      </c>
      <c r="DH13" s="4">
        <v>19.8</v>
      </c>
      <c r="DI13" s="4">
        <v>22.8</v>
      </c>
      <c r="DJ13" s="4">
        <v>18.3</v>
      </c>
      <c r="DK13" s="4">
        <v>15.7</v>
      </c>
      <c r="DL13" s="4">
        <v>19.600000000000001</v>
      </c>
      <c r="DM13" s="4">
        <v>17.100000000000001</v>
      </c>
      <c r="DN13" s="4">
        <v>17.899999999999999</v>
      </c>
      <c r="DO13" s="4">
        <v>15.1</v>
      </c>
      <c r="DQ13" s="7"/>
      <c r="DR13" s="8" t="s">
        <v>232</v>
      </c>
      <c r="DS13" s="4">
        <v>84.6</v>
      </c>
      <c r="DT13" s="4">
        <v>61.3</v>
      </c>
      <c r="DU13" s="4">
        <v>57.4</v>
      </c>
      <c r="DV13" s="4">
        <v>51.8</v>
      </c>
      <c r="DW13" s="4">
        <v>48.5</v>
      </c>
      <c r="DX13" s="4">
        <v>45.7</v>
      </c>
      <c r="DY13" s="4">
        <v>58.9</v>
      </c>
      <c r="DZ13" s="4">
        <v>62.2</v>
      </c>
      <c r="EA13" s="4">
        <v>58.8</v>
      </c>
      <c r="EB13" s="4">
        <v>62.3</v>
      </c>
      <c r="EC13" s="4">
        <v>55.8</v>
      </c>
      <c r="ED13" s="4">
        <v>61.9</v>
      </c>
      <c r="EE13" s="4">
        <v>64</v>
      </c>
      <c r="EF13" s="4">
        <v>72.900000000000006</v>
      </c>
      <c r="EG13" s="4">
        <v>70.900000000000006</v>
      </c>
      <c r="EH13" s="4">
        <v>56.4</v>
      </c>
      <c r="EI13" s="4">
        <v>59.5</v>
      </c>
      <c r="EJ13" s="4">
        <v>60.7</v>
      </c>
      <c r="EK13" s="4">
        <v>53.7</v>
      </c>
      <c r="EL13" s="4">
        <v>60.2</v>
      </c>
      <c r="EM13" s="4">
        <v>57.8</v>
      </c>
      <c r="EO13" s="7"/>
      <c r="EP13" s="8" t="s">
        <v>232</v>
      </c>
      <c r="EQ13" s="4">
        <v>87.9</v>
      </c>
      <c r="ER13" s="4">
        <v>93.3</v>
      </c>
      <c r="ES13" s="4">
        <v>81.5</v>
      </c>
      <c r="ET13" s="4">
        <v>88.3</v>
      </c>
      <c r="EU13" s="4">
        <v>88.3</v>
      </c>
      <c r="EV13" s="4">
        <v>94.7</v>
      </c>
      <c r="EW13" s="4">
        <v>69.3</v>
      </c>
      <c r="EX13" s="4">
        <v>68.5</v>
      </c>
      <c r="EY13" s="4">
        <v>53.3</v>
      </c>
      <c r="EZ13" s="4">
        <v>49.1</v>
      </c>
      <c r="FA13" s="4">
        <v>51.7</v>
      </c>
      <c r="FB13" s="4">
        <v>49.9</v>
      </c>
      <c r="FC13" s="4">
        <v>52.8</v>
      </c>
      <c r="FD13" s="4">
        <v>59</v>
      </c>
      <c r="FE13" s="4">
        <v>63.5</v>
      </c>
      <c r="FF13" s="4">
        <v>61.4</v>
      </c>
      <c r="FG13" s="4">
        <v>51.9</v>
      </c>
      <c r="FH13" s="4">
        <v>58.4</v>
      </c>
      <c r="FI13" s="4">
        <v>57.5</v>
      </c>
      <c r="FJ13" s="4">
        <v>52.8</v>
      </c>
      <c r="FK13" s="4">
        <v>49.6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>
        <v>8.1</v>
      </c>
      <c r="D15" s="2">
        <v>7.6</v>
      </c>
      <c r="E15" s="2">
        <v>7.6</v>
      </c>
      <c r="F15" s="2">
        <v>7.9</v>
      </c>
      <c r="G15" s="2">
        <v>8.5</v>
      </c>
      <c r="H15" s="2">
        <v>11.4</v>
      </c>
      <c r="I15" s="2">
        <v>9.5</v>
      </c>
      <c r="J15" s="2">
        <v>9.1</v>
      </c>
      <c r="K15" s="2">
        <v>9.4</v>
      </c>
      <c r="L15" s="2">
        <v>10.199999999999999</v>
      </c>
      <c r="M15" s="2">
        <v>12.6</v>
      </c>
      <c r="N15" s="2">
        <v>10.199999999999999</v>
      </c>
      <c r="O15" s="2">
        <v>11.2</v>
      </c>
      <c r="P15" s="2" t="s">
        <v>172</v>
      </c>
      <c r="Q15" s="2">
        <v>8.1999999999999993</v>
      </c>
      <c r="R15" s="2">
        <v>7.3</v>
      </c>
      <c r="S15" s="2" t="s">
        <v>172</v>
      </c>
      <c r="T15" s="2">
        <v>8.6</v>
      </c>
      <c r="U15" s="2" t="s">
        <v>172</v>
      </c>
      <c r="V15" s="2" t="s">
        <v>172</v>
      </c>
      <c r="W15" s="2" t="s">
        <v>172</v>
      </c>
      <c r="Y15" s="1"/>
      <c r="Z15" s="10" t="s">
        <v>171</v>
      </c>
      <c r="AA15" s="2">
        <v>47.8</v>
      </c>
      <c r="AB15" s="2">
        <v>49</v>
      </c>
      <c r="AC15" s="2">
        <v>48.8</v>
      </c>
      <c r="AD15" s="2">
        <v>52</v>
      </c>
      <c r="AE15" s="2">
        <v>52.7</v>
      </c>
      <c r="AF15" s="2">
        <v>59.9</v>
      </c>
      <c r="AG15" s="2">
        <v>43.6</v>
      </c>
      <c r="AH15" s="2">
        <v>41.8</v>
      </c>
      <c r="AI15" s="2">
        <v>41.1</v>
      </c>
      <c r="AJ15" s="2">
        <v>41.1</v>
      </c>
      <c r="AK15" s="2">
        <v>41</v>
      </c>
      <c r="AL15" s="2">
        <v>41.1</v>
      </c>
      <c r="AM15" s="2">
        <v>41.4</v>
      </c>
      <c r="AN15" s="2">
        <v>47.8</v>
      </c>
      <c r="AO15" s="2">
        <v>40</v>
      </c>
      <c r="AP15" s="2">
        <v>36.1</v>
      </c>
      <c r="AQ15" s="2">
        <v>36.200000000000003</v>
      </c>
      <c r="AR15" s="2">
        <v>35.4</v>
      </c>
      <c r="AS15" s="2">
        <v>36.1</v>
      </c>
      <c r="AT15" s="2">
        <v>39.299999999999997</v>
      </c>
      <c r="AU15" s="2">
        <v>39</v>
      </c>
      <c r="AW15" s="1"/>
      <c r="AX15" s="10" t="s">
        <v>171</v>
      </c>
      <c r="AY15" s="2">
        <v>64.099999999999994</v>
      </c>
      <c r="AZ15" s="2">
        <v>57.5</v>
      </c>
      <c r="BA15" s="2">
        <v>55.6</v>
      </c>
      <c r="BB15" s="2">
        <v>51.1</v>
      </c>
      <c r="BC15" s="2">
        <v>50</v>
      </c>
      <c r="BD15" s="2">
        <v>60.2</v>
      </c>
      <c r="BE15" s="2">
        <v>75.400000000000006</v>
      </c>
      <c r="BF15" s="2">
        <v>79.400000000000006</v>
      </c>
      <c r="BG15" s="2">
        <v>80.400000000000006</v>
      </c>
      <c r="BH15" s="2">
        <v>70.5</v>
      </c>
      <c r="BI15" s="2">
        <v>69.099999999999994</v>
      </c>
      <c r="BJ15" s="2">
        <v>74.599999999999994</v>
      </c>
      <c r="BK15" s="2">
        <v>76.8</v>
      </c>
      <c r="BL15" s="2">
        <v>72.5</v>
      </c>
      <c r="BM15" s="2">
        <v>63.9</v>
      </c>
      <c r="BN15" s="2">
        <v>63.6</v>
      </c>
      <c r="BO15" s="2">
        <v>59.4</v>
      </c>
      <c r="BP15" s="2">
        <v>57.5</v>
      </c>
      <c r="BQ15" s="2">
        <v>63.8</v>
      </c>
      <c r="BR15" s="2">
        <v>57.1</v>
      </c>
      <c r="BS15" s="2">
        <v>56.9</v>
      </c>
      <c r="BU15" s="1"/>
      <c r="BV15" s="10" t="s">
        <v>171</v>
      </c>
      <c r="BW15" s="2">
        <v>6.8</v>
      </c>
      <c r="BX15" s="2">
        <v>6.8</v>
      </c>
      <c r="BY15" s="2">
        <v>6.7</v>
      </c>
      <c r="BZ15" s="2">
        <v>6.7</v>
      </c>
      <c r="CA15" s="2">
        <v>5.4</v>
      </c>
      <c r="CB15" s="2">
        <v>5.6</v>
      </c>
      <c r="CC15" s="2">
        <v>5.3</v>
      </c>
      <c r="CD15" s="2">
        <v>7</v>
      </c>
      <c r="CE15" s="2">
        <v>6.7</v>
      </c>
      <c r="CF15" s="2">
        <v>6.7</v>
      </c>
      <c r="CG15" s="2">
        <v>6.5</v>
      </c>
      <c r="CH15" s="2" t="s">
        <v>172</v>
      </c>
      <c r="CI15" s="2">
        <v>7.9</v>
      </c>
      <c r="CJ15" s="2">
        <v>6</v>
      </c>
      <c r="CK15" s="2">
        <v>4.8</v>
      </c>
      <c r="CL15" s="2">
        <v>4.5999999999999996</v>
      </c>
      <c r="CM15" s="2">
        <v>6</v>
      </c>
      <c r="CN15" s="2">
        <v>4.3</v>
      </c>
      <c r="CO15" s="2">
        <v>5.2</v>
      </c>
      <c r="CP15" s="2">
        <v>5.6</v>
      </c>
      <c r="CQ15" s="2">
        <v>5.0999999999999996</v>
      </c>
      <c r="CS15" s="1"/>
      <c r="CT15" s="10" t="s">
        <v>171</v>
      </c>
      <c r="CU15" s="2">
        <v>1.8</v>
      </c>
      <c r="CV15" s="2">
        <v>1.9</v>
      </c>
      <c r="CW15" s="2">
        <v>2</v>
      </c>
      <c r="CX15" s="2">
        <v>2.8</v>
      </c>
      <c r="CY15" s="2">
        <v>1.9</v>
      </c>
      <c r="CZ15" s="2">
        <v>3.3</v>
      </c>
      <c r="DA15" s="2">
        <v>3</v>
      </c>
      <c r="DB15" s="2">
        <v>3</v>
      </c>
      <c r="DC15" s="2">
        <v>3.7</v>
      </c>
      <c r="DD15" s="2">
        <v>2.8</v>
      </c>
      <c r="DE15" s="2" t="s">
        <v>172</v>
      </c>
      <c r="DF15" s="2" t="s">
        <v>172</v>
      </c>
      <c r="DG15" s="2">
        <v>2.7</v>
      </c>
      <c r="DH15" s="2" t="s">
        <v>172</v>
      </c>
      <c r="DI15" s="2">
        <v>3.7</v>
      </c>
      <c r="DJ15" s="2">
        <v>3.3</v>
      </c>
      <c r="DK15" s="2" t="s">
        <v>172</v>
      </c>
      <c r="DL15" s="2">
        <v>3.7</v>
      </c>
      <c r="DM15" s="2">
        <v>3.3</v>
      </c>
      <c r="DN15" s="2">
        <v>3.2</v>
      </c>
      <c r="DO15" s="2">
        <v>2.7</v>
      </c>
      <c r="DQ15" s="1"/>
      <c r="DR15" s="10" t="s">
        <v>171</v>
      </c>
      <c r="DS15" s="2">
        <v>10.7</v>
      </c>
      <c r="DT15" s="2">
        <v>9.6</v>
      </c>
      <c r="DU15" s="2">
        <v>8.9</v>
      </c>
      <c r="DV15" s="2">
        <v>8.4</v>
      </c>
      <c r="DW15" s="2">
        <v>8.9</v>
      </c>
      <c r="DX15" s="2">
        <v>11.3</v>
      </c>
      <c r="DY15" s="2">
        <v>13.7</v>
      </c>
      <c r="DZ15" s="2">
        <v>13.2</v>
      </c>
      <c r="EA15" s="2">
        <v>13.1</v>
      </c>
      <c r="EB15" s="2">
        <v>11.2</v>
      </c>
      <c r="EC15" s="2">
        <v>13.8</v>
      </c>
      <c r="ED15" s="2" t="s">
        <v>172</v>
      </c>
      <c r="EE15" s="2">
        <v>15.9</v>
      </c>
      <c r="EF15" s="2">
        <v>17.3</v>
      </c>
      <c r="EG15" s="2">
        <v>17.100000000000001</v>
      </c>
      <c r="EH15" s="2">
        <v>12.5</v>
      </c>
      <c r="EI15" s="2">
        <v>15.4</v>
      </c>
      <c r="EJ15" s="2">
        <v>17.2</v>
      </c>
      <c r="EK15" s="2">
        <v>12.6</v>
      </c>
      <c r="EL15" s="2">
        <v>14.4</v>
      </c>
      <c r="EM15" s="2">
        <v>13.3</v>
      </c>
      <c r="EO15" s="1"/>
      <c r="EP15" s="10" t="s">
        <v>171</v>
      </c>
      <c r="EQ15" s="2">
        <v>11.5</v>
      </c>
      <c r="ER15" s="2">
        <v>13.6</v>
      </c>
      <c r="ES15" s="2">
        <v>14.4</v>
      </c>
      <c r="ET15" s="2">
        <v>14.9</v>
      </c>
      <c r="EU15" s="2">
        <v>14.5</v>
      </c>
      <c r="EV15" s="2">
        <v>17.3</v>
      </c>
      <c r="EW15" s="2" t="s">
        <v>172</v>
      </c>
      <c r="EX15" s="2" t="s">
        <v>172</v>
      </c>
      <c r="EY15" s="2" t="s">
        <v>172</v>
      </c>
      <c r="EZ15" s="2" t="s">
        <v>172</v>
      </c>
      <c r="FA15" s="2" t="s">
        <v>172</v>
      </c>
      <c r="FB15" s="2" t="s">
        <v>172</v>
      </c>
      <c r="FC15" s="2">
        <v>15.6</v>
      </c>
      <c r="FD15" s="2" t="s">
        <v>172</v>
      </c>
      <c r="FE15" s="2">
        <v>14.3</v>
      </c>
      <c r="FF15" s="2">
        <v>13.3</v>
      </c>
      <c r="FG15" s="2" t="s">
        <v>172</v>
      </c>
      <c r="FH15" s="2" t="s">
        <v>172</v>
      </c>
      <c r="FI15" s="2" t="s">
        <v>172</v>
      </c>
      <c r="FJ15" s="2" t="s">
        <v>172</v>
      </c>
      <c r="FK15" s="2" t="s">
        <v>172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 t="s">
        <v>172</v>
      </c>
      <c r="F16" s="2" t="s">
        <v>172</v>
      </c>
      <c r="G16" s="2" t="s">
        <v>172</v>
      </c>
      <c r="H16" s="2" t="s">
        <v>172</v>
      </c>
      <c r="I16" s="2" t="s">
        <v>172</v>
      </c>
      <c r="J16" s="2" t="s">
        <v>172</v>
      </c>
      <c r="K16" s="2" t="s">
        <v>172</v>
      </c>
      <c r="L16" s="2" t="s">
        <v>172</v>
      </c>
      <c r="M16" s="2" t="s">
        <v>172</v>
      </c>
      <c r="N16" s="2">
        <v>2.4</v>
      </c>
      <c r="O16" s="2" t="s">
        <v>172</v>
      </c>
      <c r="P16" s="2" t="s">
        <v>172</v>
      </c>
      <c r="Q16" s="2" t="s">
        <v>172</v>
      </c>
      <c r="R16" s="2" t="s">
        <v>172</v>
      </c>
      <c r="S16" s="2">
        <v>5.7</v>
      </c>
      <c r="T16" s="2">
        <v>6.6</v>
      </c>
      <c r="U16" s="2">
        <v>6.7</v>
      </c>
      <c r="V16" s="2">
        <v>7.1</v>
      </c>
      <c r="W16" s="2">
        <v>7.2</v>
      </c>
      <c r="Y16" s="1"/>
      <c r="Z16" s="10" t="s">
        <v>173</v>
      </c>
      <c r="AA16" s="2">
        <v>52.2</v>
      </c>
      <c r="AB16" s="2">
        <v>48.1</v>
      </c>
      <c r="AC16" s="2">
        <v>52.4</v>
      </c>
      <c r="AD16" s="2">
        <v>46.5</v>
      </c>
      <c r="AE16" s="2">
        <v>51.3</v>
      </c>
      <c r="AF16" s="2">
        <v>43.3</v>
      </c>
      <c r="AG16" s="2">
        <v>43.6</v>
      </c>
      <c r="AH16" s="2">
        <v>43.4</v>
      </c>
      <c r="AI16" s="2">
        <v>42.1</v>
      </c>
      <c r="AJ16" s="2">
        <v>38.799999999999997</v>
      </c>
      <c r="AK16" s="2">
        <v>42.6</v>
      </c>
      <c r="AL16" s="2">
        <v>50.1</v>
      </c>
      <c r="AM16" s="2">
        <v>53.7</v>
      </c>
      <c r="AN16" s="2">
        <v>63.2</v>
      </c>
      <c r="AO16" s="2">
        <v>49.1</v>
      </c>
      <c r="AP16" s="2">
        <v>43</v>
      </c>
      <c r="AQ16" s="2">
        <v>42.7</v>
      </c>
      <c r="AR16" s="2">
        <v>42</v>
      </c>
      <c r="AS16" s="2">
        <v>40.299999999999997</v>
      </c>
      <c r="AT16" s="2">
        <v>44.8</v>
      </c>
      <c r="AU16" s="2">
        <v>39.200000000000003</v>
      </c>
      <c r="AW16" s="1"/>
      <c r="AX16" s="10" t="s">
        <v>173</v>
      </c>
      <c r="AY16" s="2">
        <v>118.5</v>
      </c>
      <c r="AZ16" s="2">
        <v>105.3</v>
      </c>
      <c r="BA16" s="2">
        <v>119.4</v>
      </c>
      <c r="BB16" s="2">
        <v>133.30000000000001</v>
      </c>
      <c r="BC16" s="2">
        <v>137.30000000000001</v>
      </c>
      <c r="BD16" s="2">
        <v>133</v>
      </c>
      <c r="BE16" s="2">
        <v>121.4</v>
      </c>
      <c r="BF16" s="2">
        <v>124.6</v>
      </c>
      <c r="BG16" s="2">
        <v>119.6</v>
      </c>
      <c r="BH16" s="2">
        <v>100.2</v>
      </c>
      <c r="BI16" s="2">
        <v>101.9</v>
      </c>
      <c r="BJ16" s="2">
        <v>104.9</v>
      </c>
      <c r="BK16" s="2">
        <v>103.2</v>
      </c>
      <c r="BL16" s="2">
        <v>98.4</v>
      </c>
      <c r="BM16" s="2">
        <v>96</v>
      </c>
      <c r="BN16" s="2">
        <v>97.6</v>
      </c>
      <c r="BO16" s="2">
        <v>94.5</v>
      </c>
      <c r="BP16" s="2">
        <v>100.3</v>
      </c>
      <c r="BQ16" s="2">
        <v>98.5</v>
      </c>
      <c r="BR16" s="2">
        <v>96.2</v>
      </c>
      <c r="BS16" s="2">
        <v>90</v>
      </c>
      <c r="BU16" s="1"/>
      <c r="BV16" s="10" t="s">
        <v>173</v>
      </c>
      <c r="BW16" s="2">
        <v>7.1</v>
      </c>
      <c r="BX16" s="2">
        <v>7.1</v>
      </c>
      <c r="BY16" s="2">
        <v>9.4</v>
      </c>
      <c r="BZ16" s="2">
        <v>7.8</v>
      </c>
      <c r="CA16" s="2">
        <v>9</v>
      </c>
      <c r="CB16" s="2">
        <v>9.5</v>
      </c>
      <c r="CC16" s="2">
        <v>9.6999999999999993</v>
      </c>
      <c r="CD16" s="2">
        <v>11.8</v>
      </c>
      <c r="CE16" s="2">
        <v>11.8</v>
      </c>
      <c r="CF16" s="2">
        <v>11.7</v>
      </c>
      <c r="CG16" s="2" t="s">
        <v>172</v>
      </c>
      <c r="CH16" s="2">
        <v>10.7</v>
      </c>
      <c r="CI16" s="2">
        <v>12</v>
      </c>
      <c r="CJ16" s="2" t="s">
        <v>172</v>
      </c>
      <c r="CK16" s="2" t="s">
        <v>172</v>
      </c>
      <c r="CL16" s="2" t="s">
        <v>172</v>
      </c>
      <c r="CM16" s="2" t="s">
        <v>172</v>
      </c>
      <c r="CN16" s="2">
        <v>17.5</v>
      </c>
      <c r="CO16" s="2">
        <v>11.6</v>
      </c>
      <c r="CP16" s="2">
        <v>12</v>
      </c>
      <c r="CQ16" s="2">
        <v>12.2</v>
      </c>
      <c r="CS16" s="1"/>
      <c r="CT16" s="10" t="s">
        <v>173</v>
      </c>
      <c r="CU16" s="2">
        <v>9.8000000000000007</v>
      </c>
      <c r="CV16" s="2">
        <v>7.7</v>
      </c>
      <c r="CW16" s="2">
        <v>6.3</v>
      </c>
      <c r="CX16" s="2">
        <v>1.1000000000000001</v>
      </c>
      <c r="CY16" s="2">
        <v>0.8</v>
      </c>
      <c r="CZ16" s="2">
        <v>0.8</v>
      </c>
      <c r="DA16" s="2">
        <v>6.2</v>
      </c>
      <c r="DB16" s="2">
        <v>5.6</v>
      </c>
      <c r="DC16" s="2" t="s">
        <v>172</v>
      </c>
      <c r="DD16" s="2" t="s">
        <v>172</v>
      </c>
      <c r="DE16" s="2" t="s">
        <v>172</v>
      </c>
      <c r="DF16" s="2" t="s">
        <v>172</v>
      </c>
      <c r="DG16" s="2" t="s">
        <v>172</v>
      </c>
      <c r="DH16" s="2" t="s">
        <v>172</v>
      </c>
      <c r="DI16" s="2" t="s">
        <v>172</v>
      </c>
      <c r="DJ16" s="2" t="s">
        <v>172</v>
      </c>
      <c r="DK16" s="2" t="s">
        <v>172</v>
      </c>
      <c r="DL16" s="2" t="s">
        <v>172</v>
      </c>
      <c r="DM16" s="2">
        <v>8.4</v>
      </c>
      <c r="DN16" s="2">
        <v>8.8000000000000007</v>
      </c>
      <c r="DO16" s="2">
        <v>6.6</v>
      </c>
      <c r="DQ16" s="1"/>
      <c r="DR16" s="10" t="s">
        <v>173</v>
      </c>
      <c r="DS16" s="2">
        <v>60</v>
      </c>
      <c r="DT16" s="2">
        <v>39.1</v>
      </c>
      <c r="DU16" s="2">
        <v>36</v>
      </c>
      <c r="DV16" s="2">
        <v>29.7</v>
      </c>
      <c r="DW16" s="2">
        <v>26.2</v>
      </c>
      <c r="DX16" s="2">
        <v>22.6</v>
      </c>
      <c r="DY16" s="2">
        <v>31.4</v>
      </c>
      <c r="DZ16" s="2">
        <v>33</v>
      </c>
      <c r="EA16" s="2">
        <v>32.6</v>
      </c>
      <c r="EB16" s="2">
        <v>27.1</v>
      </c>
      <c r="EC16" s="2">
        <v>30.2</v>
      </c>
      <c r="ED16" s="2">
        <v>32.799999999999997</v>
      </c>
      <c r="EE16" s="2">
        <v>33.6</v>
      </c>
      <c r="EF16" s="2">
        <v>39.4</v>
      </c>
      <c r="EG16" s="2">
        <v>40.4</v>
      </c>
      <c r="EH16" s="2">
        <v>35.799999999999997</v>
      </c>
      <c r="EI16" s="2" t="s">
        <v>172</v>
      </c>
      <c r="EJ16" s="2" t="s">
        <v>172</v>
      </c>
      <c r="EK16" s="2">
        <v>31.4</v>
      </c>
      <c r="EL16" s="2">
        <v>34.6</v>
      </c>
      <c r="EM16" s="2">
        <v>32</v>
      </c>
      <c r="EO16" s="1"/>
      <c r="EP16" s="10" t="s">
        <v>173</v>
      </c>
      <c r="EQ16" s="2">
        <v>56.7</v>
      </c>
      <c r="ER16" s="2">
        <v>63.8</v>
      </c>
      <c r="ES16" s="2">
        <v>50</v>
      </c>
      <c r="ET16" s="2">
        <v>52.9</v>
      </c>
      <c r="EU16" s="2">
        <v>50.5</v>
      </c>
      <c r="EV16" s="2">
        <v>57</v>
      </c>
      <c r="EW16" s="2">
        <v>23.5</v>
      </c>
      <c r="EX16" s="2" t="s">
        <v>172</v>
      </c>
      <c r="EY16" s="2" t="s">
        <v>172</v>
      </c>
      <c r="EZ16" s="2" t="s">
        <v>172</v>
      </c>
      <c r="FA16" s="2" t="s">
        <v>172</v>
      </c>
      <c r="FB16" s="2" t="s">
        <v>172</v>
      </c>
      <c r="FC16" s="2" t="s">
        <v>172</v>
      </c>
      <c r="FD16" s="2" t="s">
        <v>172</v>
      </c>
      <c r="FE16" s="2">
        <v>20.8</v>
      </c>
      <c r="FF16" s="2">
        <v>20.6</v>
      </c>
      <c r="FG16" s="2" t="s">
        <v>172</v>
      </c>
      <c r="FH16" s="2">
        <v>18.399999999999999</v>
      </c>
      <c r="FI16" s="2">
        <v>21.8</v>
      </c>
      <c r="FJ16" s="2">
        <v>19.5</v>
      </c>
      <c r="FK16" s="2">
        <v>20.9</v>
      </c>
    </row>
    <row r="17" spans="1:167" ht="14.5">
      <c r="A17" s="1"/>
      <c r="B17" s="10" t="s">
        <v>174</v>
      </c>
      <c r="C17" s="2" t="s">
        <v>172</v>
      </c>
      <c r="D17" s="2" t="s">
        <v>172</v>
      </c>
      <c r="E17" s="2" t="s">
        <v>172</v>
      </c>
      <c r="F17" s="2" t="s">
        <v>172</v>
      </c>
      <c r="G17" s="2" t="s">
        <v>172</v>
      </c>
      <c r="H17" s="2" t="s">
        <v>172</v>
      </c>
      <c r="I17" s="2" t="s">
        <v>172</v>
      </c>
      <c r="J17" s="2" t="s">
        <v>172</v>
      </c>
      <c r="K17" s="2" t="s">
        <v>172</v>
      </c>
      <c r="L17" s="2" t="s">
        <v>172</v>
      </c>
      <c r="M17" s="2" t="s">
        <v>172</v>
      </c>
      <c r="N17" s="2" t="s">
        <v>172</v>
      </c>
      <c r="O17" s="2" t="s">
        <v>172</v>
      </c>
      <c r="P17" s="2" t="s">
        <v>172</v>
      </c>
      <c r="Q17" s="2">
        <v>1.2</v>
      </c>
      <c r="R17" s="2" t="s">
        <v>172</v>
      </c>
      <c r="S17" s="2">
        <v>0.9</v>
      </c>
      <c r="T17" s="2">
        <v>0.9</v>
      </c>
      <c r="U17" s="2">
        <v>1.1000000000000001</v>
      </c>
      <c r="V17" s="2">
        <v>1.2</v>
      </c>
      <c r="W17" s="2">
        <v>1.4</v>
      </c>
      <c r="Y17" s="1"/>
      <c r="Z17" s="10" t="s">
        <v>174</v>
      </c>
      <c r="AA17" s="2" t="s">
        <v>172</v>
      </c>
      <c r="AB17" s="2" t="s">
        <v>172</v>
      </c>
      <c r="AC17" s="2" t="s">
        <v>172</v>
      </c>
      <c r="AD17" s="2" t="s">
        <v>172</v>
      </c>
      <c r="AE17" s="2" t="s">
        <v>172</v>
      </c>
      <c r="AF17" s="2" t="s">
        <v>172</v>
      </c>
      <c r="AG17" s="2" t="s">
        <v>172</v>
      </c>
      <c r="AH17" s="2" t="s">
        <v>172</v>
      </c>
      <c r="AI17" s="2" t="s">
        <v>172</v>
      </c>
      <c r="AJ17" s="2" t="s">
        <v>172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 t="s">
        <v>172</v>
      </c>
      <c r="AP17" s="2" t="s">
        <v>172</v>
      </c>
      <c r="AQ17" s="2" t="s">
        <v>172</v>
      </c>
      <c r="AR17" s="2" t="s">
        <v>172</v>
      </c>
      <c r="AS17" s="2">
        <v>2.9</v>
      </c>
      <c r="AT17" s="2" t="s">
        <v>172</v>
      </c>
      <c r="AU17" s="2" t="s">
        <v>172</v>
      </c>
      <c r="AW17" s="1"/>
      <c r="AX17" s="10" t="s">
        <v>174</v>
      </c>
      <c r="AY17" s="2">
        <v>5</v>
      </c>
      <c r="AZ17" s="2">
        <v>5.0999999999999996</v>
      </c>
      <c r="BA17" s="2">
        <v>5.2</v>
      </c>
      <c r="BB17" s="2" t="s">
        <v>172</v>
      </c>
      <c r="BC17" s="2" t="s">
        <v>172</v>
      </c>
      <c r="BD17" s="2" t="s">
        <v>172</v>
      </c>
      <c r="BE17" s="2">
        <v>2.2000000000000002</v>
      </c>
      <c r="BF17" s="2" t="s">
        <v>172</v>
      </c>
      <c r="BG17" s="2">
        <v>2.5</v>
      </c>
      <c r="BH17" s="2">
        <v>2.6</v>
      </c>
      <c r="BI17" s="2" t="s">
        <v>172</v>
      </c>
      <c r="BJ17" s="2" t="s">
        <v>172</v>
      </c>
      <c r="BK17" s="2" t="s">
        <v>172</v>
      </c>
      <c r="BL17" s="2" t="s">
        <v>172</v>
      </c>
      <c r="BM17" s="2" t="s">
        <v>172</v>
      </c>
      <c r="BN17" s="2" t="s">
        <v>172</v>
      </c>
      <c r="BO17" s="2" t="s">
        <v>172</v>
      </c>
      <c r="BP17" s="2" t="s">
        <v>172</v>
      </c>
      <c r="BQ17" s="2" t="s">
        <v>172</v>
      </c>
      <c r="BR17" s="2">
        <v>2.1</v>
      </c>
      <c r="BS17" s="2">
        <v>1.9</v>
      </c>
      <c r="BU17" s="1"/>
      <c r="BV17" s="10" t="s">
        <v>174</v>
      </c>
      <c r="BW17" s="2" t="s">
        <v>172</v>
      </c>
      <c r="BX17" s="2" t="s">
        <v>172</v>
      </c>
      <c r="BY17" s="2" t="s">
        <v>172</v>
      </c>
      <c r="BZ17" s="2" t="s">
        <v>172</v>
      </c>
      <c r="CA17" s="2" t="s">
        <v>172</v>
      </c>
      <c r="CB17" s="2" t="s">
        <v>172</v>
      </c>
      <c r="CC17" s="2" t="s">
        <v>172</v>
      </c>
      <c r="CD17" s="2" t="s">
        <v>172</v>
      </c>
      <c r="CE17" s="2" t="s">
        <v>172</v>
      </c>
      <c r="CF17" s="2" t="s">
        <v>172</v>
      </c>
      <c r="CG17" s="2">
        <v>0.1</v>
      </c>
      <c r="CH17" s="2" t="s">
        <v>172</v>
      </c>
      <c r="CI17" s="2">
        <v>0.1</v>
      </c>
      <c r="CJ17" s="2" t="s">
        <v>172</v>
      </c>
      <c r="CK17" s="2" t="s">
        <v>172</v>
      </c>
      <c r="CL17" s="2" t="s">
        <v>172</v>
      </c>
      <c r="CM17" s="2">
        <v>0.1</v>
      </c>
      <c r="CN17" s="2">
        <v>0.1</v>
      </c>
      <c r="CO17" s="2" t="s">
        <v>172</v>
      </c>
      <c r="CP17" s="2" t="s">
        <v>172</v>
      </c>
      <c r="CQ17" s="2" t="s">
        <v>172</v>
      </c>
      <c r="CS17" s="1"/>
      <c r="CT17" s="10" t="s">
        <v>174</v>
      </c>
      <c r="CU17" s="2" t="s">
        <v>172</v>
      </c>
      <c r="CV17" s="2" t="s">
        <v>172</v>
      </c>
      <c r="CW17" s="2" t="s">
        <v>172</v>
      </c>
      <c r="CX17" s="2" t="s">
        <v>172</v>
      </c>
      <c r="CY17" s="2" t="s">
        <v>172</v>
      </c>
      <c r="CZ17" s="2" t="s">
        <v>172</v>
      </c>
      <c r="DA17" s="2" t="s">
        <v>172</v>
      </c>
      <c r="DB17" s="2" t="s">
        <v>172</v>
      </c>
      <c r="DC17" s="2" t="s">
        <v>172</v>
      </c>
      <c r="DD17" s="2" t="s">
        <v>172</v>
      </c>
      <c r="DE17" s="2">
        <v>0.1</v>
      </c>
      <c r="DF17" s="2">
        <v>0.2</v>
      </c>
      <c r="DG17" s="2">
        <v>0.1</v>
      </c>
      <c r="DH17" s="2">
        <v>0.2</v>
      </c>
      <c r="DI17" s="2">
        <v>1</v>
      </c>
      <c r="DJ17" s="2" t="s">
        <v>172</v>
      </c>
      <c r="DK17" s="2">
        <v>0.2</v>
      </c>
      <c r="DL17" s="2">
        <v>0.1</v>
      </c>
      <c r="DM17" s="2">
        <v>0.2</v>
      </c>
      <c r="DN17" s="2">
        <v>0.2</v>
      </c>
      <c r="DO17" s="2">
        <v>0.1</v>
      </c>
      <c r="DQ17" s="1"/>
      <c r="DR17" s="10" t="s">
        <v>174</v>
      </c>
      <c r="DS17" s="2" t="s">
        <v>172</v>
      </c>
      <c r="DT17" s="2" t="s">
        <v>172</v>
      </c>
      <c r="DU17" s="2" t="s">
        <v>172</v>
      </c>
      <c r="DV17" s="2" t="s">
        <v>172</v>
      </c>
      <c r="DW17" s="2" t="s">
        <v>172</v>
      </c>
      <c r="DX17" s="2" t="s">
        <v>172</v>
      </c>
      <c r="DY17" s="2" t="s">
        <v>172</v>
      </c>
      <c r="DZ17" s="2" t="s">
        <v>172</v>
      </c>
      <c r="EA17" s="2" t="s">
        <v>172</v>
      </c>
      <c r="EB17" s="2" t="s">
        <v>172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 t="s">
        <v>172</v>
      </c>
      <c r="EH17" s="2" t="s">
        <v>172</v>
      </c>
      <c r="EI17" s="2" t="s">
        <v>172</v>
      </c>
      <c r="EJ17" s="2" t="s">
        <v>172</v>
      </c>
      <c r="EK17" s="2" t="s">
        <v>172</v>
      </c>
      <c r="EL17" s="2" t="s">
        <v>172</v>
      </c>
      <c r="EM17" s="2" t="s">
        <v>172</v>
      </c>
      <c r="EO17" s="1"/>
      <c r="EP17" s="10" t="s">
        <v>174</v>
      </c>
      <c r="EQ17" s="2" t="s">
        <v>172</v>
      </c>
      <c r="ER17" s="2" t="s">
        <v>172</v>
      </c>
      <c r="ES17" s="2" t="s">
        <v>172</v>
      </c>
      <c r="ET17" s="2" t="s">
        <v>172</v>
      </c>
      <c r="EU17" s="2" t="s">
        <v>172</v>
      </c>
      <c r="EV17" s="2" t="s">
        <v>172</v>
      </c>
      <c r="EW17" s="2" t="s">
        <v>172</v>
      </c>
      <c r="EX17" s="2" t="s">
        <v>172</v>
      </c>
      <c r="EY17" s="2" t="s">
        <v>172</v>
      </c>
      <c r="EZ17" s="2" t="s">
        <v>172</v>
      </c>
      <c r="FA17" s="2" t="s">
        <v>172</v>
      </c>
      <c r="FB17" s="2" t="s">
        <v>172</v>
      </c>
      <c r="FC17" s="2" t="s">
        <v>172</v>
      </c>
      <c r="FD17" s="2" t="s">
        <v>172</v>
      </c>
      <c r="FE17" s="2" t="s">
        <v>172</v>
      </c>
      <c r="FF17" s="2" t="s">
        <v>172</v>
      </c>
      <c r="FG17" s="2" t="s">
        <v>172</v>
      </c>
      <c r="FH17" s="2" t="s">
        <v>172</v>
      </c>
      <c r="FI17" s="2" t="s">
        <v>172</v>
      </c>
      <c r="FJ17" s="2" t="s">
        <v>172</v>
      </c>
      <c r="FK17" s="2" t="s">
        <v>172</v>
      </c>
    </row>
    <row r="18" spans="1:167" ht="14.5">
      <c r="A18" s="1"/>
      <c r="B18" s="10" t="s">
        <v>175</v>
      </c>
      <c r="C18" s="2">
        <v>8.1999999999999993</v>
      </c>
      <c r="D18" s="2">
        <v>7.3</v>
      </c>
      <c r="E18" s="2">
        <v>7.6</v>
      </c>
      <c r="F18" s="2">
        <v>8.1</v>
      </c>
      <c r="G18" s="2">
        <v>8.4</v>
      </c>
      <c r="H18" s="2">
        <v>7.1</v>
      </c>
      <c r="I18" s="2">
        <v>8.4</v>
      </c>
      <c r="J18" s="2">
        <v>8.5</v>
      </c>
      <c r="K18" s="2">
        <v>7.2</v>
      </c>
      <c r="L18" s="2">
        <v>7.7</v>
      </c>
      <c r="M18" s="2" t="s">
        <v>172</v>
      </c>
      <c r="N18" s="2" t="s">
        <v>172</v>
      </c>
      <c r="O18" s="2" t="s">
        <v>172</v>
      </c>
      <c r="P18" s="2" t="s">
        <v>172</v>
      </c>
      <c r="Q18" s="2">
        <v>2.9</v>
      </c>
      <c r="R18" s="2">
        <v>1.5</v>
      </c>
      <c r="S18" s="2" t="s">
        <v>172</v>
      </c>
      <c r="T18" s="2">
        <v>0.9</v>
      </c>
      <c r="U18" s="2" t="s">
        <v>172</v>
      </c>
      <c r="V18" s="2" t="s">
        <v>172</v>
      </c>
      <c r="W18" s="2" t="s">
        <v>172</v>
      </c>
      <c r="Y18" s="1"/>
      <c r="Z18" s="10" t="s">
        <v>175</v>
      </c>
      <c r="AA18" s="2">
        <v>1.3</v>
      </c>
      <c r="AB18" s="2">
        <v>1.5</v>
      </c>
      <c r="AC18" s="2">
        <v>0.9</v>
      </c>
      <c r="AD18" s="2">
        <v>2</v>
      </c>
      <c r="AE18" s="2">
        <v>2.4</v>
      </c>
      <c r="AF18" s="2">
        <v>2.5</v>
      </c>
      <c r="AG18" s="2">
        <v>0.7</v>
      </c>
      <c r="AH18" s="2">
        <v>0.8</v>
      </c>
      <c r="AI18" s="2">
        <v>0.8</v>
      </c>
      <c r="AJ18" s="2">
        <v>1.1000000000000001</v>
      </c>
      <c r="AK18" s="2" t="s">
        <v>172</v>
      </c>
      <c r="AL18" s="2" t="s">
        <v>172</v>
      </c>
      <c r="AM18" s="2" t="s">
        <v>172</v>
      </c>
      <c r="AN18" s="2">
        <v>0.8</v>
      </c>
      <c r="AO18" s="2">
        <v>0.7</v>
      </c>
      <c r="AP18" s="2">
        <v>0.4</v>
      </c>
      <c r="AQ18" s="2">
        <v>0.3</v>
      </c>
      <c r="AR18" s="2">
        <v>0.3</v>
      </c>
      <c r="AS18" s="2">
        <v>0.2</v>
      </c>
      <c r="AT18" s="2">
        <v>0.4</v>
      </c>
      <c r="AU18" s="2">
        <v>0.1</v>
      </c>
      <c r="AW18" s="1"/>
      <c r="AX18" s="10" t="s">
        <v>175</v>
      </c>
      <c r="AY18" s="2">
        <v>1.4</v>
      </c>
      <c r="AZ18" s="2">
        <v>2.6</v>
      </c>
      <c r="BA18" s="2">
        <v>0.9</v>
      </c>
      <c r="BB18" s="2">
        <v>2</v>
      </c>
      <c r="BC18" s="2">
        <v>2.1</v>
      </c>
      <c r="BD18" s="2">
        <v>2</v>
      </c>
      <c r="BE18" s="2">
        <v>2.2000000000000002</v>
      </c>
      <c r="BF18" s="2">
        <v>2</v>
      </c>
      <c r="BG18" s="2">
        <v>1.6</v>
      </c>
      <c r="BH18" s="2">
        <v>1</v>
      </c>
      <c r="BI18" s="2" t="s">
        <v>172</v>
      </c>
      <c r="BJ18" s="2" t="s">
        <v>172</v>
      </c>
      <c r="BK18" s="2" t="s">
        <v>172</v>
      </c>
      <c r="BL18" s="2" t="s">
        <v>172</v>
      </c>
      <c r="BM18" s="2" t="s">
        <v>172</v>
      </c>
      <c r="BN18" s="2" t="s">
        <v>172</v>
      </c>
      <c r="BO18" s="2" t="s">
        <v>172</v>
      </c>
      <c r="BP18" s="2" t="s">
        <v>172</v>
      </c>
      <c r="BQ18" s="2" t="s">
        <v>172</v>
      </c>
      <c r="BR18" s="2">
        <v>0.5</v>
      </c>
      <c r="BS18" s="2">
        <v>0.3</v>
      </c>
      <c r="BU18" s="1"/>
      <c r="BV18" s="10" t="s">
        <v>175</v>
      </c>
      <c r="BW18" s="2">
        <v>0</v>
      </c>
      <c r="BX18" s="2">
        <v>0</v>
      </c>
      <c r="BY18" s="2" t="s">
        <v>172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 t="s">
        <v>172</v>
      </c>
      <c r="CJ18" s="2" t="s">
        <v>172</v>
      </c>
      <c r="CK18" s="2" t="s">
        <v>172</v>
      </c>
      <c r="CL18" s="2" t="s">
        <v>172</v>
      </c>
      <c r="CM18" s="2">
        <v>0</v>
      </c>
      <c r="CN18" s="2" t="s">
        <v>172</v>
      </c>
      <c r="CO18" s="2" t="s">
        <v>172</v>
      </c>
      <c r="CP18" s="2" t="s">
        <v>172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 t="s">
        <v>172</v>
      </c>
      <c r="DD18" s="2">
        <v>0</v>
      </c>
      <c r="DE18" s="2">
        <v>0</v>
      </c>
      <c r="DF18" s="2" t="s">
        <v>172</v>
      </c>
      <c r="DG18" s="2" t="s">
        <v>172</v>
      </c>
      <c r="DH18" s="2">
        <v>0</v>
      </c>
      <c r="DI18" s="2" t="s">
        <v>172</v>
      </c>
      <c r="DJ18" s="2" t="s">
        <v>172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 t="s">
        <v>172</v>
      </c>
      <c r="DX18" s="2" t="s">
        <v>172</v>
      </c>
      <c r="DY18" s="2" t="s">
        <v>172</v>
      </c>
      <c r="DZ18" s="2" t="s">
        <v>172</v>
      </c>
      <c r="EA18" s="2" t="s">
        <v>172</v>
      </c>
      <c r="EB18" s="2" t="s">
        <v>172</v>
      </c>
      <c r="EC18" s="2">
        <v>0.2</v>
      </c>
      <c r="ED18" s="2" t="s">
        <v>172</v>
      </c>
      <c r="EE18" s="2" t="s">
        <v>172</v>
      </c>
      <c r="EF18" s="2">
        <v>0.4</v>
      </c>
      <c r="EG18" s="2" t="s">
        <v>172</v>
      </c>
      <c r="EH18" s="2" t="s">
        <v>172</v>
      </c>
      <c r="EI18" s="2">
        <v>0</v>
      </c>
      <c r="EJ18" s="2" t="s">
        <v>172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 t="s">
        <v>172</v>
      </c>
      <c r="ER18" s="2" t="s">
        <v>172</v>
      </c>
      <c r="ES18" s="2">
        <v>0</v>
      </c>
      <c r="ET18" s="2" t="s">
        <v>172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 t="s">
        <v>172</v>
      </c>
      <c r="FA18" s="2" t="s">
        <v>172</v>
      </c>
      <c r="FB18" s="2">
        <v>0</v>
      </c>
      <c r="FC18" s="2" t="s">
        <v>172</v>
      </c>
      <c r="FD18" s="2" t="s">
        <v>172</v>
      </c>
      <c r="FE18" s="2" t="s">
        <v>172</v>
      </c>
      <c r="FF18" s="2" t="s">
        <v>172</v>
      </c>
      <c r="FG18" s="2" t="s">
        <v>172</v>
      </c>
      <c r="FH18" s="2" t="s">
        <v>172</v>
      </c>
      <c r="FI18" s="2">
        <v>0</v>
      </c>
      <c r="FJ18" s="2">
        <v>0.1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 t="s">
        <v>172</v>
      </c>
      <c r="L19" s="2" t="s">
        <v>172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 t="s">
        <v>172</v>
      </c>
      <c r="AB19" s="2" t="s">
        <v>172</v>
      </c>
      <c r="AC19" s="2" t="s">
        <v>172</v>
      </c>
      <c r="AD19" s="2" t="s">
        <v>172</v>
      </c>
      <c r="AE19" s="2" t="s">
        <v>172</v>
      </c>
      <c r="AF19" s="2" t="s">
        <v>172</v>
      </c>
      <c r="AG19" s="2" t="s">
        <v>172</v>
      </c>
      <c r="AH19" s="2" t="s">
        <v>172</v>
      </c>
      <c r="AI19" s="2" t="s">
        <v>172</v>
      </c>
      <c r="AJ19" s="2" t="s">
        <v>172</v>
      </c>
      <c r="AK19" s="2" t="s">
        <v>172</v>
      </c>
      <c r="AL19" s="2" t="s">
        <v>172</v>
      </c>
      <c r="AM19" s="2" t="s">
        <v>172</v>
      </c>
      <c r="AN19" s="2" t="s">
        <v>172</v>
      </c>
      <c r="AO19" s="2" t="s">
        <v>172</v>
      </c>
      <c r="AP19" s="2" t="s">
        <v>172</v>
      </c>
      <c r="AQ19" s="2" t="s">
        <v>172</v>
      </c>
      <c r="AR19" s="2" t="s">
        <v>172</v>
      </c>
      <c r="AS19" s="2">
        <v>0.3</v>
      </c>
      <c r="AT19" s="2">
        <v>0.3</v>
      </c>
      <c r="AU19" s="2">
        <v>0.3</v>
      </c>
      <c r="AW19" s="1"/>
      <c r="AX19" s="10" t="s">
        <v>176</v>
      </c>
      <c r="AY19" s="2" t="s">
        <v>172</v>
      </c>
      <c r="AZ19" s="2" t="s">
        <v>172</v>
      </c>
      <c r="BA19" s="2" t="s">
        <v>172</v>
      </c>
      <c r="BB19" s="2" t="s">
        <v>172</v>
      </c>
      <c r="BC19" s="2" t="s">
        <v>172</v>
      </c>
      <c r="BD19" s="2" t="s">
        <v>172</v>
      </c>
      <c r="BE19" s="2" t="s">
        <v>172</v>
      </c>
      <c r="BF19" s="2" t="s">
        <v>172</v>
      </c>
      <c r="BG19" s="2" t="s">
        <v>172</v>
      </c>
      <c r="BH19" s="2" t="s">
        <v>172</v>
      </c>
      <c r="BI19" s="2" t="s">
        <v>172</v>
      </c>
      <c r="BJ19" s="2" t="s">
        <v>172</v>
      </c>
      <c r="BK19" s="2" t="s">
        <v>172</v>
      </c>
      <c r="BL19" s="2" t="s">
        <v>172</v>
      </c>
      <c r="BM19" s="2" t="s">
        <v>172</v>
      </c>
      <c r="BN19" s="2" t="s">
        <v>172</v>
      </c>
      <c r="BO19" s="2" t="s">
        <v>172</v>
      </c>
      <c r="BP19" s="2" t="s">
        <v>172</v>
      </c>
      <c r="BQ19" s="2" t="s">
        <v>172</v>
      </c>
      <c r="BR19" s="2">
        <v>2.5</v>
      </c>
      <c r="BS19" s="2">
        <v>2.2000000000000002</v>
      </c>
      <c r="BU19" s="1"/>
      <c r="BV19" s="10" t="s">
        <v>176</v>
      </c>
      <c r="BW19" s="2" t="s">
        <v>172</v>
      </c>
      <c r="BX19" s="2">
        <v>0</v>
      </c>
      <c r="BY19" s="2">
        <v>0</v>
      </c>
      <c r="BZ19" s="2">
        <v>0</v>
      </c>
      <c r="CA19" s="2" t="s">
        <v>172</v>
      </c>
      <c r="CB19" s="2">
        <v>0</v>
      </c>
      <c r="CC19" s="2">
        <v>0</v>
      </c>
      <c r="CD19" s="2" t="s">
        <v>172</v>
      </c>
      <c r="CE19" s="2" t="s">
        <v>172</v>
      </c>
      <c r="CF19" s="2" t="s">
        <v>172</v>
      </c>
      <c r="CG19" s="2" t="s">
        <v>172</v>
      </c>
      <c r="CH19" s="2" t="s">
        <v>172</v>
      </c>
      <c r="CI19" s="2" t="s">
        <v>172</v>
      </c>
      <c r="CJ19" s="2" t="s">
        <v>172</v>
      </c>
      <c r="CK19" s="2" t="s">
        <v>172</v>
      </c>
      <c r="CL19" s="2" t="s">
        <v>172</v>
      </c>
      <c r="CM19" s="2" t="s">
        <v>172</v>
      </c>
      <c r="CN19" s="2" t="s">
        <v>172</v>
      </c>
      <c r="CO19" s="2">
        <v>0.2</v>
      </c>
      <c r="CP19" s="2">
        <v>0.2</v>
      </c>
      <c r="CQ19" s="2">
        <v>0.3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 t="s">
        <v>172</v>
      </c>
      <c r="ER19" s="2" t="s">
        <v>172</v>
      </c>
      <c r="ES19" s="2" t="s">
        <v>172</v>
      </c>
      <c r="ET19" s="2" t="s">
        <v>172</v>
      </c>
      <c r="EU19" s="2" t="s">
        <v>172</v>
      </c>
      <c r="EV19" s="2" t="s">
        <v>172</v>
      </c>
      <c r="EW19" s="2" t="s">
        <v>172</v>
      </c>
      <c r="EX19" s="2" t="s">
        <v>172</v>
      </c>
      <c r="EY19" s="2" t="s">
        <v>172</v>
      </c>
      <c r="EZ19" s="2" t="s">
        <v>172</v>
      </c>
      <c r="FA19" s="2" t="s">
        <v>172</v>
      </c>
      <c r="FB19" s="2" t="s">
        <v>172</v>
      </c>
      <c r="FC19" s="2" t="s">
        <v>172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 t="s">
        <v>172</v>
      </c>
      <c r="D20" s="2" t="s">
        <v>172</v>
      </c>
      <c r="E20" s="2" t="s">
        <v>172</v>
      </c>
      <c r="F20" s="2" t="s">
        <v>172</v>
      </c>
      <c r="G20" s="2" t="s">
        <v>172</v>
      </c>
      <c r="H20" s="2" t="s">
        <v>172</v>
      </c>
      <c r="I20" s="2">
        <v>0.7</v>
      </c>
      <c r="J20" s="2" t="s">
        <v>172</v>
      </c>
      <c r="K20" s="2">
        <v>0.6</v>
      </c>
      <c r="L20" s="2">
        <v>0.5</v>
      </c>
      <c r="M20" s="2" t="s">
        <v>172</v>
      </c>
      <c r="N20" s="2">
        <v>0.9</v>
      </c>
      <c r="O20" s="2" t="s">
        <v>172</v>
      </c>
      <c r="P20" s="2">
        <v>1.1000000000000001</v>
      </c>
      <c r="Q20" s="2">
        <v>0.9</v>
      </c>
      <c r="R20" s="2">
        <v>0.8</v>
      </c>
      <c r="S20" s="2">
        <v>1.1000000000000001</v>
      </c>
      <c r="T20" s="2">
        <v>1.1000000000000001</v>
      </c>
      <c r="U20" s="2" t="s">
        <v>172</v>
      </c>
      <c r="V20" s="2" t="s">
        <v>172</v>
      </c>
      <c r="W20" s="2" t="s">
        <v>172</v>
      </c>
      <c r="Y20" s="1"/>
      <c r="Z20" s="10" t="s">
        <v>177</v>
      </c>
      <c r="AA20" s="2" t="s">
        <v>172</v>
      </c>
      <c r="AB20" s="2" t="s">
        <v>172</v>
      </c>
      <c r="AC20" s="2" t="s">
        <v>172</v>
      </c>
      <c r="AD20" s="2" t="s">
        <v>172</v>
      </c>
      <c r="AE20" s="2" t="s">
        <v>172</v>
      </c>
      <c r="AF20" s="2" t="s">
        <v>172</v>
      </c>
      <c r="AG20" s="2">
        <v>1.6</v>
      </c>
      <c r="AH20" s="2">
        <v>1.7</v>
      </c>
      <c r="AI20" s="2">
        <v>2.1</v>
      </c>
      <c r="AJ20" s="2">
        <v>1.6</v>
      </c>
      <c r="AK20" s="2">
        <v>1.4</v>
      </c>
      <c r="AL20" s="2">
        <v>1.5</v>
      </c>
      <c r="AM20" s="2">
        <v>1.5</v>
      </c>
      <c r="AN20" s="2">
        <v>1.5</v>
      </c>
      <c r="AO20" s="2">
        <v>1.3</v>
      </c>
      <c r="AP20" s="2">
        <v>1.3</v>
      </c>
      <c r="AQ20" s="2" t="s">
        <v>172</v>
      </c>
      <c r="AR20" s="2">
        <v>1.5</v>
      </c>
      <c r="AS20" s="2">
        <v>1.7</v>
      </c>
      <c r="AT20" s="2">
        <v>1.4</v>
      </c>
      <c r="AU20" s="2">
        <v>2</v>
      </c>
      <c r="AW20" s="1"/>
      <c r="AX20" s="10" t="s">
        <v>177</v>
      </c>
      <c r="AY20" s="2" t="s">
        <v>172</v>
      </c>
      <c r="AZ20" s="2" t="s">
        <v>172</v>
      </c>
      <c r="BA20" s="2" t="s">
        <v>172</v>
      </c>
      <c r="BB20" s="2" t="s">
        <v>172</v>
      </c>
      <c r="BC20" s="2" t="s">
        <v>172</v>
      </c>
      <c r="BD20" s="2">
        <v>2</v>
      </c>
      <c r="BE20" s="2">
        <v>1.5</v>
      </c>
      <c r="BF20" s="2">
        <v>1.8</v>
      </c>
      <c r="BG20" s="2">
        <v>1.9</v>
      </c>
      <c r="BH20" s="2">
        <v>1.8</v>
      </c>
      <c r="BI20" s="2">
        <v>1.6</v>
      </c>
      <c r="BJ20" s="2">
        <v>1.7</v>
      </c>
      <c r="BK20" s="2">
        <v>1.6</v>
      </c>
      <c r="BL20" s="2">
        <v>1.6</v>
      </c>
      <c r="BM20" s="2">
        <v>1.9</v>
      </c>
      <c r="BN20" s="2">
        <v>1.5</v>
      </c>
      <c r="BO20" s="2" t="s">
        <v>172</v>
      </c>
      <c r="BP20" s="2">
        <v>1.2</v>
      </c>
      <c r="BQ20" s="2">
        <v>1.4</v>
      </c>
      <c r="BR20" s="2">
        <v>1.4</v>
      </c>
      <c r="BS20" s="2">
        <v>1.2</v>
      </c>
      <c r="BU20" s="1"/>
      <c r="BV20" s="10" t="s">
        <v>177</v>
      </c>
      <c r="BW20" s="2" t="s">
        <v>172</v>
      </c>
      <c r="BX20" s="2" t="s">
        <v>172</v>
      </c>
      <c r="BY20" s="2" t="s">
        <v>172</v>
      </c>
      <c r="BZ20" s="2" t="s">
        <v>172</v>
      </c>
      <c r="CA20" s="2" t="s">
        <v>172</v>
      </c>
      <c r="CB20" s="2">
        <v>0.1</v>
      </c>
      <c r="CC20" s="2">
        <v>0.1</v>
      </c>
      <c r="CD20" s="2">
        <v>0.1</v>
      </c>
      <c r="CE20" s="2">
        <v>0.1</v>
      </c>
      <c r="CF20" s="2">
        <v>0</v>
      </c>
      <c r="CG20" s="2">
        <v>0.1</v>
      </c>
      <c r="CH20" s="2">
        <v>0.1</v>
      </c>
      <c r="CI20" s="2">
        <v>0.1</v>
      </c>
      <c r="CJ20" s="2" t="s">
        <v>172</v>
      </c>
      <c r="CK20" s="2">
        <v>0.3</v>
      </c>
      <c r="CL20" s="2">
        <v>0</v>
      </c>
      <c r="CM20" s="2">
        <v>0</v>
      </c>
      <c r="CN20" s="2">
        <v>0.1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 t="s">
        <v>172</v>
      </c>
      <c r="DC20" s="2">
        <v>0</v>
      </c>
      <c r="DD20" s="2" t="s">
        <v>172</v>
      </c>
      <c r="DE20" s="2">
        <v>0</v>
      </c>
      <c r="DF20" s="2">
        <v>0</v>
      </c>
      <c r="DG20" s="2">
        <v>0</v>
      </c>
      <c r="DH20" s="2">
        <v>0.1</v>
      </c>
      <c r="DI20" s="2">
        <v>0</v>
      </c>
      <c r="DJ20" s="2" t="s">
        <v>172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 t="s">
        <v>172</v>
      </c>
      <c r="DT20" s="2" t="s">
        <v>172</v>
      </c>
      <c r="DU20" s="2" t="s">
        <v>172</v>
      </c>
      <c r="DV20" s="2" t="s">
        <v>172</v>
      </c>
      <c r="DW20" s="2" t="s">
        <v>172</v>
      </c>
      <c r="DX20" s="2">
        <v>0.2</v>
      </c>
      <c r="DY20" s="2" t="s">
        <v>172</v>
      </c>
      <c r="DZ20" s="2">
        <v>0.2</v>
      </c>
      <c r="EA20" s="2">
        <v>0.2</v>
      </c>
      <c r="EB20" s="2">
        <v>0.3</v>
      </c>
      <c r="EC20" s="2">
        <v>0.3</v>
      </c>
      <c r="ED20" s="2">
        <v>0.2</v>
      </c>
      <c r="EE20" s="2">
        <v>0.2</v>
      </c>
      <c r="EF20" s="2">
        <v>0.4</v>
      </c>
      <c r="EG20" s="2" t="s">
        <v>172</v>
      </c>
      <c r="EH20" s="2" t="s">
        <v>172</v>
      </c>
      <c r="EI20" s="2">
        <v>0.1</v>
      </c>
      <c r="EJ20" s="2">
        <v>0.2</v>
      </c>
      <c r="EK20" s="2" t="s">
        <v>172</v>
      </c>
      <c r="EL20" s="2" t="s">
        <v>172</v>
      </c>
      <c r="EM20" s="2" t="s">
        <v>172</v>
      </c>
      <c r="EO20" s="1"/>
      <c r="EP20" s="10" t="s">
        <v>177</v>
      </c>
      <c r="EQ20" s="2" t="s">
        <v>172</v>
      </c>
      <c r="ER20" s="2" t="s">
        <v>172</v>
      </c>
      <c r="ES20" s="2" t="s">
        <v>172</v>
      </c>
      <c r="ET20" s="2" t="s">
        <v>172</v>
      </c>
      <c r="EU20" s="2" t="s">
        <v>172</v>
      </c>
      <c r="EV20" s="2">
        <v>0.6</v>
      </c>
      <c r="EW20" s="2" t="s">
        <v>172</v>
      </c>
      <c r="EX20" s="2">
        <v>1.6</v>
      </c>
      <c r="EY20" s="2">
        <v>0.9</v>
      </c>
      <c r="EZ20" s="2" t="s">
        <v>172</v>
      </c>
      <c r="FA20" s="2">
        <v>0.4</v>
      </c>
      <c r="FB20" s="2">
        <v>0.5</v>
      </c>
      <c r="FC20" s="2">
        <v>0.4</v>
      </c>
      <c r="FD20" s="2">
        <v>0.4</v>
      </c>
      <c r="FE20" s="2" t="s">
        <v>172</v>
      </c>
      <c r="FF20" s="2" t="s">
        <v>172</v>
      </c>
      <c r="FG20" s="2" t="s">
        <v>172</v>
      </c>
      <c r="FH20" s="2" t="s">
        <v>172</v>
      </c>
      <c r="FI20" s="2" t="s">
        <v>172</v>
      </c>
      <c r="FJ20" s="2" t="s">
        <v>172</v>
      </c>
      <c r="FK20" s="2" t="s">
        <v>172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 t="s">
        <v>172</v>
      </c>
      <c r="AB21" s="2" t="s">
        <v>172</v>
      </c>
      <c r="AC21" s="2" t="s">
        <v>172</v>
      </c>
      <c r="AD21" s="2" t="s">
        <v>172</v>
      </c>
      <c r="AE21" s="2" t="s">
        <v>172</v>
      </c>
      <c r="AF21" s="2" t="s">
        <v>172</v>
      </c>
      <c r="AG21" s="2" t="s">
        <v>172</v>
      </c>
      <c r="AH21" s="2" t="s">
        <v>172</v>
      </c>
      <c r="AI21" s="2" t="s">
        <v>172</v>
      </c>
      <c r="AJ21" s="2" t="s">
        <v>172</v>
      </c>
      <c r="AK21" s="2" t="s">
        <v>172</v>
      </c>
      <c r="AL21" s="2" t="s">
        <v>172</v>
      </c>
      <c r="AM21" s="2" t="s">
        <v>172</v>
      </c>
      <c r="AN21" s="2" t="s">
        <v>172</v>
      </c>
      <c r="AO21" s="2" t="s">
        <v>172</v>
      </c>
      <c r="AP21" s="2" t="s">
        <v>172</v>
      </c>
      <c r="AQ21" s="2" t="s">
        <v>172</v>
      </c>
      <c r="AR21" s="2" t="s">
        <v>172</v>
      </c>
      <c r="AS21" s="2" t="s">
        <v>172</v>
      </c>
      <c r="AT21" s="2" t="s">
        <v>172</v>
      </c>
      <c r="AU21" s="2" t="s">
        <v>172</v>
      </c>
      <c r="AW21" s="1"/>
      <c r="AX21" s="10" t="s">
        <v>178</v>
      </c>
      <c r="AY21" s="2" t="s">
        <v>172</v>
      </c>
      <c r="AZ21" s="2" t="s">
        <v>172</v>
      </c>
      <c r="BA21" s="2" t="s">
        <v>172</v>
      </c>
      <c r="BB21" s="2" t="s">
        <v>172</v>
      </c>
      <c r="BC21" s="2" t="s">
        <v>172</v>
      </c>
      <c r="BD21" s="2" t="s">
        <v>172</v>
      </c>
      <c r="BE21" s="2" t="s">
        <v>172</v>
      </c>
      <c r="BF21" s="2" t="s">
        <v>172</v>
      </c>
      <c r="BG21" s="2" t="s">
        <v>172</v>
      </c>
      <c r="BH21" s="2" t="s">
        <v>172</v>
      </c>
      <c r="BI21" s="2" t="s">
        <v>172</v>
      </c>
      <c r="BJ21" s="2" t="s">
        <v>172</v>
      </c>
      <c r="BK21" s="2" t="s">
        <v>172</v>
      </c>
      <c r="BL21" s="2">
        <v>1.7</v>
      </c>
      <c r="BM21" s="2" t="s">
        <v>172</v>
      </c>
      <c r="BN21" s="2" t="s">
        <v>172</v>
      </c>
      <c r="BO21" s="2" t="s">
        <v>172</v>
      </c>
      <c r="BP21" s="2" t="s">
        <v>172</v>
      </c>
      <c r="BQ21" s="2" t="s">
        <v>172</v>
      </c>
      <c r="BR21" s="2">
        <v>1.2</v>
      </c>
      <c r="BS21" s="2">
        <v>0.6</v>
      </c>
      <c r="BU21" s="1"/>
      <c r="BV21" s="10" t="s">
        <v>178</v>
      </c>
      <c r="BW21" s="2" t="s">
        <v>172</v>
      </c>
      <c r="BX21" s="2" t="s">
        <v>172</v>
      </c>
      <c r="BY21" s="2" t="s">
        <v>172</v>
      </c>
      <c r="BZ21" s="2" t="s">
        <v>172</v>
      </c>
      <c r="CA21" s="2" t="s">
        <v>172</v>
      </c>
      <c r="CB21" s="2" t="s">
        <v>172</v>
      </c>
      <c r="CC21" s="2" t="s">
        <v>172</v>
      </c>
      <c r="CD21" s="2" t="s">
        <v>172</v>
      </c>
      <c r="CE21" s="2" t="s">
        <v>172</v>
      </c>
      <c r="CF21" s="2" t="s">
        <v>172</v>
      </c>
      <c r="CG21" s="2" t="s">
        <v>172</v>
      </c>
      <c r="CH21" s="2" t="s">
        <v>172</v>
      </c>
      <c r="CI21" s="2" t="s">
        <v>172</v>
      </c>
      <c r="CJ21" s="2" t="s">
        <v>172</v>
      </c>
      <c r="CK21" s="2" t="s">
        <v>172</v>
      </c>
      <c r="CL21" s="2" t="s">
        <v>172</v>
      </c>
      <c r="CM21" s="2" t="s">
        <v>172</v>
      </c>
      <c r="CN21" s="2" t="s">
        <v>172</v>
      </c>
      <c r="CO21" s="2">
        <v>0.4</v>
      </c>
      <c r="CP21" s="2">
        <v>0.3</v>
      </c>
      <c r="CQ21" s="2">
        <v>0.3</v>
      </c>
      <c r="CS21" s="1"/>
      <c r="CT21" s="10" t="s">
        <v>178</v>
      </c>
      <c r="CU21" s="2" t="s">
        <v>172</v>
      </c>
      <c r="CV21" s="2" t="s">
        <v>172</v>
      </c>
      <c r="CW21" s="2" t="s">
        <v>172</v>
      </c>
      <c r="CX21" s="2" t="s">
        <v>172</v>
      </c>
      <c r="CY21" s="2" t="s">
        <v>172</v>
      </c>
      <c r="CZ21" s="2" t="s">
        <v>172</v>
      </c>
      <c r="DA21" s="2" t="s">
        <v>172</v>
      </c>
      <c r="DB21" s="2" t="s">
        <v>172</v>
      </c>
      <c r="DC21" s="2" t="s">
        <v>172</v>
      </c>
      <c r="DD21" s="2" t="s">
        <v>172</v>
      </c>
      <c r="DE21" s="2" t="s">
        <v>172</v>
      </c>
      <c r="DF21" s="2" t="s">
        <v>172</v>
      </c>
      <c r="DG21" s="2" t="s">
        <v>172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 t="s">
        <v>172</v>
      </c>
      <c r="DU21" s="2" t="s">
        <v>172</v>
      </c>
      <c r="DV21" s="2" t="s">
        <v>172</v>
      </c>
      <c r="DW21" s="2" t="s">
        <v>172</v>
      </c>
      <c r="DX21" s="2" t="s">
        <v>172</v>
      </c>
      <c r="DY21" s="2" t="s">
        <v>172</v>
      </c>
      <c r="DZ21" s="2" t="s">
        <v>172</v>
      </c>
      <c r="EA21" s="2" t="s">
        <v>172</v>
      </c>
      <c r="EB21" s="2" t="s">
        <v>172</v>
      </c>
      <c r="EC21" s="2" t="s">
        <v>172</v>
      </c>
      <c r="ED21" s="2" t="s">
        <v>172</v>
      </c>
      <c r="EE21" s="2">
        <v>0.1</v>
      </c>
      <c r="EF21" s="2">
        <v>0</v>
      </c>
      <c r="EG21" s="2" t="s">
        <v>172</v>
      </c>
      <c r="EH21" s="2" t="s">
        <v>172</v>
      </c>
      <c r="EI21" s="2" t="s">
        <v>172</v>
      </c>
      <c r="EJ21" s="2" t="s">
        <v>172</v>
      </c>
      <c r="EK21" s="2" t="s">
        <v>172</v>
      </c>
      <c r="EL21" s="2" t="s">
        <v>172</v>
      </c>
      <c r="EM21" s="2" t="s">
        <v>172</v>
      </c>
      <c r="EO21" s="1"/>
      <c r="EP21" s="10" t="s">
        <v>178</v>
      </c>
      <c r="EQ21" s="2" t="s">
        <v>172</v>
      </c>
      <c r="ER21" s="2" t="s">
        <v>172</v>
      </c>
      <c r="ES21" s="2" t="s">
        <v>172</v>
      </c>
      <c r="ET21" s="2" t="s">
        <v>172</v>
      </c>
      <c r="EU21" s="2" t="s">
        <v>172</v>
      </c>
      <c r="EV21" s="2" t="s">
        <v>172</v>
      </c>
      <c r="EW21" s="2" t="s">
        <v>172</v>
      </c>
      <c r="EX21" s="2" t="s">
        <v>172</v>
      </c>
      <c r="EY21" s="2" t="s">
        <v>172</v>
      </c>
      <c r="EZ21" s="2" t="s">
        <v>172</v>
      </c>
      <c r="FA21" s="2" t="s">
        <v>172</v>
      </c>
      <c r="FB21" s="2" t="s">
        <v>172</v>
      </c>
      <c r="FC21" s="2">
        <v>0</v>
      </c>
      <c r="FD21" s="2">
        <v>0</v>
      </c>
      <c r="FE21" s="2" t="s">
        <v>172</v>
      </c>
      <c r="FF21" s="2" t="s">
        <v>172</v>
      </c>
      <c r="FG21" s="2" t="s">
        <v>172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 t="s">
        <v>172</v>
      </c>
      <c r="AB22" s="2" t="s">
        <v>172</v>
      </c>
      <c r="AC22" s="2" t="s">
        <v>172</v>
      </c>
      <c r="AD22" s="2" t="s">
        <v>172</v>
      </c>
      <c r="AE22" s="2" t="s">
        <v>172</v>
      </c>
      <c r="AF22" s="2" t="s">
        <v>172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 t="s">
        <v>172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 t="s">
        <v>172</v>
      </c>
      <c r="AZ22" s="2" t="s">
        <v>172</v>
      </c>
      <c r="BA22" s="2" t="s">
        <v>172</v>
      </c>
      <c r="BB22" s="2" t="s">
        <v>172</v>
      </c>
      <c r="BC22" s="2" t="s">
        <v>172</v>
      </c>
      <c r="BD22" s="2" t="s">
        <v>172</v>
      </c>
      <c r="BE22" s="2" t="s">
        <v>172</v>
      </c>
      <c r="BF22" s="2" t="s">
        <v>172</v>
      </c>
      <c r="BG22" s="2" t="s">
        <v>172</v>
      </c>
      <c r="BH22" s="2" t="s">
        <v>172</v>
      </c>
      <c r="BI22" s="2" t="s">
        <v>172</v>
      </c>
      <c r="BJ22" s="2" t="s">
        <v>172</v>
      </c>
      <c r="BK22" s="2" t="s">
        <v>172</v>
      </c>
      <c r="BL22" s="2" t="s">
        <v>172</v>
      </c>
      <c r="BM22" s="2" t="s">
        <v>172</v>
      </c>
      <c r="BN22" s="2" t="s">
        <v>172</v>
      </c>
      <c r="BO22" s="2" t="s">
        <v>172</v>
      </c>
      <c r="BP22" s="2" t="s">
        <v>172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 t="s">
        <v>172</v>
      </c>
      <c r="BX22" s="2" t="s">
        <v>172</v>
      </c>
      <c r="BY22" s="2" t="s">
        <v>172</v>
      </c>
      <c r="BZ22" s="2" t="s">
        <v>172</v>
      </c>
      <c r="CA22" s="2">
        <v>0</v>
      </c>
      <c r="CB22" s="2" t="s">
        <v>172</v>
      </c>
      <c r="CC22" s="2" t="s">
        <v>172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 t="s">
        <v>172</v>
      </c>
      <c r="DT22" s="2" t="s">
        <v>172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 t="s">
        <v>172</v>
      </c>
      <c r="FG22" s="2" t="s">
        <v>172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6</v>
      </c>
      <c r="D23" s="2" t="s">
        <v>172</v>
      </c>
      <c r="E23" s="2" t="s">
        <v>172</v>
      </c>
      <c r="F23" s="2" t="s">
        <v>172</v>
      </c>
      <c r="G23" s="2" t="s">
        <v>172</v>
      </c>
      <c r="H23" s="2">
        <v>9</v>
      </c>
      <c r="I23" s="2">
        <v>11.7</v>
      </c>
      <c r="J23" s="2">
        <v>12.3</v>
      </c>
      <c r="K23" s="2" t="s">
        <v>172</v>
      </c>
      <c r="L23" s="2" t="s">
        <v>172</v>
      </c>
      <c r="M23" s="2">
        <v>6.2</v>
      </c>
      <c r="N23" s="2">
        <v>3.1</v>
      </c>
      <c r="O23" s="2">
        <v>3.5</v>
      </c>
      <c r="P23" s="2">
        <v>4.4000000000000004</v>
      </c>
      <c r="Q23" s="2" t="s">
        <v>172</v>
      </c>
      <c r="R23" s="2" t="s">
        <v>172</v>
      </c>
      <c r="S23" s="2" t="s">
        <v>172</v>
      </c>
      <c r="T23" s="2" t="s">
        <v>172</v>
      </c>
      <c r="U23" s="2">
        <v>6.8</v>
      </c>
      <c r="V23" s="2">
        <v>4.9000000000000004</v>
      </c>
      <c r="W23" s="2">
        <v>5.2</v>
      </c>
      <c r="Y23" s="1"/>
      <c r="Z23" s="10" t="s">
        <v>180</v>
      </c>
      <c r="AA23" s="2">
        <v>15.2</v>
      </c>
      <c r="AB23" s="2">
        <v>11</v>
      </c>
      <c r="AC23" s="2">
        <v>16.3</v>
      </c>
      <c r="AD23" s="2">
        <v>16.3</v>
      </c>
      <c r="AE23" s="2">
        <v>17.899999999999999</v>
      </c>
      <c r="AF23" s="2">
        <v>14.4</v>
      </c>
      <c r="AG23" s="2">
        <v>16.899999999999999</v>
      </c>
      <c r="AH23" s="2">
        <v>16</v>
      </c>
      <c r="AI23" s="2">
        <v>23</v>
      </c>
      <c r="AJ23" s="2">
        <v>21.7</v>
      </c>
      <c r="AK23" s="2">
        <v>15.3</v>
      </c>
      <c r="AL23" s="2">
        <v>13.1</v>
      </c>
      <c r="AM23" s="2">
        <v>13.7</v>
      </c>
      <c r="AN23" s="2">
        <v>12.8</v>
      </c>
      <c r="AO23" s="2">
        <v>17.100000000000001</v>
      </c>
      <c r="AP23" s="2">
        <v>20.5</v>
      </c>
      <c r="AQ23" s="2">
        <v>16</v>
      </c>
      <c r="AR23" s="2">
        <v>15.7</v>
      </c>
      <c r="AS23" s="2">
        <v>15.3</v>
      </c>
      <c r="AT23" s="2">
        <v>17.3</v>
      </c>
      <c r="AU23" s="2">
        <v>12.3</v>
      </c>
      <c r="AW23" s="1"/>
      <c r="AX23" s="10" t="s">
        <v>180</v>
      </c>
      <c r="AY23" s="2">
        <v>8.9</v>
      </c>
      <c r="AZ23" s="2">
        <v>6.1</v>
      </c>
      <c r="BA23" s="2">
        <v>7.2</v>
      </c>
      <c r="BB23" s="2">
        <v>9</v>
      </c>
      <c r="BC23" s="2">
        <v>13.4</v>
      </c>
      <c r="BD23" s="2">
        <v>10.9</v>
      </c>
      <c r="BE23" s="2">
        <v>13.1</v>
      </c>
      <c r="BF23" s="2">
        <v>11</v>
      </c>
      <c r="BG23" s="2">
        <v>11.2</v>
      </c>
      <c r="BH23" s="2">
        <v>10.4</v>
      </c>
      <c r="BI23" s="2">
        <v>11.9</v>
      </c>
      <c r="BJ23" s="2">
        <v>11.4</v>
      </c>
      <c r="BK23" s="2">
        <v>7.7</v>
      </c>
      <c r="BL23" s="2">
        <v>10.6</v>
      </c>
      <c r="BM23" s="2">
        <v>12.7</v>
      </c>
      <c r="BN23" s="2">
        <v>8.4</v>
      </c>
      <c r="BO23" s="2">
        <v>3.9</v>
      </c>
      <c r="BP23" s="2">
        <v>10.8</v>
      </c>
      <c r="BQ23" s="2">
        <v>9.1999999999999993</v>
      </c>
      <c r="BR23" s="2">
        <v>7.2</v>
      </c>
      <c r="BS23" s="2">
        <v>8.1999999999999993</v>
      </c>
      <c r="BU23" s="1"/>
      <c r="BV23" s="10" t="s">
        <v>180</v>
      </c>
      <c r="BW23" s="2" t="s">
        <v>172</v>
      </c>
      <c r="BX23" s="2" t="s">
        <v>172</v>
      </c>
      <c r="BY23" s="2" t="s">
        <v>172</v>
      </c>
      <c r="BZ23" s="2" t="s">
        <v>172</v>
      </c>
      <c r="CA23" s="2" t="s">
        <v>172</v>
      </c>
      <c r="CB23" s="2" t="s">
        <v>172</v>
      </c>
      <c r="CC23" s="2" t="s">
        <v>172</v>
      </c>
      <c r="CD23" s="2" t="s">
        <v>172</v>
      </c>
      <c r="CE23" s="2" t="s">
        <v>172</v>
      </c>
      <c r="CF23" s="2" t="s">
        <v>172</v>
      </c>
      <c r="CG23" s="2" t="s">
        <v>172</v>
      </c>
      <c r="CH23" s="2" t="s">
        <v>172</v>
      </c>
      <c r="CI23" s="2" t="s">
        <v>172</v>
      </c>
      <c r="CJ23" s="2" t="s">
        <v>172</v>
      </c>
      <c r="CK23" s="2" t="s">
        <v>172</v>
      </c>
      <c r="CL23" s="2" t="s">
        <v>172</v>
      </c>
      <c r="CM23" s="2" t="s">
        <v>172</v>
      </c>
      <c r="CN23" s="2" t="s">
        <v>172</v>
      </c>
      <c r="CO23" s="2" t="s">
        <v>172</v>
      </c>
      <c r="CP23" s="2" t="s">
        <v>172</v>
      </c>
      <c r="CQ23" s="2">
        <v>1.5</v>
      </c>
      <c r="CS23" s="1"/>
      <c r="CT23" s="10" t="s">
        <v>180</v>
      </c>
      <c r="CU23" s="2" t="s">
        <v>172</v>
      </c>
      <c r="CV23" s="2" t="s">
        <v>172</v>
      </c>
      <c r="CW23" s="2" t="s">
        <v>172</v>
      </c>
      <c r="CX23" s="2" t="s">
        <v>172</v>
      </c>
      <c r="CY23" s="2" t="s">
        <v>172</v>
      </c>
      <c r="CZ23" s="2">
        <v>0</v>
      </c>
      <c r="DA23" s="2" t="s">
        <v>172</v>
      </c>
      <c r="DB23" s="2" t="s">
        <v>172</v>
      </c>
      <c r="DC23" s="2" t="s">
        <v>172</v>
      </c>
      <c r="DD23" s="2">
        <v>0</v>
      </c>
      <c r="DE23" s="2">
        <v>0</v>
      </c>
      <c r="DF23" s="2">
        <v>0</v>
      </c>
      <c r="DG23" s="2" t="s">
        <v>172</v>
      </c>
      <c r="DH23" s="2" t="s">
        <v>172</v>
      </c>
      <c r="DI23" s="2" t="s">
        <v>172</v>
      </c>
      <c r="DJ23" s="2" t="s">
        <v>172</v>
      </c>
      <c r="DK23" s="2" t="s">
        <v>172</v>
      </c>
      <c r="DL23" s="2" t="s">
        <v>172</v>
      </c>
      <c r="DM23" s="2" t="s">
        <v>172</v>
      </c>
      <c r="DN23" s="2" t="s">
        <v>172</v>
      </c>
      <c r="DO23" s="2">
        <v>1.2</v>
      </c>
      <c r="DQ23" s="1"/>
      <c r="DR23" s="10" t="s">
        <v>180</v>
      </c>
      <c r="DS23" s="2">
        <v>5.3</v>
      </c>
      <c r="DT23" s="2">
        <v>3.5</v>
      </c>
      <c r="DU23" s="2">
        <v>5</v>
      </c>
      <c r="DV23" s="2">
        <v>6.5</v>
      </c>
      <c r="DW23" s="2">
        <v>7.2</v>
      </c>
      <c r="DX23" s="2">
        <v>6.7</v>
      </c>
      <c r="DY23" s="2">
        <v>8.9</v>
      </c>
      <c r="DZ23" s="2">
        <v>10.199999999999999</v>
      </c>
      <c r="EA23" s="2">
        <v>7.1</v>
      </c>
      <c r="EB23" s="2">
        <v>5.6</v>
      </c>
      <c r="EC23" s="2">
        <v>5.0999999999999996</v>
      </c>
      <c r="ED23" s="2">
        <v>6.3</v>
      </c>
      <c r="EE23" s="2">
        <v>6.6</v>
      </c>
      <c r="EF23" s="2">
        <v>9.8000000000000007</v>
      </c>
      <c r="EG23" s="2">
        <v>7.4</v>
      </c>
      <c r="EH23" s="2">
        <v>2.8</v>
      </c>
      <c r="EI23" s="2">
        <v>0</v>
      </c>
      <c r="EJ23" s="2">
        <v>4.7</v>
      </c>
      <c r="EK23" s="2">
        <v>5.6</v>
      </c>
      <c r="EL23" s="2">
        <v>5</v>
      </c>
      <c r="EM23" s="2">
        <v>6.2</v>
      </c>
      <c r="EO23" s="1"/>
      <c r="EP23" s="10" t="s">
        <v>180</v>
      </c>
      <c r="EQ23" s="2">
        <v>16.8</v>
      </c>
      <c r="ER23" s="2">
        <v>12.7</v>
      </c>
      <c r="ES23" s="2">
        <v>13.2</v>
      </c>
      <c r="ET23" s="2">
        <v>16.7</v>
      </c>
      <c r="EU23" s="2">
        <v>19.899999999999999</v>
      </c>
      <c r="EV23" s="2">
        <v>18.100000000000001</v>
      </c>
      <c r="EW23" s="2">
        <v>22.9</v>
      </c>
      <c r="EX23" s="2">
        <v>19.100000000000001</v>
      </c>
      <c r="EY23" s="2">
        <v>17.5</v>
      </c>
      <c r="EZ23" s="2">
        <v>13.6</v>
      </c>
      <c r="FA23" s="2">
        <v>13.1</v>
      </c>
      <c r="FB23" s="2">
        <v>12.6</v>
      </c>
      <c r="FC23" s="2">
        <v>9.4</v>
      </c>
      <c r="FD23" s="2">
        <v>13.2</v>
      </c>
      <c r="FE23" s="2">
        <v>25</v>
      </c>
      <c r="FF23" s="2">
        <v>24</v>
      </c>
      <c r="FG23" s="2">
        <v>13.1</v>
      </c>
      <c r="FH23" s="2">
        <v>21</v>
      </c>
      <c r="FI23" s="2">
        <v>16</v>
      </c>
      <c r="FJ23" s="2">
        <v>14.1</v>
      </c>
      <c r="FK23" s="2">
        <v>11.7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 t="s">
        <v>172</v>
      </c>
      <c r="M24" s="2" t="s">
        <v>172</v>
      </c>
      <c r="N24" s="2" t="s">
        <v>172</v>
      </c>
      <c r="O24" s="2" t="s">
        <v>172</v>
      </c>
      <c r="P24" s="2" t="s">
        <v>172</v>
      </c>
      <c r="Q24" s="2" t="s">
        <v>172</v>
      </c>
      <c r="R24" s="2" t="s">
        <v>172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0.2</v>
      </c>
      <c r="AB24" s="2">
        <v>0.2</v>
      </c>
      <c r="AC24" s="2">
        <v>0.1</v>
      </c>
      <c r="AD24" s="2">
        <v>0.1</v>
      </c>
      <c r="AE24" s="2">
        <v>0.1</v>
      </c>
      <c r="AF24" s="2">
        <v>0.1</v>
      </c>
      <c r="AG24" s="2">
        <v>0.1</v>
      </c>
      <c r="AH24" s="2">
        <v>0.4</v>
      </c>
      <c r="AI24" s="2">
        <v>0.1</v>
      </c>
      <c r="AJ24" s="2">
        <v>0.1</v>
      </c>
      <c r="AK24" s="2" t="s">
        <v>172</v>
      </c>
      <c r="AL24" s="2" t="s">
        <v>172</v>
      </c>
      <c r="AM24" s="2" t="s">
        <v>172</v>
      </c>
      <c r="AN24" s="2" t="s">
        <v>172</v>
      </c>
      <c r="AO24" s="2" t="s">
        <v>172</v>
      </c>
      <c r="AP24" s="2" t="s">
        <v>172</v>
      </c>
      <c r="AQ24" s="2" t="s">
        <v>172</v>
      </c>
      <c r="AR24" s="2">
        <v>1</v>
      </c>
      <c r="AS24" s="2">
        <v>0.9</v>
      </c>
      <c r="AT24" s="2">
        <v>1.3</v>
      </c>
      <c r="AU24" s="2">
        <v>4.2</v>
      </c>
      <c r="AW24" s="1"/>
      <c r="AX24" s="10" t="s">
        <v>181</v>
      </c>
      <c r="AY24" s="2">
        <v>4.0999999999999996</v>
      </c>
      <c r="AZ24" s="2">
        <v>4</v>
      </c>
      <c r="BA24" s="2">
        <v>4</v>
      </c>
      <c r="BB24" s="2">
        <v>3.6</v>
      </c>
      <c r="BC24" s="2">
        <v>4</v>
      </c>
      <c r="BD24" s="2">
        <v>3.3</v>
      </c>
      <c r="BE24" s="2">
        <v>2.6</v>
      </c>
      <c r="BF24" s="2">
        <v>2.1</v>
      </c>
      <c r="BG24" s="2">
        <v>1.8</v>
      </c>
      <c r="BH24" s="2">
        <v>2.9</v>
      </c>
      <c r="BI24" s="2" t="s">
        <v>172</v>
      </c>
      <c r="BJ24" s="2" t="s">
        <v>172</v>
      </c>
      <c r="BK24" s="2" t="s">
        <v>172</v>
      </c>
      <c r="BL24" s="2" t="s">
        <v>172</v>
      </c>
      <c r="BM24" s="2" t="s">
        <v>172</v>
      </c>
      <c r="BN24" s="2" t="s">
        <v>172</v>
      </c>
      <c r="BO24" s="2" t="s">
        <v>172</v>
      </c>
      <c r="BP24" s="2" t="s">
        <v>172</v>
      </c>
      <c r="BQ24" s="2">
        <v>0.1</v>
      </c>
      <c r="BR24" s="2">
        <v>0.1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 t="s">
        <v>172</v>
      </c>
      <c r="DA24" s="2" t="s">
        <v>172</v>
      </c>
      <c r="DB24" s="2" t="s">
        <v>172</v>
      </c>
      <c r="DC24" s="2" t="s">
        <v>172</v>
      </c>
      <c r="DD24" s="2" t="s">
        <v>172</v>
      </c>
      <c r="DE24" s="2" t="s">
        <v>172</v>
      </c>
      <c r="DF24" s="2" t="s">
        <v>172</v>
      </c>
      <c r="DG24" s="2" t="s">
        <v>172</v>
      </c>
      <c r="DH24" s="2" t="s">
        <v>172</v>
      </c>
      <c r="DI24" s="2" t="s">
        <v>172</v>
      </c>
      <c r="DJ24" s="2" t="s">
        <v>172</v>
      </c>
      <c r="DK24" s="2" t="s">
        <v>172</v>
      </c>
      <c r="DL24" s="2" t="s">
        <v>172</v>
      </c>
      <c r="DM24" s="2">
        <v>4</v>
      </c>
      <c r="DN24" s="2">
        <v>4.7</v>
      </c>
      <c r="DO24" s="2">
        <v>4.5</v>
      </c>
      <c r="DQ24" s="1"/>
      <c r="DR24" s="10" t="s">
        <v>181</v>
      </c>
      <c r="DS24" s="2">
        <v>7.3</v>
      </c>
      <c r="DT24" s="2">
        <v>6.4</v>
      </c>
      <c r="DU24" s="2">
        <v>4.8</v>
      </c>
      <c r="DV24" s="2">
        <v>4.4000000000000004</v>
      </c>
      <c r="DW24" s="2">
        <v>3.5</v>
      </c>
      <c r="DX24" s="2">
        <v>3.4</v>
      </c>
      <c r="DY24" s="2">
        <v>3.4</v>
      </c>
      <c r="DZ24" s="2">
        <v>3.6</v>
      </c>
      <c r="EA24" s="2">
        <v>3.9</v>
      </c>
      <c r="EB24" s="2">
        <v>16.100000000000001</v>
      </c>
      <c r="EC24" s="2">
        <v>4.3</v>
      </c>
      <c r="ED24" s="2">
        <v>6.3</v>
      </c>
      <c r="EE24" s="2">
        <v>6.4</v>
      </c>
      <c r="EF24" s="2">
        <v>4.5999999999999996</v>
      </c>
      <c r="EG24" s="2" t="s">
        <v>172</v>
      </c>
      <c r="EH24" s="2" t="s">
        <v>172</v>
      </c>
      <c r="EI24" s="2" t="s">
        <v>172</v>
      </c>
      <c r="EJ24" s="2">
        <v>4.7</v>
      </c>
      <c r="EK24" s="2">
        <v>2.7</v>
      </c>
      <c r="EL24" s="2">
        <v>5.0999999999999996</v>
      </c>
      <c r="EM24" s="2">
        <v>5.2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0.1</v>
      </c>
      <c r="EZ24" s="2">
        <v>0.1</v>
      </c>
      <c r="FA24" s="2">
        <v>0.1</v>
      </c>
      <c r="FB24" s="2" t="s">
        <v>172</v>
      </c>
      <c r="FC24" s="2" t="s">
        <v>172</v>
      </c>
      <c r="FD24" s="2" t="s">
        <v>172</v>
      </c>
      <c r="FE24" s="2" t="s">
        <v>172</v>
      </c>
      <c r="FF24" s="2">
        <v>0.1</v>
      </c>
      <c r="FG24" s="2" t="s">
        <v>172</v>
      </c>
      <c r="FH24" s="2" t="s">
        <v>172</v>
      </c>
      <c r="FI24" s="2">
        <v>0.1</v>
      </c>
      <c r="FJ24" s="2">
        <v>0.1</v>
      </c>
      <c r="FK24" s="2">
        <v>0.1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>
        <v>29.8</v>
      </c>
      <c r="D27" s="2">
        <v>29.6</v>
      </c>
      <c r="E27" s="2">
        <v>27.8</v>
      </c>
      <c r="F27" s="2">
        <v>29.2</v>
      </c>
      <c r="G27" s="2">
        <v>28.3</v>
      </c>
      <c r="H27" s="2">
        <v>35.6</v>
      </c>
      <c r="I27" s="2">
        <v>27.2</v>
      </c>
      <c r="J27" s="2">
        <v>25.4</v>
      </c>
      <c r="K27" s="2">
        <v>28.4</v>
      </c>
      <c r="L27" s="2">
        <v>31.9</v>
      </c>
      <c r="M27" s="2">
        <v>40.6</v>
      </c>
      <c r="N27" s="2">
        <v>41</v>
      </c>
      <c r="O27" s="2">
        <v>40.700000000000003</v>
      </c>
      <c r="P27" s="2" t="s">
        <v>172</v>
      </c>
      <c r="Q27" s="2">
        <v>41.5</v>
      </c>
      <c r="R27" s="2">
        <v>39</v>
      </c>
      <c r="S27" s="2" t="s">
        <v>172</v>
      </c>
      <c r="T27" s="2">
        <v>35.4</v>
      </c>
      <c r="U27" s="2" t="s">
        <v>172</v>
      </c>
      <c r="V27" s="2" t="s">
        <v>172</v>
      </c>
      <c r="W27" s="2" t="s">
        <v>172</v>
      </c>
      <c r="Y27" s="1"/>
      <c r="Z27" s="10" t="s">
        <v>171</v>
      </c>
      <c r="AA27" s="2">
        <v>38.299999999999997</v>
      </c>
      <c r="AB27" s="2">
        <v>41.3</v>
      </c>
      <c r="AC27" s="2">
        <v>38.5</v>
      </c>
      <c r="AD27" s="2">
        <v>41.9</v>
      </c>
      <c r="AE27" s="2">
        <v>39.700000000000003</v>
      </c>
      <c r="AF27" s="2">
        <v>46.8</v>
      </c>
      <c r="AG27" s="2">
        <v>38.299999999999997</v>
      </c>
      <c r="AH27" s="2">
        <v>37.4</v>
      </c>
      <c r="AI27" s="2">
        <v>35.200000000000003</v>
      </c>
      <c r="AJ27" s="2">
        <v>36.9</v>
      </c>
      <c r="AK27" s="2">
        <v>37.799999999999997</v>
      </c>
      <c r="AL27" s="2">
        <v>35.9</v>
      </c>
      <c r="AM27" s="2">
        <v>35</v>
      </c>
      <c r="AN27" s="2">
        <v>36.200000000000003</v>
      </c>
      <c r="AO27" s="2">
        <v>31.9</v>
      </c>
      <c r="AP27" s="2">
        <v>33.1</v>
      </c>
      <c r="AQ27" s="2">
        <v>34.799999999999997</v>
      </c>
      <c r="AR27" s="2">
        <v>35.1</v>
      </c>
      <c r="AS27" s="2">
        <v>36.299999999999997</v>
      </c>
      <c r="AT27" s="2">
        <v>35.9</v>
      </c>
      <c r="AU27" s="2">
        <v>39.1</v>
      </c>
      <c r="AW27" s="1"/>
      <c r="AX27" s="10" t="s">
        <v>171</v>
      </c>
      <c r="AY27" s="2">
        <v>30.6</v>
      </c>
      <c r="AZ27" s="2">
        <v>30.4</v>
      </c>
      <c r="BA27" s="2">
        <v>27.6</v>
      </c>
      <c r="BB27" s="2">
        <v>24.2</v>
      </c>
      <c r="BC27" s="2">
        <v>22.8</v>
      </c>
      <c r="BD27" s="2">
        <v>26.9</v>
      </c>
      <c r="BE27" s="2">
        <v>33.4</v>
      </c>
      <c r="BF27" s="2">
        <v>34.299999999999997</v>
      </c>
      <c r="BG27" s="2">
        <v>35.5</v>
      </c>
      <c r="BH27" s="2">
        <v>36.200000000000003</v>
      </c>
      <c r="BI27" s="2">
        <v>35.4</v>
      </c>
      <c r="BJ27" s="2">
        <v>36.4</v>
      </c>
      <c r="BK27" s="2">
        <v>38.6</v>
      </c>
      <c r="BL27" s="2">
        <v>37.799999999999997</v>
      </c>
      <c r="BM27" s="2">
        <v>35.200000000000003</v>
      </c>
      <c r="BN27" s="2">
        <v>35.9</v>
      </c>
      <c r="BO27" s="2">
        <v>36</v>
      </c>
      <c r="BP27" s="2">
        <v>32.5</v>
      </c>
      <c r="BQ27" s="2">
        <v>35.5</v>
      </c>
      <c r="BR27" s="2">
        <v>34</v>
      </c>
      <c r="BS27" s="2">
        <v>35.200000000000003</v>
      </c>
      <c r="BU27" s="1"/>
      <c r="BV27" s="10" t="s">
        <v>171</v>
      </c>
      <c r="BW27" s="2">
        <v>43.1</v>
      </c>
      <c r="BX27" s="2">
        <v>44.8</v>
      </c>
      <c r="BY27" s="2">
        <v>38.6</v>
      </c>
      <c r="BZ27" s="2">
        <v>42.5</v>
      </c>
      <c r="CA27" s="2">
        <v>33.5</v>
      </c>
      <c r="CB27" s="2">
        <v>32.5</v>
      </c>
      <c r="CC27" s="2">
        <v>30.1</v>
      </c>
      <c r="CD27" s="2">
        <v>33.1</v>
      </c>
      <c r="CE27" s="2">
        <v>32</v>
      </c>
      <c r="CF27" s="2">
        <v>32.799999999999997</v>
      </c>
      <c r="CG27" s="2">
        <v>32.9</v>
      </c>
      <c r="CH27" s="2" t="s">
        <v>172</v>
      </c>
      <c r="CI27" s="2">
        <v>35.1</v>
      </c>
      <c r="CJ27" s="2">
        <v>33.299999999999997</v>
      </c>
      <c r="CK27" s="2">
        <v>26.5</v>
      </c>
      <c r="CL27" s="2">
        <v>21.3</v>
      </c>
      <c r="CM27" s="2">
        <v>26.2</v>
      </c>
      <c r="CN27" s="2">
        <v>18.3</v>
      </c>
      <c r="CO27" s="2">
        <v>28</v>
      </c>
      <c r="CP27" s="2">
        <v>29</v>
      </c>
      <c r="CQ27" s="2">
        <v>26.1</v>
      </c>
      <c r="CS27" s="1"/>
      <c r="CT27" s="10" t="s">
        <v>171</v>
      </c>
      <c r="CU27" s="2">
        <v>13.2</v>
      </c>
      <c r="CV27" s="2">
        <v>15.9</v>
      </c>
      <c r="CW27" s="2">
        <v>18.100000000000001</v>
      </c>
      <c r="CX27" s="2">
        <v>42.2</v>
      </c>
      <c r="CY27" s="2">
        <v>31.9</v>
      </c>
      <c r="CZ27" s="2">
        <v>57.4</v>
      </c>
      <c r="DA27" s="2">
        <v>26</v>
      </c>
      <c r="DB27" s="2">
        <v>27.9</v>
      </c>
      <c r="DC27" s="2">
        <v>28.8</v>
      </c>
      <c r="DD27" s="2">
        <v>31.2</v>
      </c>
      <c r="DE27" s="2" t="s">
        <v>172</v>
      </c>
      <c r="DF27" s="2" t="s">
        <v>172</v>
      </c>
      <c r="DG27" s="2">
        <v>15.7</v>
      </c>
      <c r="DH27" s="2" t="s">
        <v>172</v>
      </c>
      <c r="DI27" s="2">
        <v>16.5</v>
      </c>
      <c r="DJ27" s="2">
        <v>18</v>
      </c>
      <c r="DK27" s="2" t="s">
        <v>172</v>
      </c>
      <c r="DL27" s="2">
        <v>18.899999999999999</v>
      </c>
      <c r="DM27" s="2">
        <v>19.5</v>
      </c>
      <c r="DN27" s="2">
        <v>18.100000000000001</v>
      </c>
      <c r="DO27" s="2">
        <v>18</v>
      </c>
      <c r="DQ27" s="1"/>
      <c r="DR27" s="10" t="s">
        <v>171</v>
      </c>
      <c r="DS27" s="2">
        <v>12.7</v>
      </c>
      <c r="DT27" s="2">
        <v>15.6</v>
      </c>
      <c r="DU27" s="2">
        <v>15.6</v>
      </c>
      <c r="DV27" s="2">
        <v>16.3</v>
      </c>
      <c r="DW27" s="2">
        <v>18.399999999999999</v>
      </c>
      <c r="DX27" s="2">
        <v>24.7</v>
      </c>
      <c r="DY27" s="2">
        <v>23.3</v>
      </c>
      <c r="DZ27" s="2">
        <v>21.2</v>
      </c>
      <c r="EA27" s="2">
        <v>22.3</v>
      </c>
      <c r="EB27" s="2">
        <v>17.899999999999999</v>
      </c>
      <c r="EC27" s="2">
        <v>24.8</v>
      </c>
      <c r="ED27" s="2" t="s">
        <v>172</v>
      </c>
      <c r="EE27" s="2">
        <v>24.9</v>
      </c>
      <c r="EF27" s="2">
        <v>23.7</v>
      </c>
      <c r="EG27" s="2">
        <v>24.1</v>
      </c>
      <c r="EH27" s="2">
        <v>22.1</v>
      </c>
      <c r="EI27" s="2">
        <v>25.8</v>
      </c>
      <c r="EJ27" s="2">
        <v>28.3</v>
      </c>
      <c r="EK27" s="2">
        <v>23.5</v>
      </c>
      <c r="EL27" s="2">
        <v>23.9</v>
      </c>
      <c r="EM27" s="2">
        <v>23</v>
      </c>
      <c r="EO27" s="1"/>
      <c r="EP27" s="10" t="s">
        <v>171</v>
      </c>
      <c r="EQ27" s="2">
        <v>13</v>
      </c>
      <c r="ER27" s="2">
        <v>14.5</v>
      </c>
      <c r="ES27" s="2">
        <v>17.7</v>
      </c>
      <c r="ET27" s="2">
        <v>16.899999999999999</v>
      </c>
      <c r="EU27" s="2">
        <v>16.399999999999999</v>
      </c>
      <c r="EV27" s="2">
        <v>18.2</v>
      </c>
      <c r="EW27" s="2" t="s">
        <v>172</v>
      </c>
      <c r="EX27" s="2" t="s">
        <v>172</v>
      </c>
      <c r="EY27" s="2" t="s">
        <v>172</v>
      </c>
      <c r="EZ27" s="2" t="s">
        <v>172</v>
      </c>
      <c r="FA27" s="2" t="s">
        <v>172</v>
      </c>
      <c r="FB27" s="2" t="s">
        <v>172</v>
      </c>
      <c r="FC27" s="2">
        <v>29.6</v>
      </c>
      <c r="FD27" s="2" t="s">
        <v>172</v>
      </c>
      <c r="FE27" s="2">
        <v>22.5</v>
      </c>
      <c r="FF27" s="2">
        <v>21.7</v>
      </c>
      <c r="FG27" s="2" t="s">
        <v>172</v>
      </c>
      <c r="FH27" s="2" t="s">
        <v>172</v>
      </c>
      <c r="FI27" s="2" t="s">
        <v>172</v>
      </c>
      <c r="FJ27" s="2" t="s">
        <v>172</v>
      </c>
      <c r="FK27" s="2" t="s">
        <v>172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 t="s">
        <v>172</v>
      </c>
      <c r="F28" s="2" t="s">
        <v>172</v>
      </c>
      <c r="G28" s="2" t="s">
        <v>172</v>
      </c>
      <c r="H28" s="2" t="s">
        <v>172</v>
      </c>
      <c r="I28" s="2" t="s">
        <v>172</v>
      </c>
      <c r="J28" s="2" t="s">
        <v>172</v>
      </c>
      <c r="K28" s="2" t="s">
        <v>172</v>
      </c>
      <c r="L28" s="2" t="s">
        <v>172</v>
      </c>
      <c r="M28" s="2" t="s">
        <v>172</v>
      </c>
      <c r="N28" s="2">
        <v>9.5</v>
      </c>
      <c r="O28" s="2" t="s">
        <v>172</v>
      </c>
      <c r="P28" s="2" t="s">
        <v>172</v>
      </c>
      <c r="Q28" s="2" t="s">
        <v>172</v>
      </c>
      <c r="R28" s="2" t="s">
        <v>172</v>
      </c>
      <c r="S28" s="2">
        <v>27.8</v>
      </c>
      <c r="T28" s="2">
        <v>26.9</v>
      </c>
      <c r="U28" s="2">
        <v>25.5</v>
      </c>
      <c r="V28" s="2">
        <v>28.1</v>
      </c>
      <c r="W28" s="2">
        <v>29.6</v>
      </c>
      <c r="Y28" s="1"/>
      <c r="Z28" s="10" t="s">
        <v>173</v>
      </c>
      <c r="AA28" s="2">
        <v>41.8</v>
      </c>
      <c r="AB28" s="2">
        <v>40.5</v>
      </c>
      <c r="AC28" s="2">
        <v>41.3</v>
      </c>
      <c r="AD28" s="2">
        <v>37.5</v>
      </c>
      <c r="AE28" s="2">
        <v>38.700000000000003</v>
      </c>
      <c r="AF28" s="2">
        <v>33.799999999999997</v>
      </c>
      <c r="AG28" s="2">
        <v>38.200000000000003</v>
      </c>
      <c r="AH28" s="2">
        <v>38.799999999999997</v>
      </c>
      <c r="AI28" s="2">
        <v>36.1</v>
      </c>
      <c r="AJ28" s="2">
        <v>34.9</v>
      </c>
      <c r="AK28" s="2">
        <v>39.299999999999997</v>
      </c>
      <c r="AL28" s="2">
        <v>43.9</v>
      </c>
      <c r="AM28" s="2">
        <v>45.4</v>
      </c>
      <c r="AN28" s="2">
        <v>47.9</v>
      </c>
      <c r="AO28" s="2">
        <v>39.1</v>
      </c>
      <c r="AP28" s="2">
        <v>39.5</v>
      </c>
      <c r="AQ28" s="2">
        <v>41.1</v>
      </c>
      <c r="AR28" s="2">
        <v>41.6</v>
      </c>
      <c r="AS28" s="2">
        <v>40.6</v>
      </c>
      <c r="AT28" s="2">
        <v>40.9</v>
      </c>
      <c r="AU28" s="2">
        <v>39.299999999999997</v>
      </c>
      <c r="AW28" s="1"/>
      <c r="AX28" s="10" t="s">
        <v>173</v>
      </c>
      <c r="AY28" s="2">
        <v>56.6</v>
      </c>
      <c r="AZ28" s="2">
        <v>55.6</v>
      </c>
      <c r="BA28" s="2">
        <v>59.3</v>
      </c>
      <c r="BB28" s="2">
        <v>63.2</v>
      </c>
      <c r="BC28" s="2">
        <v>62.5</v>
      </c>
      <c r="BD28" s="2">
        <v>59.4</v>
      </c>
      <c r="BE28" s="2">
        <v>53.8</v>
      </c>
      <c r="BF28" s="2">
        <v>53.8</v>
      </c>
      <c r="BG28" s="2">
        <v>52.8</v>
      </c>
      <c r="BH28" s="2">
        <v>51.4</v>
      </c>
      <c r="BI28" s="2">
        <v>52.2</v>
      </c>
      <c r="BJ28" s="2">
        <v>51.2</v>
      </c>
      <c r="BK28" s="2">
        <v>51.9</v>
      </c>
      <c r="BL28" s="2">
        <v>51.3</v>
      </c>
      <c r="BM28" s="2">
        <v>52.9</v>
      </c>
      <c r="BN28" s="2">
        <v>55</v>
      </c>
      <c r="BO28" s="2">
        <v>57.2</v>
      </c>
      <c r="BP28" s="2">
        <v>56.7</v>
      </c>
      <c r="BQ28" s="2">
        <v>54.8</v>
      </c>
      <c r="BR28" s="2">
        <v>57.1</v>
      </c>
      <c r="BS28" s="2">
        <v>55.8</v>
      </c>
      <c r="BU28" s="1"/>
      <c r="BV28" s="10" t="s">
        <v>173</v>
      </c>
      <c r="BW28" s="2">
        <v>44.9</v>
      </c>
      <c r="BX28" s="2">
        <v>46.7</v>
      </c>
      <c r="BY28" s="2">
        <v>54</v>
      </c>
      <c r="BZ28" s="2">
        <v>49.7</v>
      </c>
      <c r="CA28" s="2">
        <v>55.2</v>
      </c>
      <c r="CB28" s="2">
        <v>55.2</v>
      </c>
      <c r="CC28" s="2">
        <v>55.3</v>
      </c>
      <c r="CD28" s="2">
        <v>55.3</v>
      </c>
      <c r="CE28" s="2">
        <v>55.8</v>
      </c>
      <c r="CF28" s="2">
        <v>57.7</v>
      </c>
      <c r="CG28" s="2" t="s">
        <v>172</v>
      </c>
      <c r="CH28" s="2">
        <v>57.8</v>
      </c>
      <c r="CI28" s="2">
        <v>53.2</v>
      </c>
      <c r="CJ28" s="2" t="s">
        <v>172</v>
      </c>
      <c r="CK28" s="2" t="s">
        <v>172</v>
      </c>
      <c r="CL28" s="2" t="s">
        <v>172</v>
      </c>
      <c r="CM28" s="2" t="s">
        <v>172</v>
      </c>
      <c r="CN28" s="2">
        <v>73.900000000000006</v>
      </c>
      <c r="CO28" s="2">
        <v>62</v>
      </c>
      <c r="CP28" s="2">
        <v>61.8</v>
      </c>
      <c r="CQ28" s="2">
        <v>62.7</v>
      </c>
      <c r="CS28" s="1"/>
      <c r="CT28" s="10" t="s">
        <v>173</v>
      </c>
      <c r="CU28" s="2">
        <v>71.400000000000006</v>
      </c>
      <c r="CV28" s="2">
        <v>64.900000000000006</v>
      </c>
      <c r="CW28" s="2">
        <v>56.6</v>
      </c>
      <c r="CX28" s="2">
        <v>16.3</v>
      </c>
      <c r="CY28" s="2">
        <v>12.5</v>
      </c>
      <c r="CZ28" s="2">
        <v>13.5</v>
      </c>
      <c r="DA28" s="2">
        <v>53.8</v>
      </c>
      <c r="DB28" s="2">
        <v>51.8</v>
      </c>
      <c r="DC28" s="2" t="s">
        <v>172</v>
      </c>
      <c r="DD28" s="2" t="s">
        <v>172</v>
      </c>
      <c r="DE28" s="2" t="s">
        <v>172</v>
      </c>
      <c r="DF28" s="2" t="s">
        <v>172</v>
      </c>
      <c r="DG28" s="2" t="s">
        <v>172</v>
      </c>
      <c r="DH28" s="2" t="s">
        <v>172</v>
      </c>
      <c r="DI28" s="2" t="s">
        <v>172</v>
      </c>
      <c r="DJ28" s="2" t="s">
        <v>172</v>
      </c>
      <c r="DK28" s="2" t="s">
        <v>172</v>
      </c>
      <c r="DL28" s="2" t="s">
        <v>172</v>
      </c>
      <c r="DM28" s="2">
        <v>49.3</v>
      </c>
      <c r="DN28" s="2">
        <v>49.3</v>
      </c>
      <c r="DO28" s="2">
        <v>43.8</v>
      </c>
      <c r="DQ28" s="1"/>
      <c r="DR28" s="10" t="s">
        <v>173</v>
      </c>
      <c r="DS28" s="2">
        <v>70.900000000000006</v>
      </c>
      <c r="DT28" s="2">
        <v>63.7</v>
      </c>
      <c r="DU28" s="2">
        <v>62.6</v>
      </c>
      <c r="DV28" s="2">
        <v>57.3</v>
      </c>
      <c r="DW28" s="2">
        <v>53.9</v>
      </c>
      <c r="DX28" s="2">
        <v>49.5</v>
      </c>
      <c r="DY28" s="2">
        <v>53.3</v>
      </c>
      <c r="DZ28" s="2">
        <v>53.1</v>
      </c>
      <c r="EA28" s="2">
        <v>55.4</v>
      </c>
      <c r="EB28" s="2">
        <v>43.5</v>
      </c>
      <c r="EC28" s="2">
        <v>54.1</v>
      </c>
      <c r="ED28" s="2">
        <v>53.1</v>
      </c>
      <c r="EE28" s="2">
        <v>52.5</v>
      </c>
      <c r="EF28" s="2">
        <v>54.1</v>
      </c>
      <c r="EG28" s="2">
        <v>56.9</v>
      </c>
      <c r="EH28" s="2">
        <v>63.4</v>
      </c>
      <c r="EI28" s="2" t="s">
        <v>172</v>
      </c>
      <c r="EJ28" s="2" t="s">
        <v>172</v>
      </c>
      <c r="EK28" s="2">
        <v>58.5</v>
      </c>
      <c r="EL28" s="2">
        <v>57.4</v>
      </c>
      <c r="EM28" s="2">
        <v>55.4</v>
      </c>
      <c r="EO28" s="1"/>
      <c r="EP28" s="10" t="s">
        <v>173</v>
      </c>
      <c r="EQ28" s="2">
        <v>64.400000000000006</v>
      </c>
      <c r="ER28" s="2">
        <v>68.400000000000006</v>
      </c>
      <c r="ES28" s="2">
        <v>61.4</v>
      </c>
      <c r="ET28" s="2">
        <v>60</v>
      </c>
      <c r="EU28" s="2">
        <v>57.2</v>
      </c>
      <c r="EV28" s="2">
        <v>60.2</v>
      </c>
      <c r="EW28" s="2">
        <v>33.9</v>
      </c>
      <c r="EX28" s="2" t="s">
        <v>172</v>
      </c>
      <c r="EY28" s="2" t="s">
        <v>172</v>
      </c>
      <c r="EZ28" s="2" t="s">
        <v>172</v>
      </c>
      <c r="FA28" s="2" t="s">
        <v>172</v>
      </c>
      <c r="FB28" s="2" t="s">
        <v>172</v>
      </c>
      <c r="FC28" s="2" t="s">
        <v>172</v>
      </c>
      <c r="FD28" s="2" t="s">
        <v>172</v>
      </c>
      <c r="FE28" s="2">
        <v>32.799999999999997</v>
      </c>
      <c r="FF28" s="2">
        <v>33.6</v>
      </c>
      <c r="FG28" s="2" t="s">
        <v>172</v>
      </c>
      <c r="FH28" s="2">
        <v>31.5</v>
      </c>
      <c r="FI28" s="2">
        <v>37.799999999999997</v>
      </c>
      <c r="FJ28" s="2">
        <v>36.9</v>
      </c>
      <c r="FK28" s="2">
        <v>42.1</v>
      </c>
    </row>
    <row r="29" spans="1:167" ht="14.5">
      <c r="A29" s="1"/>
      <c r="B29" s="10" t="s">
        <v>174</v>
      </c>
      <c r="C29" s="2" t="s">
        <v>172</v>
      </c>
      <c r="D29" s="2" t="s">
        <v>172</v>
      </c>
      <c r="E29" s="2" t="s">
        <v>172</v>
      </c>
      <c r="F29" s="2" t="s">
        <v>172</v>
      </c>
      <c r="G29" s="2" t="s">
        <v>172</v>
      </c>
      <c r="H29" s="2" t="s">
        <v>172</v>
      </c>
      <c r="I29" s="2" t="s">
        <v>172</v>
      </c>
      <c r="J29" s="2" t="s">
        <v>172</v>
      </c>
      <c r="K29" s="2" t="s">
        <v>172</v>
      </c>
      <c r="L29" s="2" t="s">
        <v>172</v>
      </c>
      <c r="M29" s="2" t="s">
        <v>172</v>
      </c>
      <c r="N29" s="2" t="s">
        <v>172</v>
      </c>
      <c r="O29" s="2" t="s">
        <v>172</v>
      </c>
      <c r="P29" s="2" t="s">
        <v>172</v>
      </c>
      <c r="Q29" s="2">
        <v>5.9</v>
      </c>
      <c r="R29" s="2" t="s">
        <v>172</v>
      </c>
      <c r="S29" s="2">
        <v>4.3</v>
      </c>
      <c r="T29" s="2">
        <v>3.7</v>
      </c>
      <c r="U29" s="2">
        <v>4.3</v>
      </c>
      <c r="V29" s="2">
        <v>4.8</v>
      </c>
      <c r="W29" s="2">
        <v>6</v>
      </c>
      <c r="Y29" s="1"/>
      <c r="Z29" s="10" t="s">
        <v>174</v>
      </c>
      <c r="AA29" s="2" t="s">
        <v>172</v>
      </c>
      <c r="AB29" s="2" t="s">
        <v>172</v>
      </c>
      <c r="AC29" s="2" t="s">
        <v>172</v>
      </c>
      <c r="AD29" s="2" t="s">
        <v>172</v>
      </c>
      <c r="AE29" s="2" t="s">
        <v>172</v>
      </c>
      <c r="AF29" s="2" t="s">
        <v>172</v>
      </c>
      <c r="AG29" s="2" t="s">
        <v>172</v>
      </c>
      <c r="AH29" s="2" t="s">
        <v>172</v>
      </c>
      <c r="AI29" s="2" t="s">
        <v>172</v>
      </c>
      <c r="AJ29" s="2" t="s">
        <v>172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 t="s">
        <v>172</v>
      </c>
      <c r="AP29" s="2" t="s">
        <v>172</v>
      </c>
      <c r="AQ29" s="2" t="s">
        <v>172</v>
      </c>
      <c r="AR29" s="2" t="s">
        <v>172</v>
      </c>
      <c r="AS29" s="2">
        <v>2.9</v>
      </c>
      <c r="AT29" s="2" t="s">
        <v>172</v>
      </c>
      <c r="AU29" s="2" t="s">
        <v>172</v>
      </c>
      <c r="AW29" s="1"/>
      <c r="AX29" s="10" t="s">
        <v>174</v>
      </c>
      <c r="AY29" s="2">
        <v>2.4</v>
      </c>
      <c r="AZ29" s="2">
        <v>2.7</v>
      </c>
      <c r="BA29" s="2">
        <v>2.6</v>
      </c>
      <c r="BB29" s="2" t="s">
        <v>172</v>
      </c>
      <c r="BC29" s="2" t="s">
        <v>172</v>
      </c>
      <c r="BD29" s="2" t="s">
        <v>172</v>
      </c>
      <c r="BE29" s="2">
        <v>1</v>
      </c>
      <c r="BF29" s="2" t="s">
        <v>172</v>
      </c>
      <c r="BG29" s="2">
        <v>1.1000000000000001</v>
      </c>
      <c r="BH29" s="2">
        <v>1.3</v>
      </c>
      <c r="BI29" s="2" t="s">
        <v>172</v>
      </c>
      <c r="BJ29" s="2" t="s">
        <v>172</v>
      </c>
      <c r="BK29" s="2" t="s">
        <v>172</v>
      </c>
      <c r="BL29" s="2" t="s">
        <v>172</v>
      </c>
      <c r="BM29" s="2" t="s">
        <v>172</v>
      </c>
      <c r="BN29" s="2" t="s">
        <v>172</v>
      </c>
      <c r="BO29" s="2" t="s">
        <v>172</v>
      </c>
      <c r="BP29" s="2" t="s">
        <v>172</v>
      </c>
      <c r="BQ29" s="2" t="s">
        <v>172</v>
      </c>
      <c r="BR29" s="2">
        <v>1.3</v>
      </c>
      <c r="BS29" s="2">
        <v>1.2</v>
      </c>
      <c r="BU29" s="1"/>
      <c r="BV29" s="10" t="s">
        <v>174</v>
      </c>
      <c r="BW29" s="2" t="s">
        <v>172</v>
      </c>
      <c r="BX29" s="2" t="s">
        <v>172</v>
      </c>
      <c r="BY29" s="2" t="s">
        <v>172</v>
      </c>
      <c r="BZ29" s="2" t="s">
        <v>172</v>
      </c>
      <c r="CA29" s="2" t="s">
        <v>172</v>
      </c>
      <c r="CB29" s="2" t="s">
        <v>172</v>
      </c>
      <c r="CC29" s="2" t="s">
        <v>172</v>
      </c>
      <c r="CD29" s="2" t="s">
        <v>172</v>
      </c>
      <c r="CE29" s="2" t="s">
        <v>172</v>
      </c>
      <c r="CF29" s="2" t="s">
        <v>172</v>
      </c>
      <c r="CG29" s="2">
        <v>0.5</v>
      </c>
      <c r="CH29" s="2" t="s">
        <v>172</v>
      </c>
      <c r="CI29" s="2">
        <v>0.5</v>
      </c>
      <c r="CJ29" s="2" t="s">
        <v>172</v>
      </c>
      <c r="CK29" s="2" t="s">
        <v>172</v>
      </c>
      <c r="CL29" s="2" t="s">
        <v>172</v>
      </c>
      <c r="CM29" s="2">
        <v>0.3</v>
      </c>
      <c r="CN29" s="2">
        <v>0.4</v>
      </c>
      <c r="CO29" s="2" t="s">
        <v>172</v>
      </c>
      <c r="CP29" s="2" t="s">
        <v>172</v>
      </c>
      <c r="CQ29" s="2" t="s">
        <v>172</v>
      </c>
      <c r="CS29" s="1"/>
      <c r="CT29" s="10" t="s">
        <v>174</v>
      </c>
      <c r="CU29" s="2" t="s">
        <v>172</v>
      </c>
      <c r="CV29" s="2" t="s">
        <v>172</v>
      </c>
      <c r="CW29" s="2" t="s">
        <v>172</v>
      </c>
      <c r="CX29" s="2" t="s">
        <v>172</v>
      </c>
      <c r="CY29" s="2" t="s">
        <v>172</v>
      </c>
      <c r="CZ29" s="2" t="s">
        <v>172</v>
      </c>
      <c r="DA29" s="2" t="s">
        <v>172</v>
      </c>
      <c r="DB29" s="2" t="s">
        <v>172</v>
      </c>
      <c r="DC29" s="2" t="s">
        <v>172</v>
      </c>
      <c r="DD29" s="2" t="s">
        <v>172</v>
      </c>
      <c r="DE29" s="2">
        <v>1.4</v>
      </c>
      <c r="DF29" s="2">
        <v>1.3</v>
      </c>
      <c r="DG29" s="2">
        <v>0.5</v>
      </c>
      <c r="DH29" s="2">
        <v>1.1000000000000001</v>
      </c>
      <c r="DI29" s="2">
        <v>4.3</v>
      </c>
      <c r="DJ29" s="2" t="s">
        <v>172</v>
      </c>
      <c r="DK29" s="2">
        <v>1.1000000000000001</v>
      </c>
      <c r="DL29" s="2">
        <v>0.7</v>
      </c>
      <c r="DM29" s="2">
        <v>1</v>
      </c>
      <c r="DN29" s="2">
        <v>1</v>
      </c>
      <c r="DO29" s="2">
        <v>0.7</v>
      </c>
      <c r="DQ29" s="1"/>
      <c r="DR29" s="10" t="s">
        <v>174</v>
      </c>
      <c r="DS29" s="2" t="s">
        <v>172</v>
      </c>
      <c r="DT29" s="2" t="s">
        <v>172</v>
      </c>
      <c r="DU29" s="2" t="s">
        <v>172</v>
      </c>
      <c r="DV29" s="2" t="s">
        <v>172</v>
      </c>
      <c r="DW29" s="2" t="s">
        <v>172</v>
      </c>
      <c r="DX29" s="2" t="s">
        <v>172</v>
      </c>
      <c r="DY29" s="2" t="s">
        <v>172</v>
      </c>
      <c r="DZ29" s="2" t="s">
        <v>172</v>
      </c>
      <c r="EA29" s="2" t="s">
        <v>172</v>
      </c>
      <c r="EB29" s="2" t="s">
        <v>172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 t="s">
        <v>172</v>
      </c>
      <c r="EH29" s="2" t="s">
        <v>172</v>
      </c>
      <c r="EI29" s="2" t="s">
        <v>172</v>
      </c>
      <c r="EJ29" s="2" t="s">
        <v>172</v>
      </c>
      <c r="EK29" s="2" t="s">
        <v>172</v>
      </c>
      <c r="EL29" s="2" t="s">
        <v>172</v>
      </c>
      <c r="EM29" s="2" t="s">
        <v>172</v>
      </c>
      <c r="EO29" s="1"/>
      <c r="EP29" s="10" t="s">
        <v>174</v>
      </c>
      <c r="EQ29" s="2" t="s">
        <v>172</v>
      </c>
      <c r="ER29" s="2" t="s">
        <v>172</v>
      </c>
      <c r="ES29" s="2" t="s">
        <v>172</v>
      </c>
      <c r="ET29" s="2" t="s">
        <v>172</v>
      </c>
      <c r="EU29" s="2" t="s">
        <v>172</v>
      </c>
      <c r="EV29" s="2" t="s">
        <v>172</v>
      </c>
      <c r="EW29" s="2" t="s">
        <v>172</v>
      </c>
      <c r="EX29" s="2" t="s">
        <v>172</v>
      </c>
      <c r="EY29" s="2" t="s">
        <v>172</v>
      </c>
      <c r="EZ29" s="2" t="s">
        <v>172</v>
      </c>
      <c r="FA29" s="2" t="s">
        <v>172</v>
      </c>
      <c r="FB29" s="2" t="s">
        <v>172</v>
      </c>
      <c r="FC29" s="2" t="s">
        <v>172</v>
      </c>
      <c r="FD29" s="2" t="s">
        <v>172</v>
      </c>
      <c r="FE29" s="2" t="s">
        <v>172</v>
      </c>
      <c r="FF29" s="2" t="s">
        <v>172</v>
      </c>
      <c r="FG29" s="2" t="s">
        <v>172</v>
      </c>
      <c r="FH29" s="2" t="s">
        <v>172</v>
      </c>
      <c r="FI29" s="2" t="s">
        <v>172</v>
      </c>
      <c r="FJ29" s="2" t="s">
        <v>172</v>
      </c>
      <c r="FK29" s="2" t="s">
        <v>172</v>
      </c>
    </row>
    <row r="30" spans="1:167" ht="14.5">
      <c r="A30" s="1"/>
      <c r="B30" s="10" t="s">
        <v>175</v>
      </c>
      <c r="C30" s="2">
        <v>30.1</v>
      </c>
      <c r="D30" s="2">
        <v>28.5</v>
      </c>
      <c r="E30" s="2">
        <v>27.9</v>
      </c>
      <c r="F30" s="2">
        <v>29.9</v>
      </c>
      <c r="G30" s="2">
        <v>27.9</v>
      </c>
      <c r="H30" s="2">
        <v>22.2</v>
      </c>
      <c r="I30" s="2">
        <v>24.1</v>
      </c>
      <c r="J30" s="2">
        <v>23.8</v>
      </c>
      <c r="K30" s="2">
        <v>21.8</v>
      </c>
      <c r="L30" s="2">
        <v>24.2</v>
      </c>
      <c r="M30" s="2" t="s">
        <v>172</v>
      </c>
      <c r="N30" s="2" t="s">
        <v>172</v>
      </c>
      <c r="O30" s="2" t="s">
        <v>172</v>
      </c>
      <c r="P30" s="2" t="s">
        <v>172</v>
      </c>
      <c r="Q30" s="2">
        <v>14.9</v>
      </c>
      <c r="R30" s="2">
        <v>8.1</v>
      </c>
      <c r="S30" s="2" t="s">
        <v>172</v>
      </c>
      <c r="T30" s="2">
        <v>3.8</v>
      </c>
      <c r="U30" s="2" t="s">
        <v>172</v>
      </c>
      <c r="V30" s="2" t="s">
        <v>172</v>
      </c>
      <c r="W30" s="2" t="s">
        <v>172</v>
      </c>
      <c r="Y30" s="1"/>
      <c r="Z30" s="10" t="s">
        <v>175</v>
      </c>
      <c r="AA30" s="2">
        <v>1.1000000000000001</v>
      </c>
      <c r="AB30" s="2">
        <v>1.3</v>
      </c>
      <c r="AC30" s="2">
        <v>0.7</v>
      </c>
      <c r="AD30" s="2">
        <v>1.6</v>
      </c>
      <c r="AE30" s="2">
        <v>1.8</v>
      </c>
      <c r="AF30" s="2">
        <v>1.9</v>
      </c>
      <c r="AG30" s="2">
        <v>0.6</v>
      </c>
      <c r="AH30" s="2">
        <v>0.7</v>
      </c>
      <c r="AI30" s="2">
        <v>0.7</v>
      </c>
      <c r="AJ30" s="2">
        <v>1</v>
      </c>
      <c r="AK30" s="2" t="s">
        <v>172</v>
      </c>
      <c r="AL30" s="2" t="s">
        <v>172</v>
      </c>
      <c r="AM30" s="2" t="s">
        <v>172</v>
      </c>
      <c r="AN30" s="2">
        <v>0.6</v>
      </c>
      <c r="AO30" s="2">
        <v>0.5</v>
      </c>
      <c r="AP30" s="2">
        <v>0.4</v>
      </c>
      <c r="AQ30" s="2">
        <v>0.3</v>
      </c>
      <c r="AR30" s="2">
        <v>0.3</v>
      </c>
      <c r="AS30" s="2">
        <v>0.2</v>
      </c>
      <c r="AT30" s="2">
        <v>0.4</v>
      </c>
      <c r="AU30" s="2">
        <v>0.1</v>
      </c>
      <c r="AW30" s="1"/>
      <c r="AX30" s="10" t="s">
        <v>175</v>
      </c>
      <c r="AY30" s="2">
        <v>0.7</v>
      </c>
      <c r="AZ30" s="2">
        <v>1.4</v>
      </c>
      <c r="BA30" s="2">
        <v>0.5</v>
      </c>
      <c r="BB30" s="2">
        <v>1</v>
      </c>
      <c r="BC30" s="2">
        <v>1</v>
      </c>
      <c r="BD30" s="2">
        <v>0.9</v>
      </c>
      <c r="BE30" s="2">
        <v>1</v>
      </c>
      <c r="BF30" s="2">
        <v>0.8</v>
      </c>
      <c r="BG30" s="2">
        <v>0.7</v>
      </c>
      <c r="BH30" s="2">
        <v>0.5</v>
      </c>
      <c r="BI30" s="2" t="s">
        <v>172</v>
      </c>
      <c r="BJ30" s="2" t="s">
        <v>172</v>
      </c>
      <c r="BK30" s="2" t="s">
        <v>172</v>
      </c>
      <c r="BL30" s="2" t="s">
        <v>172</v>
      </c>
      <c r="BM30" s="2" t="s">
        <v>172</v>
      </c>
      <c r="BN30" s="2" t="s">
        <v>172</v>
      </c>
      <c r="BO30" s="2" t="s">
        <v>172</v>
      </c>
      <c r="BP30" s="2" t="s">
        <v>172</v>
      </c>
      <c r="BQ30" s="2" t="s">
        <v>172</v>
      </c>
      <c r="BR30" s="2">
        <v>0.3</v>
      </c>
      <c r="BS30" s="2">
        <v>0.2</v>
      </c>
      <c r="BU30" s="1"/>
      <c r="BV30" s="10" t="s">
        <v>175</v>
      </c>
      <c r="BW30" s="2">
        <v>0</v>
      </c>
      <c r="BX30" s="2">
        <v>0</v>
      </c>
      <c r="BY30" s="2" t="s">
        <v>172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 t="s">
        <v>172</v>
      </c>
      <c r="CJ30" s="2" t="s">
        <v>172</v>
      </c>
      <c r="CK30" s="2" t="s">
        <v>172</v>
      </c>
      <c r="CL30" s="2" t="s">
        <v>172</v>
      </c>
      <c r="CM30" s="2">
        <v>0</v>
      </c>
      <c r="CN30" s="2" t="s">
        <v>172</v>
      </c>
      <c r="CO30" s="2" t="s">
        <v>172</v>
      </c>
      <c r="CP30" s="2" t="s">
        <v>172</v>
      </c>
      <c r="CQ30" s="2">
        <v>0</v>
      </c>
      <c r="CS30" s="1"/>
      <c r="CT30" s="10" t="s">
        <v>175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 t="s">
        <v>172</v>
      </c>
      <c r="DD30" s="2">
        <v>0</v>
      </c>
      <c r="DE30" s="2">
        <v>0</v>
      </c>
      <c r="DF30" s="2" t="s">
        <v>172</v>
      </c>
      <c r="DG30" s="2" t="s">
        <v>172</v>
      </c>
      <c r="DH30" s="2">
        <v>0</v>
      </c>
      <c r="DI30" s="2" t="s">
        <v>172</v>
      </c>
      <c r="DJ30" s="2" t="s">
        <v>172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 t="s">
        <v>172</v>
      </c>
      <c r="DX30" s="2" t="s">
        <v>172</v>
      </c>
      <c r="DY30" s="2" t="s">
        <v>172</v>
      </c>
      <c r="DZ30" s="2" t="s">
        <v>172</v>
      </c>
      <c r="EA30" s="2" t="s">
        <v>172</v>
      </c>
      <c r="EB30" s="2" t="s">
        <v>172</v>
      </c>
      <c r="EC30" s="2">
        <v>0.3</v>
      </c>
      <c r="ED30" s="2" t="s">
        <v>172</v>
      </c>
      <c r="EE30" s="2" t="s">
        <v>172</v>
      </c>
      <c r="EF30" s="2">
        <v>0.5</v>
      </c>
      <c r="EG30" s="2" t="s">
        <v>172</v>
      </c>
      <c r="EH30" s="2" t="s">
        <v>172</v>
      </c>
      <c r="EI30" s="2">
        <v>0</v>
      </c>
      <c r="EJ30" s="2" t="s">
        <v>172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 t="s">
        <v>172</v>
      </c>
      <c r="ER30" s="2" t="s">
        <v>172</v>
      </c>
      <c r="ES30" s="2">
        <v>0</v>
      </c>
      <c r="ET30" s="2" t="s">
        <v>172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 t="s">
        <v>172</v>
      </c>
      <c r="FA30" s="2" t="s">
        <v>172</v>
      </c>
      <c r="FB30" s="2">
        <v>0</v>
      </c>
      <c r="FC30" s="2" t="s">
        <v>172</v>
      </c>
      <c r="FD30" s="2" t="s">
        <v>172</v>
      </c>
      <c r="FE30" s="2" t="s">
        <v>172</v>
      </c>
      <c r="FF30" s="2" t="s">
        <v>172</v>
      </c>
      <c r="FG30" s="2" t="s">
        <v>172</v>
      </c>
      <c r="FH30" s="2" t="s">
        <v>172</v>
      </c>
      <c r="FI30" s="2">
        <v>0.1</v>
      </c>
      <c r="FJ30" s="2">
        <v>0.1</v>
      </c>
      <c r="FK30" s="2">
        <v>0.1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 t="s">
        <v>172</v>
      </c>
      <c r="L31" s="2" t="s">
        <v>172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 t="s">
        <v>172</v>
      </c>
      <c r="AB31" s="2" t="s">
        <v>172</v>
      </c>
      <c r="AC31" s="2" t="s">
        <v>172</v>
      </c>
      <c r="AD31" s="2" t="s">
        <v>172</v>
      </c>
      <c r="AE31" s="2" t="s">
        <v>172</v>
      </c>
      <c r="AF31" s="2" t="s">
        <v>172</v>
      </c>
      <c r="AG31" s="2" t="s">
        <v>172</v>
      </c>
      <c r="AH31" s="2" t="s">
        <v>172</v>
      </c>
      <c r="AI31" s="2" t="s">
        <v>172</v>
      </c>
      <c r="AJ31" s="2" t="s">
        <v>172</v>
      </c>
      <c r="AK31" s="2" t="s">
        <v>172</v>
      </c>
      <c r="AL31" s="2" t="s">
        <v>172</v>
      </c>
      <c r="AM31" s="2" t="s">
        <v>172</v>
      </c>
      <c r="AN31" s="2" t="s">
        <v>172</v>
      </c>
      <c r="AO31" s="2" t="s">
        <v>172</v>
      </c>
      <c r="AP31" s="2" t="s">
        <v>172</v>
      </c>
      <c r="AQ31" s="2" t="s">
        <v>172</v>
      </c>
      <c r="AR31" s="2" t="s">
        <v>172</v>
      </c>
      <c r="AS31" s="2">
        <v>0.3</v>
      </c>
      <c r="AT31" s="2">
        <v>0.3</v>
      </c>
      <c r="AU31" s="2">
        <v>0.3</v>
      </c>
      <c r="AW31" s="1"/>
      <c r="AX31" s="10" t="s">
        <v>176</v>
      </c>
      <c r="AY31" s="2" t="s">
        <v>172</v>
      </c>
      <c r="AZ31" s="2" t="s">
        <v>172</v>
      </c>
      <c r="BA31" s="2" t="s">
        <v>172</v>
      </c>
      <c r="BB31" s="2" t="s">
        <v>172</v>
      </c>
      <c r="BC31" s="2" t="s">
        <v>172</v>
      </c>
      <c r="BD31" s="2" t="s">
        <v>172</v>
      </c>
      <c r="BE31" s="2" t="s">
        <v>172</v>
      </c>
      <c r="BF31" s="2" t="s">
        <v>172</v>
      </c>
      <c r="BG31" s="2" t="s">
        <v>172</v>
      </c>
      <c r="BH31" s="2" t="s">
        <v>172</v>
      </c>
      <c r="BI31" s="2" t="s">
        <v>172</v>
      </c>
      <c r="BJ31" s="2" t="s">
        <v>172</v>
      </c>
      <c r="BK31" s="2" t="s">
        <v>172</v>
      </c>
      <c r="BL31" s="2" t="s">
        <v>172</v>
      </c>
      <c r="BM31" s="2" t="s">
        <v>172</v>
      </c>
      <c r="BN31" s="2" t="s">
        <v>172</v>
      </c>
      <c r="BO31" s="2" t="s">
        <v>172</v>
      </c>
      <c r="BP31" s="2" t="s">
        <v>172</v>
      </c>
      <c r="BQ31" s="2" t="s">
        <v>172</v>
      </c>
      <c r="BR31" s="2">
        <v>1.5</v>
      </c>
      <c r="BS31" s="2">
        <v>1.4</v>
      </c>
      <c r="BU31" s="1"/>
      <c r="BV31" s="10" t="s">
        <v>176</v>
      </c>
      <c r="BW31" s="2" t="s">
        <v>172</v>
      </c>
      <c r="BX31" s="2">
        <v>0</v>
      </c>
      <c r="BY31" s="2">
        <v>0</v>
      </c>
      <c r="BZ31" s="2">
        <v>0</v>
      </c>
      <c r="CA31" s="2" t="s">
        <v>172</v>
      </c>
      <c r="CB31" s="2">
        <v>0</v>
      </c>
      <c r="CC31" s="2">
        <v>0</v>
      </c>
      <c r="CD31" s="2" t="s">
        <v>172</v>
      </c>
      <c r="CE31" s="2" t="s">
        <v>172</v>
      </c>
      <c r="CF31" s="2" t="s">
        <v>172</v>
      </c>
      <c r="CG31" s="2" t="s">
        <v>172</v>
      </c>
      <c r="CH31" s="2" t="s">
        <v>172</v>
      </c>
      <c r="CI31" s="2" t="s">
        <v>172</v>
      </c>
      <c r="CJ31" s="2" t="s">
        <v>172</v>
      </c>
      <c r="CK31" s="2" t="s">
        <v>172</v>
      </c>
      <c r="CL31" s="2" t="s">
        <v>172</v>
      </c>
      <c r="CM31" s="2" t="s">
        <v>172</v>
      </c>
      <c r="CN31" s="2" t="s">
        <v>172</v>
      </c>
      <c r="CO31" s="2">
        <v>1.1000000000000001</v>
      </c>
      <c r="CP31" s="2">
        <v>0.9</v>
      </c>
      <c r="CQ31" s="2">
        <v>1.4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 t="s">
        <v>172</v>
      </c>
      <c r="ER31" s="2" t="s">
        <v>172</v>
      </c>
      <c r="ES31" s="2" t="s">
        <v>172</v>
      </c>
      <c r="ET31" s="2" t="s">
        <v>172</v>
      </c>
      <c r="EU31" s="2" t="s">
        <v>172</v>
      </c>
      <c r="EV31" s="2" t="s">
        <v>172</v>
      </c>
      <c r="EW31" s="2" t="s">
        <v>172</v>
      </c>
      <c r="EX31" s="2" t="s">
        <v>172</v>
      </c>
      <c r="EY31" s="2" t="s">
        <v>172</v>
      </c>
      <c r="EZ31" s="2" t="s">
        <v>172</v>
      </c>
      <c r="FA31" s="2" t="s">
        <v>172</v>
      </c>
      <c r="FB31" s="2" t="s">
        <v>172</v>
      </c>
      <c r="FC31" s="2" t="s">
        <v>172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 t="s">
        <v>172</v>
      </c>
      <c r="D32" s="2" t="s">
        <v>172</v>
      </c>
      <c r="E32" s="2" t="s">
        <v>172</v>
      </c>
      <c r="F32" s="2" t="s">
        <v>172</v>
      </c>
      <c r="G32" s="2" t="s">
        <v>172</v>
      </c>
      <c r="H32" s="2" t="s">
        <v>172</v>
      </c>
      <c r="I32" s="2">
        <v>2</v>
      </c>
      <c r="J32" s="2" t="s">
        <v>172</v>
      </c>
      <c r="K32" s="2">
        <v>1.7</v>
      </c>
      <c r="L32" s="2">
        <v>1.7</v>
      </c>
      <c r="M32" s="2" t="s">
        <v>172</v>
      </c>
      <c r="N32" s="2">
        <v>3.7</v>
      </c>
      <c r="O32" s="2" t="s">
        <v>172</v>
      </c>
      <c r="P32" s="2">
        <v>4.3</v>
      </c>
      <c r="Q32" s="2">
        <v>4.5</v>
      </c>
      <c r="R32" s="2">
        <v>4.5</v>
      </c>
      <c r="S32" s="2">
        <v>5.3</v>
      </c>
      <c r="T32" s="2">
        <v>4.4000000000000004</v>
      </c>
      <c r="U32" s="2" t="s">
        <v>172</v>
      </c>
      <c r="V32" s="2" t="s">
        <v>172</v>
      </c>
      <c r="W32" s="2" t="s">
        <v>172</v>
      </c>
      <c r="Y32" s="1"/>
      <c r="Z32" s="10" t="s">
        <v>177</v>
      </c>
      <c r="AA32" s="2" t="s">
        <v>172</v>
      </c>
      <c r="AB32" s="2" t="s">
        <v>172</v>
      </c>
      <c r="AC32" s="2" t="s">
        <v>172</v>
      </c>
      <c r="AD32" s="2" t="s">
        <v>172</v>
      </c>
      <c r="AE32" s="2" t="s">
        <v>172</v>
      </c>
      <c r="AF32" s="2" t="s">
        <v>172</v>
      </c>
      <c r="AG32" s="2">
        <v>1.4</v>
      </c>
      <c r="AH32" s="2">
        <v>1.5</v>
      </c>
      <c r="AI32" s="2">
        <v>1.8</v>
      </c>
      <c r="AJ32" s="2">
        <v>1.4</v>
      </c>
      <c r="AK32" s="2">
        <v>1.3</v>
      </c>
      <c r="AL32" s="2">
        <v>1.3</v>
      </c>
      <c r="AM32" s="2">
        <v>1.3</v>
      </c>
      <c r="AN32" s="2">
        <v>1.2</v>
      </c>
      <c r="AO32" s="2">
        <v>1</v>
      </c>
      <c r="AP32" s="2">
        <v>1.2</v>
      </c>
      <c r="AQ32" s="2" t="s">
        <v>172</v>
      </c>
      <c r="AR32" s="2">
        <v>1.5</v>
      </c>
      <c r="AS32" s="2">
        <v>1.7</v>
      </c>
      <c r="AT32" s="2">
        <v>1.3</v>
      </c>
      <c r="AU32" s="2">
        <v>2</v>
      </c>
      <c r="AW32" s="1"/>
      <c r="AX32" s="10" t="s">
        <v>177</v>
      </c>
      <c r="AY32" s="2" t="s">
        <v>172</v>
      </c>
      <c r="AZ32" s="2" t="s">
        <v>172</v>
      </c>
      <c r="BA32" s="2" t="s">
        <v>172</v>
      </c>
      <c r="BB32" s="2" t="s">
        <v>172</v>
      </c>
      <c r="BC32" s="2" t="s">
        <v>172</v>
      </c>
      <c r="BD32" s="2">
        <v>0.9</v>
      </c>
      <c r="BE32" s="2">
        <v>0.6</v>
      </c>
      <c r="BF32" s="2">
        <v>0.8</v>
      </c>
      <c r="BG32" s="2">
        <v>0.8</v>
      </c>
      <c r="BH32" s="2">
        <v>0.9</v>
      </c>
      <c r="BI32" s="2">
        <v>0.8</v>
      </c>
      <c r="BJ32" s="2">
        <v>0.8</v>
      </c>
      <c r="BK32" s="2">
        <v>0.8</v>
      </c>
      <c r="BL32" s="2">
        <v>0.8</v>
      </c>
      <c r="BM32" s="2">
        <v>1</v>
      </c>
      <c r="BN32" s="2">
        <v>0.8</v>
      </c>
      <c r="BO32" s="2" t="s">
        <v>172</v>
      </c>
      <c r="BP32" s="2">
        <v>0.7</v>
      </c>
      <c r="BQ32" s="2">
        <v>0.8</v>
      </c>
      <c r="BR32" s="2">
        <v>0.8</v>
      </c>
      <c r="BS32" s="2">
        <v>0.8</v>
      </c>
      <c r="BU32" s="1"/>
      <c r="BV32" s="10" t="s">
        <v>177</v>
      </c>
      <c r="BW32" s="2" t="s">
        <v>172</v>
      </c>
      <c r="BX32" s="2" t="s">
        <v>172</v>
      </c>
      <c r="BY32" s="2" t="s">
        <v>172</v>
      </c>
      <c r="BZ32" s="2" t="s">
        <v>172</v>
      </c>
      <c r="CA32" s="2" t="s">
        <v>172</v>
      </c>
      <c r="CB32" s="2">
        <v>0.4</v>
      </c>
      <c r="CC32" s="2">
        <v>0.4</v>
      </c>
      <c r="CD32" s="2">
        <v>0.4</v>
      </c>
      <c r="CE32" s="2">
        <v>0.4</v>
      </c>
      <c r="CF32" s="2">
        <v>0.2</v>
      </c>
      <c r="CG32" s="2">
        <v>0.3</v>
      </c>
      <c r="CH32" s="2">
        <v>0.3</v>
      </c>
      <c r="CI32" s="2">
        <v>0.4</v>
      </c>
      <c r="CJ32" s="2" t="s">
        <v>172</v>
      </c>
      <c r="CK32" s="2">
        <v>1.6</v>
      </c>
      <c r="CL32" s="2">
        <v>0.1</v>
      </c>
      <c r="CM32" s="2">
        <v>0.1</v>
      </c>
      <c r="CN32" s="2">
        <v>0.2</v>
      </c>
      <c r="CO32" s="2">
        <v>0.1</v>
      </c>
      <c r="CP32" s="2">
        <v>0.2</v>
      </c>
      <c r="CQ32" s="2">
        <v>0.2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0.4</v>
      </c>
      <c r="DA32" s="2">
        <v>0.2</v>
      </c>
      <c r="DB32" s="2" t="s">
        <v>172</v>
      </c>
      <c r="DC32" s="2">
        <v>0.4</v>
      </c>
      <c r="DD32" s="2" t="s">
        <v>172</v>
      </c>
      <c r="DE32" s="2">
        <v>0.1</v>
      </c>
      <c r="DF32" s="2">
        <v>0.1</v>
      </c>
      <c r="DG32" s="2">
        <v>0.1</v>
      </c>
      <c r="DH32" s="2">
        <v>0.3</v>
      </c>
      <c r="DI32" s="2">
        <v>0.1</v>
      </c>
      <c r="DJ32" s="2" t="s">
        <v>172</v>
      </c>
      <c r="DK32" s="2">
        <v>0.1</v>
      </c>
      <c r="DL32" s="2">
        <v>0.1</v>
      </c>
      <c r="DM32" s="2">
        <v>0.1</v>
      </c>
      <c r="DN32" s="2">
        <v>0.1</v>
      </c>
      <c r="DO32" s="2">
        <v>0.2</v>
      </c>
      <c r="DQ32" s="1"/>
      <c r="DR32" s="10" t="s">
        <v>177</v>
      </c>
      <c r="DS32" s="2" t="s">
        <v>172</v>
      </c>
      <c r="DT32" s="2" t="s">
        <v>172</v>
      </c>
      <c r="DU32" s="2" t="s">
        <v>172</v>
      </c>
      <c r="DV32" s="2" t="s">
        <v>172</v>
      </c>
      <c r="DW32" s="2" t="s">
        <v>172</v>
      </c>
      <c r="DX32" s="2">
        <v>0.4</v>
      </c>
      <c r="DY32" s="2" t="s">
        <v>172</v>
      </c>
      <c r="DZ32" s="2">
        <v>0.4</v>
      </c>
      <c r="EA32" s="2">
        <v>0.3</v>
      </c>
      <c r="EB32" s="2">
        <v>0.5</v>
      </c>
      <c r="EC32" s="2">
        <v>0.5</v>
      </c>
      <c r="ED32" s="2">
        <v>0.4</v>
      </c>
      <c r="EE32" s="2">
        <v>0.3</v>
      </c>
      <c r="EF32" s="2">
        <v>0.6</v>
      </c>
      <c r="EG32" s="2" t="s">
        <v>172</v>
      </c>
      <c r="EH32" s="2" t="s">
        <v>172</v>
      </c>
      <c r="EI32" s="2">
        <v>0.2</v>
      </c>
      <c r="EJ32" s="2">
        <v>0.2</v>
      </c>
      <c r="EK32" s="2" t="s">
        <v>172</v>
      </c>
      <c r="EL32" s="2" t="s">
        <v>172</v>
      </c>
      <c r="EM32" s="2" t="s">
        <v>172</v>
      </c>
      <c r="EO32" s="1"/>
      <c r="EP32" s="10" t="s">
        <v>177</v>
      </c>
      <c r="EQ32" s="2" t="s">
        <v>172</v>
      </c>
      <c r="ER32" s="2" t="s">
        <v>172</v>
      </c>
      <c r="ES32" s="2" t="s">
        <v>172</v>
      </c>
      <c r="ET32" s="2" t="s">
        <v>172</v>
      </c>
      <c r="EU32" s="2" t="s">
        <v>172</v>
      </c>
      <c r="EV32" s="2">
        <v>0.7</v>
      </c>
      <c r="EW32" s="2" t="s">
        <v>172</v>
      </c>
      <c r="EX32" s="2">
        <v>2.4</v>
      </c>
      <c r="EY32" s="2">
        <v>1.6</v>
      </c>
      <c r="EZ32" s="2" t="s">
        <v>172</v>
      </c>
      <c r="FA32" s="2">
        <v>0.8</v>
      </c>
      <c r="FB32" s="2">
        <v>1</v>
      </c>
      <c r="FC32" s="2">
        <v>0.8</v>
      </c>
      <c r="FD32" s="2">
        <v>0.7</v>
      </c>
      <c r="FE32" s="2" t="s">
        <v>172</v>
      </c>
      <c r="FF32" s="2" t="s">
        <v>172</v>
      </c>
      <c r="FG32" s="2" t="s">
        <v>172</v>
      </c>
      <c r="FH32" s="2" t="s">
        <v>172</v>
      </c>
      <c r="FI32" s="2" t="s">
        <v>172</v>
      </c>
      <c r="FJ32" s="2" t="s">
        <v>172</v>
      </c>
      <c r="FK32" s="2" t="s">
        <v>172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 t="s">
        <v>172</v>
      </c>
      <c r="AB33" s="2" t="s">
        <v>172</v>
      </c>
      <c r="AC33" s="2" t="s">
        <v>172</v>
      </c>
      <c r="AD33" s="2" t="s">
        <v>172</v>
      </c>
      <c r="AE33" s="2" t="s">
        <v>172</v>
      </c>
      <c r="AF33" s="2" t="s">
        <v>172</v>
      </c>
      <c r="AG33" s="2" t="s">
        <v>172</v>
      </c>
      <c r="AH33" s="2" t="s">
        <v>172</v>
      </c>
      <c r="AI33" s="2" t="s">
        <v>172</v>
      </c>
      <c r="AJ33" s="2" t="s">
        <v>172</v>
      </c>
      <c r="AK33" s="2" t="s">
        <v>172</v>
      </c>
      <c r="AL33" s="2" t="s">
        <v>172</v>
      </c>
      <c r="AM33" s="2" t="s">
        <v>172</v>
      </c>
      <c r="AN33" s="2" t="s">
        <v>172</v>
      </c>
      <c r="AO33" s="2" t="s">
        <v>172</v>
      </c>
      <c r="AP33" s="2" t="s">
        <v>172</v>
      </c>
      <c r="AQ33" s="2" t="s">
        <v>172</v>
      </c>
      <c r="AR33" s="2" t="s">
        <v>172</v>
      </c>
      <c r="AS33" s="2" t="s">
        <v>172</v>
      </c>
      <c r="AT33" s="2" t="s">
        <v>172</v>
      </c>
      <c r="AU33" s="2" t="s">
        <v>172</v>
      </c>
      <c r="AW33" s="1"/>
      <c r="AX33" s="10" t="s">
        <v>178</v>
      </c>
      <c r="AY33" s="2" t="s">
        <v>172</v>
      </c>
      <c r="AZ33" s="2" t="s">
        <v>172</v>
      </c>
      <c r="BA33" s="2" t="s">
        <v>172</v>
      </c>
      <c r="BB33" s="2" t="s">
        <v>172</v>
      </c>
      <c r="BC33" s="2" t="s">
        <v>172</v>
      </c>
      <c r="BD33" s="2" t="s">
        <v>172</v>
      </c>
      <c r="BE33" s="2" t="s">
        <v>172</v>
      </c>
      <c r="BF33" s="2" t="s">
        <v>172</v>
      </c>
      <c r="BG33" s="2" t="s">
        <v>172</v>
      </c>
      <c r="BH33" s="2" t="s">
        <v>172</v>
      </c>
      <c r="BI33" s="2" t="s">
        <v>172</v>
      </c>
      <c r="BJ33" s="2" t="s">
        <v>172</v>
      </c>
      <c r="BK33" s="2" t="s">
        <v>172</v>
      </c>
      <c r="BL33" s="2">
        <v>0.9</v>
      </c>
      <c r="BM33" s="2" t="s">
        <v>172</v>
      </c>
      <c r="BN33" s="2" t="s">
        <v>172</v>
      </c>
      <c r="BO33" s="2" t="s">
        <v>172</v>
      </c>
      <c r="BP33" s="2" t="s">
        <v>172</v>
      </c>
      <c r="BQ33" s="2" t="s">
        <v>172</v>
      </c>
      <c r="BR33" s="2">
        <v>0.7</v>
      </c>
      <c r="BS33" s="2">
        <v>0.4</v>
      </c>
      <c r="BU33" s="1"/>
      <c r="BV33" s="10" t="s">
        <v>178</v>
      </c>
      <c r="BW33" s="2" t="s">
        <v>172</v>
      </c>
      <c r="BX33" s="2" t="s">
        <v>172</v>
      </c>
      <c r="BY33" s="2" t="s">
        <v>172</v>
      </c>
      <c r="BZ33" s="2" t="s">
        <v>172</v>
      </c>
      <c r="CA33" s="2" t="s">
        <v>172</v>
      </c>
      <c r="CB33" s="2" t="s">
        <v>172</v>
      </c>
      <c r="CC33" s="2" t="s">
        <v>172</v>
      </c>
      <c r="CD33" s="2" t="s">
        <v>172</v>
      </c>
      <c r="CE33" s="2" t="s">
        <v>172</v>
      </c>
      <c r="CF33" s="2" t="s">
        <v>172</v>
      </c>
      <c r="CG33" s="2" t="s">
        <v>172</v>
      </c>
      <c r="CH33" s="2" t="s">
        <v>172</v>
      </c>
      <c r="CI33" s="2" t="s">
        <v>172</v>
      </c>
      <c r="CJ33" s="2" t="s">
        <v>172</v>
      </c>
      <c r="CK33" s="2" t="s">
        <v>172</v>
      </c>
      <c r="CL33" s="2" t="s">
        <v>172</v>
      </c>
      <c r="CM33" s="2" t="s">
        <v>172</v>
      </c>
      <c r="CN33" s="2" t="s">
        <v>172</v>
      </c>
      <c r="CO33" s="2">
        <v>2</v>
      </c>
      <c r="CP33" s="2">
        <v>1.7</v>
      </c>
      <c r="CQ33" s="2">
        <v>1.6</v>
      </c>
      <c r="CS33" s="1"/>
      <c r="CT33" s="10" t="s">
        <v>178</v>
      </c>
      <c r="CU33" s="2" t="s">
        <v>172</v>
      </c>
      <c r="CV33" s="2" t="s">
        <v>172</v>
      </c>
      <c r="CW33" s="2" t="s">
        <v>172</v>
      </c>
      <c r="CX33" s="2" t="s">
        <v>172</v>
      </c>
      <c r="CY33" s="2" t="s">
        <v>172</v>
      </c>
      <c r="CZ33" s="2" t="s">
        <v>172</v>
      </c>
      <c r="DA33" s="2" t="s">
        <v>172</v>
      </c>
      <c r="DB33" s="2" t="s">
        <v>172</v>
      </c>
      <c r="DC33" s="2" t="s">
        <v>172</v>
      </c>
      <c r="DD33" s="2" t="s">
        <v>172</v>
      </c>
      <c r="DE33" s="2" t="s">
        <v>172</v>
      </c>
      <c r="DF33" s="2" t="s">
        <v>172</v>
      </c>
      <c r="DG33" s="2" t="s">
        <v>172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 t="s">
        <v>172</v>
      </c>
      <c r="DU33" s="2" t="s">
        <v>172</v>
      </c>
      <c r="DV33" s="2" t="s">
        <v>172</v>
      </c>
      <c r="DW33" s="2" t="s">
        <v>172</v>
      </c>
      <c r="DX33" s="2" t="s">
        <v>172</v>
      </c>
      <c r="DY33" s="2" t="s">
        <v>172</v>
      </c>
      <c r="DZ33" s="2" t="s">
        <v>172</v>
      </c>
      <c r="EA33" s="2" t="s">
        <v>172</v>
      </c>
      <c r="EB33" s="2" t="s">
        <v>172</v>
      </c>
      <c r="EC33" s="2" t="s">
        <v>172</v>
      </c>
      <c r="ED33" s="2" t="s">
        <v>172</v>
      </c>
      <c r="EE33" s="2">
        <v>0.1</v>
      </c>
      <c r="EF33" s="2">
        <v>0</v>
      </c>
      <c r="EG33" s="2" t="s">
        <v>172</v>
      </c>
      <c r="EH33" s="2" t="s">
        <v>172</v>
      </c>
      <c r="EI33" s="2" t="s">
        <v>172</v>
      </c>
      <c r="EJ33" s="2" t="s">
        <v>172</v>
      </c>
      <c r="EK33" s="2" t="s">
        <v>172</v>
      </c>
      <c r="EL33" s="2" t="s">
        <v>172</v>
      </c>
      <c r="EM33" s="2" t="s">
        <v>172</v>
      </c>
      <c r="EO33" s="1"/>
      <c r="EP33" s="10" t="s">
        <v>178</v>
      </c>
      <c r="EQ33" s="2" t="s">
        <v>172</v>
      </c>
      <c r="ER33" s="2" t="s">
        <v>172</v>
      </c>
      <c r="ES33" s="2" t="s">
        <v>172</v>
      </c>
      <c r="ET33" s="2" t="s">
        <v>172</v>
      </c>
      <c r="EU33" s="2" t="s">
        <v>172</v>
      </c>
      <c r="EV33" s="2" t="s">
        <v>172</v>
      </c>
      <c r="EW33" s="2" t="s">
        <v>172</v>
      </c>
      <c r="EX33" s="2" t="s">
        <v>172</v>
      </c>
      <c r="EY33" s="2" t="s">
        <v>172</v>
      </c>
      <c r="EZ33" s="2" t="s">
        <v>172</v>
      </c>
      <c r="FA33" s="2" t="s">
        <v>172</v>
      </c>
      <c r="FB33" s="2" t="s">
        <v>172</v>
      </c>
      <c r="FC33" s="2">
        <v>0</v>
      </c>
      <c r="FD33" s="2">
        <v>0</v>
      </c>
      <c r="FE33" s="2" t="s">
        <v>172</v>
      </c>
      <c r="FF33" s="2" t="s">
        <v>172</v>
      </c>
      <c r="FG33" s="2" t="s">
        <v>172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 t="s">
        <v>172</v>
      </c>
      <c r="AB34" s="2" t="s">
        <v>172</v>
      </c>
      <c r="AC34" s="2" t="s">
        <v>172</v>
      </c>
      <c r="AD34" s="2" t="s">
        <v>172</v>
      </c>
      <c r="AE34" s="2" t="s">
        <v>172</v>
      </c>
      <c r="AF34" s="2" t="s">
        <v>172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 t="s">
        <v>172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 t="s">
        <v>172</v>
      </c>
      <c r="AZ34" s="2" t="s">
        <v>172</v>
      </c>
      <c r="BA34" s="2" t="s">
        <v>172</v>
      </c>
      <c r="BB34" s="2" t="s">
        <v>172</v>
      </c>
      <c r="BC34" s="2" t="s">
        <v>172</v>
      </c>
      <c r="BD34" s="2" t="s">
        <v>172</v>
      </c>
      <c r="BE34" s="2" t="s">
        <v>172</v>
      </c>
      <c r="BF34" s="2" t="s">
        <v>172</v>
      </c>
      <c r="BG34" s="2" t="s">
        <v>172</v>
      </c>
      <c r="BH34" s="2" t="s">
        <v>172</v>
      </c>
      <c r="BI34" s="2" t="s">
        <v>172</v>
      </c>
      <c r="BJ34" s="2" t="s">
        <v>172</v>
      </c>
      <c r="BK34" s="2" t="s">
        <v>172</v>
      </c>
      <c r="BL34" s="2" t="s">
        <v>172</v>
      </c>
      <c r="BM34" s="2" t="s">
        <v>172</v>
      </c>
      <c r="BN34" s="2" t="s">
        <v>172</v>
      </c>
      <c r="BO34" s="2" t="s">
        <v>172</v>
      </c>
      <c r="BP34" s="2" t="s">
        <v>172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 t="s">
        <v>172</v>
      </c>
      <c r="BX34" s="2" t="s">
        <v>172</v>
      </c>
      <c r="BY34" s="2" t="s">
        <v>172</v>
      </c>
      <c r="BZ34" s="2" t="s">
        <v>172</v>
      </c>
      <c r="CA34" s="2">
        <v>0</v>
      </c>
      <c r="CB34" s="2" t="s">
        <v>172</v>
      </c>
      <c r="CC34" s="2" t="s">
        <v>172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 t="s">
        <v>172</v>
      </c>
      <c r="DT34" s="2" t="s">
        <v>172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 t="s">
        <v>172</v>
      </c>
      <c r="FG34" s="2" t="s">
        <v>172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21.9</v>
      </c>
      <c r="D35" s="2" t="s">
        <v>172</v>
      </c>
      <c r="E35" s="2" t="s">
        <v>172</v>
      </c>
      <c r="F35" s="2" t="s">
        <v>172</v>
      </c>
      <c r="G35" s="2" t="s">
        <v>172</v>
      </c>
      <c r="H35" s="2">
        <v>28.2</v>
      </c>
      <c r="I35" s="2">
        <v>33.6</v>
      </c>
      <c r="J35" s="2">
        <v>34.5</v>
      </c>
      <c r="K35" s="2" t="s">
        <v>172</v>
      </c>
      <c r="L35" s="2" t="s">
        <v>172</v>
      </c>
      <c r="M35" s="2">
        <v>19.899999999999999</v>
      </c>
      <c r="N35" s="2">
        <v>12.3</v>
      </c>
      <c r="O35" s="2">
        <v>12.8</v>
      </c>
      <c r="P35" s="2">
        <v>16.3</v>
      </c>
      <c r="Q35" s="2" t="s">
        <v>172</v>
      </c>
      <c r="R35" s="2" t="s">
        <v>172</v>
      </c>
      <c r="S35" s="2" t="s">
        <v>172</v>
      </c>
      <c r="T35" s="2" t="s">
        <v>172</v>
      </c>
      <c r="U35" s="2">
        <v>25.8</v>
      </c>
      <c r="V35" s="2">
        <v>19.3</v>
      </c>
      <c r="W35" s="2">
        <v>21.6</v>
      </c>
      <c r="Y35" s="1"/>
      <c r="Z35" s="10" t="s">
        <v>180</v>
      </c>
      <c r="AA35" s="2">
        <v>12.2</v>
      </c>
      <c r="AB35" s="2">
        <v>9.3000000000000007</v>
      </c>
      <c r="AC35" s="2">
        <v>12.8</v>
      </c>
      <c r="AD35" s="2">
        <v>13.2</v>
      </c>
      <c r="AE35" s="2">
        <v>13.5</v>
      </c>
      <c r="AF35" s="2">
        <v>11.2</v>
      </c>
      <c r="AG35" s="2">
        <v>14.8</v>
      </c>
      <c r="AH35" s="2">
        <v>14.3</v>
      </c>
      <c r="AI35" s="2">
        <v>19.7</v>
      </c>
      <c r="AJ35" s="2">
        <v>19.5</v>
      </c>
      <c r="AK35" s="2">
        <v>14.1</v>
      </c>
      <c r="AL35" s="2">
        <v>11.5</v>
      </c>
      <c r="AM35" s="2">
        <v>11.6</v>
      </c>
      <c r="AN35" s="2">
        <v>9.6999999999999993</v>
      </c>
      <c r="AO35" s="2">
        <v>13.6</v>
      </c>
      <c r="AP35" s="2">
        <v>18.8</v>
      </c>
      <c r="AQ35" s="2">
        <v>15.4</v>
      </c>
      <c r="AR35" s="2">
        <v>15.5</v>
      </c>
      <c r="AS35" s="2">
        <v>15.4</v>
      </c>
      <c r="AT35" s="2">
        <v>15.8</v>
      </c>
      <c r="AU35" s="2">
        <v>12.3</v>
      </c>
      <c r="AW35" s="1"/>
      <c r="AX35" s="10" t="s">
        <v>180</v>
      </c>
      <c r="AY35" s="2">
        <v>4.3</v>
      </c>
      <c r="AZ35" s="2">
        <v>3.2</v>
      </c>
      <c r="BA35" s="2">
        <v>3.6</v>
      </c>
      <c r="BB35" s="2">
        <v>4.3</v>
      </c>
      <c r="BC35" s="2">
        <v>6.1</v>
      </c>
      <c r="BD35" s="2">
        <v>4.9000000000000004</v>
      </c>
      <c r="BE35" s="2">
        <v>5.8</v>
      </c>
      <c r="BF35" s="2">
        <v>4.8</v>
      </c>
      <c r="BG35" s="2">
        <v>4.9000000000000004</v>
      </c>
      <c r="BH35" s="2">
        <v>5.3</v>
      </c>
      <c r="BI35" s="2">
        <v>6.1</v>
      </c>
      <c r="BJ35" s="2">
        <v>5.6</v>
      </c>
      <c r="BK35" s="2">
        <v>3.9</v>
      </c>
      <c r="BL35" s="2">
        <v>5.5</v>
      </c>
      <c r="BM35" s="2">
        <v>7</v>
      </c>
      <c r="BN35" s="2">
        <v>4.7</v>
      </c>
      <c r="BO35" s="2">
        <v>2.4</v>
      </c>
      <c r="BP35" s="2">
        <v>6.1</v>
      </c>
      <c r="BQ35" s="2">
        <v>5.0999999999999996</v>
      </c>
      <c r="BR35" s="2">
        <v>4.3</v>
      </c>
      <c r="BS35" s="2">
        <v>5.0999999999999996</v>
      </c>
      <c r="BU35" s="1"/>
      <c r="BV35" s="10" t="s">
        <v>180</v>
      </c>
      <c r="BW35" s="2" t="s">
        <v>172</v>
      </c>
      <c r="BX35" s="2" t="s">
        <v>172</v>
      </c>
      <c r="BY35" s="2" t="s">
        <v>172</v>
      </c>
      <c r="BZ35" s="2" t="s">
        <v>172</v>
      </c>
      <c r="CA35" s="2" t="s">
        <v>172</v>
      </c>
      <c r="CB35" s="2" t="s">
        <v>172</v>
      </c>
      <c r="CC35" s="2" t="s">
        <v>172</v>
      </c>
      <c r="CD35" s="2" t="s">
        <v>172</v>
      </c>
      <c r="CE35" s="2" t="s">
        <v>172</v>
      </c>
      <c r="CF35" s="2" t="s">
        <v>172</v>
      </c>
      <c r="CG35" s="2" t="s">
        <v>172</v>
      </c>
      <c r="CH35" s="2" t="s">
        <v>172</v>
      </c>
      <c r="CI35" s="2" t="s">
        <v>172</v>
      </c>
      <c r="CJ35" s="2" t="s">
        <v>172</v>
      </c>
      <c r="CK35" s="2" t="s">
        <v>172</v>
      </c>
      <c r="CL35" s="2" t="s">
        <v>172</v>
      </c>
      <c r="CM35" s="2" t="s">
        <v>172</v>
      </c>
      <c r="CN35" s="2" t="s">
        <v>172</v>
      </c>
      <c r="CO35" s="2" t="s">
        <v>172</v>
      </c>
      <c r="CP35" s="2" t="s">
        <v>172</v>
      </c>
      <c r="CQ35" s="2">
        <v>7.5</v>
      </c>
      <c r="CS35" s="1"/>
      <c r="CT35" s="10" t="s">
        <v>180</v>
      </c>
      <c r="CU35" s="2" t="s">
        <v>172</v>
      </c>
      <c r="CV35" s="2" t="s">
        <v>172</v>
      </c>
      <c r="CW35" s="2" t="s">
        <v>172</v>
      </c>
      <c r="CX35" s="2" t="s">
        <v>172</v>
      </c>
      <c r="CY35" s="2" t="s">
        <v>172</v>
      </c>
      <c r="CZ35" s="2">
        <v>0</v>
      </c>
      <c r="DA35" s="2" t="s">
        <v>172</v>
      </c>
      <c r="DB35" s="2" t="s">
        <v>172</v>
      </c>
      <c r="DC35" s="2" t="s">
        <v>172</v>
      </c>
      <c r="DD35" s="2">
        <v>0</v>
      </c>
      <c r="DE35" s="2">
        <v>0</v>
      </c>
      <c r="DF35" s="2">
        <v>0</v>
      </c>
      <c r="DG35" s="2" t="s">
        <v>172</v>
      </c>
      <c r="DH35" s="2" t="s">
        <v>172</v>
      </c>
      <c r="DI35" s="2" t="s">
        <v>172</v>
      </c>
      <c r="DJ35" s="2" t="s">
        <v>172</v>
      </c>
      <c r="DK35" s="2" t="s">
        <v>172</v>
      </c>
      <c r="DL35" s="2" t="s">
        <v>172</v>
      </c>
      <c r="DM35" s="2" t="s">
        <v>172</v>
      </c>
      <c r="DN35" s="2" t="s">
        <v>172</v>
      </c>
      <c r="DO35" s="2">
        <v>7.6</v>
      </c>
      <c r="DQ35" s="1"/>
      <c r="DR35" s="10" t="s">
        <v>180</v>
      </c>
      <c r="DS35" s="2">
        <v>6.3</v>
      </c>
      <c r="DT35" s="2">
        <v>5.7</v>
      </c>
      <c r="DU35" s="2">
        <v>8.6999999999999993</v>
      </c>
      <c r="DV35" s="2">
        <v>12.6</v>
      </c>
      <c r="DW35" s="2">
        <v>14.9</v>
      </c>
      <c r="DX35" s="2">
        <v>14.6</v>
      </c>
      <c r="DY35" s="2">
        <v>15</v>
      </c>
      <c r="DZ35" s="2">
        <v>16.399999999999999</v>
      </c>
      <c r="EA35" s="2">
        <v>12.1</v>
      </c>
      <c r="EB35" s="2">
        <v>9</v>
      </c>
      <c r="EC35" s="2">
        <v>9.1</v>
      </c>
      <c r="ED35" s="2">
        <v>10.1</v>
      </c>
      <c r="EE35" s="2">
        <v>10.3</v>
      </c>
      <c r="EF35" s="2">
        <v>13.5</v>
      </c>
      <c r="EG35" s="2">
        <v>10.4</v>
      </c>
      <c r="EH35" s="2">
        <v>5</v>
      </c>
      <c r="EI35" s="2">
        <v>0</v>
      </c>
      <c r="EJ35" s="2">
        <v>7.8</v>
      </c>
      <c r="EK35" s="2">
        <v>10.4</v>
      </c>
      <c r="EL35" s="2">
        <v>8.3000000000000007</v>
      </c>
      <c r="EM35" s="2">
        <v>10.7</v>
      </c>
      <c r="EO35" s="1"/>
      <c r="EP35" s="10" t="s">
        <v>180</v>
      </c>
      <c r="EQ35" s="2">
        <v>19.100000000000001</v>
      </c>
      <c r="ER35" s="2">
        <v>13.6</v>
      </c>
      <c r="ES35" s="2">
        <v>16.2</v>
      </c>
      <c r="ET35" s="2">
        <v>18.899999999999999</v>
      </c>
      <c r="EU35" s="2">
        <v>22.5</v>
      </c>
      <c r="EV35" s="2">
        <v>19.100000000000001</v>
      </c>
      <c r="EW35" s="2">
        <v>33.1</v>
      </c>
      <c r="EX35" s="2">
        <v>27.9</v>
      </c>
      <c r="EY35" s="2">
        <v>32.9</v>
      </c>
      <c r="EZ35" s="2">
        <v>27.6</v>
      </c>
      <c r="FA35" s="2">
        <v>25.2</v>
      </c>
      <c r="FB35" s="2">
        <v>25.2</v>
      </c>
      <c r="FC35" s="2">
        <v>17.8</v>
      </c>
      <c r="FD35" s="2">
        <v>22.4</v>
      </c>
      <c r="FE35" s="2">
        <v>39.4</v>
      </c>
      <c r="FF35" s="2">
        <v>39.1</v>
      </c>
      <c r="FG35" s="2">
        <v>25.3</v>
      </c>
      <c r="FH35" s="2">
        <v>36</v>
      </c>
      <c r="FI35" s="2">
        <v>27.8</v>
      </c>
      <c r="FJ35" s="2">
        <v>26.7</v>
      </c>
      <c r="FK35" s="2">
        <v>23.6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 t="s">
        <v>172</v>
      </c>
      <c r="M36" s="2" t="s">
        <v>172</v>
      </c>
      <c r="N36" s="2" t="s">
        <v>172</v>
      </c>
      <c r="O36" s="2" t="s">
        <v>172</v>
      </c>
      <c r="P36" s="2" t="s">
        <v>172</v>
      </c>
      <c r="Q36" s="2" t="s">
        <v>172</v>
      </c>
      <c r="R36" s="2" t="s">
        <v>172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0.2</v>
      </c>
      <c r="AB36" s="2">
        <v>0.1</v>
      </c>
      <c r="AC36" s="2">
        <v>0.1</v>
      </c>
      <c r="AD36" s="2">
        <v>0</v>
      </c>
      <c r="AE36" s="2">
        <v>0.1</v>
      </c>
      <c r="AF36" s="2">
        <v>0.1</v>
      </c>
      <c r="AG36" s="2">
        <v>0.1</v>
      </c>
      <c r="AH36" s="2">
        <v>0.4</v>
      </c>
      <c r="AI36" s="2">
        <v>0.1</v>
      </c>
      <c r="AJ36" s="2">
        <v>0.1</v>
      </c>
      <c r="AK36" s="2" t="s">
        <v>172</v>
      </c>
      <c r="AL36" s="2" t="s">
        <v>172</v>
      </c>
      <c r="AM36" s="2" t="s">
        <v>172</v>
      </c>
      <c r="AN36" s="2" t="s">
        <v>172</v>
      </c>
      <c r="AO36" s="2" t="s">
        <v>172</v>
      </c>
      <c r="AP36" s="2" t="s">
        <v>172</v>
      </c>
      <c r="AQ36" s="2" t="s">
        <v>172</v>
      </c>
      <c r="AR36" s="2">
        <v>1</v>
      </c>
      <c r="AS36" s="2">
        <v>0.9</v>
      </c>
      <c r="AT36" s="2">
        <v>1.2</v>
      </c>
      <c r="AU36" s="2">
        <v>4.2</v>
      </c>
      <c r="AW36" s="1"/>
      <c r="AX36" s="10" t="s">
        <v>181</v>
      </c>
      <c r="AY36" s="2">
        <v>2</v>
      </c>
      <c r="AZ36" s="2">
        <v>2.1</v>
      </c>
      <c r="BA36" s="2">
        <v>2</v>
      </c>
      <c r="BB36" s="2">
        <v>1.7</v>
      </c>
      <c r="BC36" s="2">
        <v>1.8</v>
      </c>
      <c r="BD36" s="2">
        <v>1.5</v>
      </c>
      <c r="BE36" s="2">
        <v>1.1000000000000001</v>
      </c>
      <c r="BF36" s="2">
        <v>0.9</v>
      </c>
      <c r="BG36" s="2">
        <v>0.8</v>
      </c>
      <c r="BH36" s="2">
        <v>1.5</v>
      </c>
      <c r="BI36" s="2" t="s">
        <v>172</v>
      </c>
      <c r="BJ36" s="2" t="s">
        <v>172</v>
      </c>
      <c r="BK36" s="2" t="s">
        <v>172</v>
      </c>
      <c r="BL36" s="2" t="s">
        <v>172</v>
      </c>
      <c r="BM36" s="2" t="s">
        <v>172</v>
      </c>
      <c r="BN36" s="2" t="s">
        <v>172</v>
      </c>
      <c r="BO36" s="2" t="s">
        <v>172</v>
      </c>
      <c r="BP36" s="2" t="s">
        <v>172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 t="s">
        <v>172</v>
      </c>
      <c r="DA36" s="2" t="s">
        <v>172</v>
      </c>
      <c r="DB36" s="2" t="s">
        <v>172</v>
      </c>
      <c r="DC36" s="2" t="s">
        <v>172</v>
      </c>
      <c r="DD36" s="2" t="s">
        <v>172</v>
      </c>
      <c r="DE36" s="2" t="s">
        <v>172</v>
      </c>
      <c r="DF36" s="2" t="s">
        <v>172</v>
      </c>
      <c r="DG36" s="2" t="s">
        <v>172</v>
      </c>
      <c r="DH36" s="2" t="s">
        <v>172</v>
      </c>
      <c r="DI36" s="2" t="s">
        <v>172</v>
      </c>
      <c r="DJ36" s="2" t="s">
        <v>172</v>
      </c>
      <c r="DK36" s="2" t="s">
        <v>172</v>
      </c>
      <c r="DL36" s="2" t="s">
        <v>172</v>
      </c>
      <c r="DM36" s="2">
        <v>23.3</v>
      </c>
      <c r="DN36" s="2">
        <v>26.3</v>
      </c>
      <c r="DO36" s="2">
        <v>29.7</v>
      </c>
      <c r="DQ36" s="1"/>
      <c r="DR36" s="10" t="s">
        <v>181</v>
      </c>
      <c r="DS36" s="2">
        <v>8.6999999999999993</v>
      </c>
      <c r="DT36" s="2">
        <v>10.4</v>
      </c>
      <c r="DU36" s="2">
        <v>8.4</v>
      </c>
      <c r="DV36" s="2">
        <v>8.4</v>
      </c>
      <c r="DW36" s="2">
        <v>7.2</v>
      </c>
      <c r="DX36" s="2">
        <v>7.3</v>
      </c>
      <c r="DY36" s="2">
        <v>5.7</v>
      </c>
      <c r="DZ36" s="2">
        <v>5.8</v>
      </c>
      <c r="EA36" s="2">
        <v>6.6</v>
      </c>
      <c r="EB36" s="2">
        <v>25.9</v>
      </c>
      <c r="EC36" s="2">
        <v>7.7</v>
      </c>
      <c r="ED36" s="2">
        <v>10.1</v>
      </c>
      <c r="EE36" s="2">
        <v>10</v>
      </c>
      <c r="EF36" s="2">
        <v>6.3</v>
      </c>
      <c r="EG36" s="2" t="s">
        <v>172</v>
      </c>
      <c r="EH36" s="2" t="s">
        <v>172</v>
      </c>
      <c r="EI36" s="2" t="s">
        <v>172</v>
      </c>
      <c r="EJ36" s="2">
        <v>7.8</v>
      </c>
      <c r="EK36" s="2">
        <v>5</v>
      </c>
      <c r="EL36" s="2">
        <v>8.4</v>
      </c>
      <c r="EM36" s="2">
        <v>9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0.2</v>
      </c>
      <c r="EZ36" s="2">
        <v>0.2</v>
      </c>
      <c r="FA36" s="2">
        <v>0.2</v>
      </c>
      <c r="FB36" s="2" t="s">
        <v>172</v>
      </c>
      <c r="FC36" s="2" t="s">
        <v>172</v>
      </c>
      <c r="FD36" s="2" t="s">
        <v>172</v>
      </c>
      <c r="FE36" s="2" t="s">
        <v>172</v>
      </c>
      <c r="FF36" s="2">
        <v>0.2</v>
      </c>
      <c r="FG36" s="2" t="s">
        <v>172</v>
      </c>
      <c r="FH36" s="2" t="s">
        <v>172</v>
      </c>
      <c r="FI36" s="2">
        <v>0.2</v>
      </c>
      <c r="FJ36" s="2">
        <v>0.2</v>
      </c>
      <c r="FK36" s="2">
        <v>0.1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58">
      <c r="A38" s="7"/>
      <c r="B38" s="11" t="s">
        <v>233</v>
      </c>
      <c r="C38" s="4">
        <v>1</v>
      </c>
      <c r="D38" s="4">
        <v>1</v>
      </c>
      <c r="E38" s="4">
        <v>1</v>
      </c>
      <c r="F38" s="4">
        <v>0.9</v>
      </c>
      <c r="G38" s="4">
        <v>1</v>
      </c>
      <c r="H38" s="4">
        <v>0.8</v>
      </c>
      <c r="I38" s="4">
        <v>1</v>
      </c>
      <c r="J38" s="4">
        <v>1</v>
      </c>
      <c r="K38" s="4">
        <v>0.9</v>
      </c>
      <c r="L38" s="4">
        <v>0.8</v>
      </c>
      <c r="M38" s="4">
        <v>0.8</v>
      </c>
      <c r="N38" s="4">
        <v>0.8</v>
      </c>
      <c r="O38" s="4">
        <v>0.8</v>
      </c>
      <c r="P38" s="4">
        <v>0.8</v>
      </c>
      <c r="Q38" s="4">
        <v>0.6</v>
      </c>
      <c r="R38" s="4">
        <v>0.5</v>
      </c>
      <c r="S38" s="4">
        <v>0.5</v>
      </c>
      <c r="T38" s="4">
        <v>0.5</v>
      </c>
      <c r="U38" s="4">
        <v>0.6</v>
      </c>
      <c r="V38" s="4">
        <v>0.7</v>
      </c>
      <c r="W38" s="4">
        <v>0.7</v>
      </c>
      <c r="Y38" s="7"/>
      <c r="Z38" s="11" t="s">
        <v>233</v>
      </c>
      <c r="AA38" s="4">
        <v>3.3</v>
      </c>
      <c r="AB38" s="4">
        <v>3.2</v>
      </c>
      <c r="AC38" s="4">
        <v>3.3</v>
      </c>
      <c r="AD38" s="4">
        <v>3</v>
      </c>
      <c r="AE38" s="4">
        <v>3.3</v>
      </c>
      <c r="AF38" s="4">
        <v>2.9</v>
      </c>
      <c r="AG38" s="4">
        <v>2.9</v>
      </c>
      <c r="AH38" s="4">
        <v>2.9</v>
      </c>
      <c r="AI38" s="4">
        <v>2.9</v>
      </c>
      <c r="AJ38" s="4">
        <v>2.6</v>
      </c>
      <c r="AK38" s="4">
        <v>2.8</v>
      </c>
      <c r="AL38" s="4">
        <v>3.2</v>
      </c>
      <c r="AM38" s="4">
        <v>3.3</v>
      </c>
      <c r="AN38" s="4">
        <v>3.7</v>
      </c>
      <c r="AO38" s="4">
        <v>3.1</v>
      </c>
      <c r="AP38" s="4">
        <v>2.6</v>
      </c>
      <c r="AQ38" s="4">
        <v>2.6</v>
      </c>
      <c r="AR38" s="4">
        <v>2.6</v>
      </c>
      <c r="AS38" s="4">
        <v>2.5</v>
      </c>
      <c r="AT38" s="4">
        <v>2.7</v>
      </c>
      <c r="AU38" s="4">
        <v>2.2999999999999998</v>
      </c>
      <c r="AW38" s="7"/>
      <c r="AX38" s="11" t="s">
        <v>233</v>
      </c>
      <c r="AY38" s="4">
        <v>7</v>
      </c>
      <c r="AZ38" s="4">
        <v>6.5</v>
      </c>
      <c r="BA38" s="4">
        <v>7.1</v>
      </c>
      <c r="BB38" s="4">
        <v>7.7</v>
      </c>
      <c r="BC38" s="4">
        <v>8</v>
      </c>
      <c r="BD38" s="4">
        <v>7.8</v>
      </c>
      <c r="BE38" s="4">
        <v>7</v>
      </c>
      <c r="BF38" s="4">
        <v>7.3</v>
      </c>
      <c r="BG38" s="4">
        <v>6.9</v>
      </c>
      <c r="BH38" s="4">
        <v>5.8</v>
      </c>
      <c r="BI38" s="4">
        <v>5.8</v>
      </c>
      <c r="BJ38" s="4">
        <v>6</v>
      </c>
      <c r="BK38" s="4">
        <v>5.8</v>
      </c>
      <c r="BL38" s="4">
        <v>5.6</v>
      </c>
      <c r="BM38" s="4">
        <v>5.4</v>
      </c>
      <c r="BN38" s="4">
        <v>5.4</v>
      </c>
      <c r="BO38" s="4">
        <v>5.3</v>
      </c>
      <c r="BP38" s="4">
        <v>5.6</v>
      </c>
      <c r="BQ38" s="4">
        <v>5.5</v>
      </c>
      <c r="BR38" s="4">
        <v>5.3</v>
      </c>
      <c r="BS38" s="4">
        <v>4.9000000000000004</v>
      </c>
      <c r="BU38" s="7"/>
      <c r="BV38" s="11" t="s">
        <v>233</v>
      </c>
      <c r="BW38" s="4">
        <v>0.5</v>
      </c>
      <c r="BX38" s="4">
        <v>0.4</v>
      </c>
      <c r="BY38" s="4">
        <v>0.5</v>
      </c>
      <c r="BZ38" s="4">
        <v>0.4</v>
      </c>
      <c r="CA38" s="4">
        <v>0.5</v>
      </c>
      <c r="CB38" s="4">
        <v>0.5</v>
      </c>
      <c r="CC38" s="4">
        <v>0.6</v>
      </c>
      <c r="CD38" s="4">
        <v>0.7</v>
      </c>
      <c r="CE38" s="4">
        <v>0.7</v>
      </c>
      <c r="CF38" s="4">
        <v>0.6</v>
      </c>
      <c r="CG38" s="4">
        <v>0.6</v>
      </c>
      <c r="CH38" s="4">
        <v>0.6</v>
      </c>
      <c r="CI38" s="4">
        <v>0.7</v>
      </c>
      <c r="CJ38" s="4">
        <v>0.5</v>
      </c>
      <c r="CK38" s="4">
        <v>0.6</v>
      </c>
      <c r="CL38" s="4">
        <v>0.8</v>
      </c>
      <c r="CM38" s="4">
        <v>0.8</v>
      </c>
      <c r="CN38" s="4">
        <v>0.9</v>
      </c>
      <c r="CO38" s="4">
        <v>0.6</v>
      </c>
      <c r="CP38" s="4">
        <v>0.6</v>
      </c>
      <c r="CQ38" s="4">
        <v>0.7</v>
      </c>
      <c r="CS38" s="7"/>
      <c r="CT38" s="11" t="s">
        <v>233</v>
      </c>
      <c r="CU38" s="4">
        <v>0.6</v>
      </c>
      <c r="CV38" s="4">
        <v>0.5</v>
      </c>
      <c r="CW38" s="4">
        <v>0.4</v>
      </c>
      <c r="CX38" s="4">
        <v>0.2</v>
      </c>
      <c r="CY38" s="4">
        <v>0.2</v>
      </c>
      <c r="CZ38" s="4">
        <v>0.2</v>
      </c>
      <c r="DA38" s="4">
        <v>0.5</v>
      </c>
      <c r="DB38" s="4">
        <v>0.4</v>
      </c>
      <c r="DC38" s="4">
        <v>0.5</v>
      </c>
      <c r="DD38" s="4">
        <v>0.4</v>
      </c>
      <c r="DE38" s="4">
        <v>0.3</v>
      </c>
      <c r="DF38" s="4">
        <v>0.4</v>
      </c>
      <c r="DG38" s="4">
        <v>0.4</v>
      </c>
      <c r="DH38" s="4">
        <v>0.4</v>
      </c>
      <c r="DI38" s="4">
        <v>0.6</v>
      </c>
      <c r="DJ38" s="4">
        <v>0.4</v>
      </c>
      <c r="DK38" s="4">
        <v>0.4</v>
      </c>
      <c r="DL38" s="4">
        <v>0.4</v>
      </c>
      <c r="DM38" s="4">
        <v>0.4</v>
      </c>
      <c r="DN38" s="4">
        <v>0.4</v>
      </c>
      <c r="DO38" s="4">
        <v>0.3</v>
      </c>
      <c r="DQ38" s="7"/>
      <c r="DR38" s="11" t="s">
        <v>233</v>
      </c>
      <c r="DS38" s="4">
        <v>3.1</v>
      </c>
      <c r="DT38" s="4">
        <v>2.2000000000000002</v>
      </c>
      <c r="DU38" s="4">
        <v>2</v>
      </c>
      <c r="DV38" s="4">
        <v>1.7</v>
      </c>
      <c r="DW38" s="4">
        <v>1.5</v>
      </c>
      <c r="DX38" s="4">
        <v>1.3</v>
      </c>
      <c r="DY38" s="4">
        <v>1.7</v>
      </c>
      <c r="DZ38" s="4">
        <v>1.8</v>
      </c>
      <c r="EA38" s="4">
        <v>1.8</v>
      </c>
      <c r="EB38" s="4">
        <v>1.5</v>
      </c>
      <c r="EC38" s="4">
        <v>1.7</v>
      </c>
      <c r="ED38" s="4">
        <v>1.8</v>
      </c>
      <c r="EE38" s="4">
        <v>1.8</v>
      </c>
      <c r="EF38" s="4">
        <v>2.1</v>
      </c>
      <c r="EG38" s="4">
        <v>2.1</v>
      </c>
      <c r="EH38" s="4">
        <v>1.9</v>
      </c>
      <c r="EI38" s="4">
        <v>2</v>
      </c>
      <c r="EJ38" s="4">
        <v>1.7</v>
      </c>
      <c r="EK38" s="4">
        <v>1.7</v>
      </c>
      <c r="EL38" s="4">
        <v>1.8</v>
      </c>
      <c r="EM38" s="4">
        <v>1.7</v>
      </c>
      <c r="EO38" s="7"/>
      <c r="EP38" s="11" t="s">
        <v>233</v>
      </c>
      <c r="EQ38" s="4">
        <v>3.1</v>
      </c>
      <c r="ER38" s="4">
        <v>3.5</v>
      </c>
      <c r="ES38" s="4">
        <v>2.8</v>
      </c>
      <c r="ET38" s="4">
        <v>2.9</v>
      </c>
      <c r="EU38" s="4">
        <v>2.8</v>
      </c>
      <c r="EV38" s="4">
        <v>3</v>
      </c>
      <c r="EW38" s="4">
        <v>1.5</v>
      </c>
      <c r="EX38" s="4">
        <v>1.6</v>
      </c>
      <c r="EY38" s="4">
        <v>1.2</v>
      </c>
      <c r="EZ38" s="4">
        <v>1.1000000000000001</v>
      </c>
      <c r="FA38" s="4">
        <v>1.1000000000000001</v>
      </c>
      <c r="FB38" s="4">
        <v>1.1000000000000001</v>
      </c>
      <c r="FC38" s="4">
        <v>1.5</v>
      </c>
      <c r="FD38" s="4">
        <v>1.5</v>
      </c>
      <c r="FE38" s="4">
        <v>1.3</v>
      </c>
      <c r="FF38" s="4">
        <v>1.3</v>
      </c>
      <c r="FG38" s="4">
        <v>1.2</v>
      </c>
      <c r="FH38" s="4">
        <v>1.1000000000000001</v>
      </c>
      <c r="FI38" s="4">
        <v>1.3</v>
      </c>
      <c r="FJ38" s="4">
        <v>1.2</v>
      </c>
      <c r="FK38" s="4">
        <v>1.2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 t="s">
        <v>172</v>
      </c>
      <c r="F41" s="2" t="s">
        <v>172</v>
      </c>
      <c r="G41" s="2" t="s">
        <v>172</v>
      </c>
      <c r="H41" s="2" t="s">
        <v>172</v>
      </c>
      <c r="I41" s="2" t="s">
        <v>172</v>
      </c>
      <c r="J41" s="2" t="s">
        <v>172</v>
      </c>
      <c r="K41" s="2" t="s">
        <v>172</v>
      </c>
      <c r="L41" s="2" t="s">
        <v>172</v>
      </c>
      <c r="M41" s="2" t="s">
        <v>172</v>
      </c>
      <c r="N41" s="2">
        <v>0.1</v>
      </c>
      <c r="O41" s="2" t="s">
        <v>172</v>
      </c>
      <c r="P41" s="2" t="s">
        <v>172</v>
      </c>
      <c r="Q41" s="2" t="s">
        <v>172</v>
      </c>
      <c r="R41" s="2" t="s">
        <v>172</v>
      </c>
      <c r="S41" s="2">
        <v>0.3</v>
      </c>
      <c r="T41" s="2">
        <v>0.3</v>
      </c>
      <c r="U41" s="2">
        <v>0.3</v>
      </c>
      <c r="V41" s="2">
        <v>0.4</v>
      </c>
      <c r="W41" s="2">
        <v>0.4</v>
      </c>
      <c r="X41" s="15">
        <f t="shared" ref="X41:X49" si="0">W16</f>
        <v>7.2</v>
      </c>
      <c r="Y41" s="16">
        <f>W41*1000/X41</f>
        <v>55.5555555555556</v>
      </c>
      <c r="Z41" s="10" t="s">
        <v>173</v>
      </c>
      <c r="AA41" s="2">
        <v>2.6</v>
      </c>
      <c r="AB41" s="2">
        <v>2.4</v>
      </c>
      <c r="AC41" s="2">
        <v>2.6</v>
      </c>
      <c r="AD41" s="2">
        <v>2.2999999999999998</v>
      </c>
      <c r="AE41" s="2">
        <v>2.5</v>
      </c>
      <c r="AF41" s="2">
        <v>2.1</v>
      </c>
      <c r="AG41" s="2">
        <v>2.1</v>
      </c>
      <c r="AH41" s="2">
        <v>2.1</v>
      </c>
      <c r="AI41" s="2">
        <v>2.1</v>
      </c>
      <c r="AJ41" s="2">
        <v>1.9</v>
      </c>
      <c r="AK41" s="2">
        <v>2.1</v>
      </c>
      <c r="AL41" s="2">
        <v>2.4</v>
      </c>
      <c r="AM41" s="2">
        <v>2.6</v>
      </c>
      <c r="AN41" s="2">
        <v>3.1</v>
      </c>
      <c r="AO41" s="2">
        <v>2.4</v>
      </c>
      <c r="AP41" s="2">
        <v>2.1</v>
      </c>
      <c r="AQ41" s="2">
        <v>2.1</v>
      </c>
      <c r="AR41" s="2">
        <v>2.1</v>
      </c>
      <c r="AS41" s="2">
        <v>2</v>
      </c>
      <c r="AT41" s="2">
        <v>2.2000000000000002</v>
      </c>
      <c r="AU41" s="2">
        <v>1.9</v>
      </c>
      <c r="AV41" s="15">
        <f t="shared" ref="AV41:AV49" si="1">AU16</f>
        <v>39.200000000000003</v>
      </c>
      <c r="AW41" s="16">
        <f>AU41*1000/AV41</f>
        <v>48.469387755101998</v>
      </c>
      <c r="AX41" s="10" t="s">
        <v>173</v>
      </c>
      <c r="AY41" s="2">
        <v>5.9</v>
      </c>
      <c r="AZ41" s="2">
        <v>5.2</v>
      </c>
      <c r="BA41" s="2">
        <v>5.9</v>
      </c>
      <c r="BB41" s="2">
        <v>6.6</v>
      </c>
      <c r="BC41" s="2">
        <v>6.8</v>
      </c>
      <c r="BD41" s="2">
        <v>6.5</v>
      </c>
      <c r="BE41" s="2">
        <v>5.9</v>
      </c>
      <c r="BF41" s="2">
        <v>6.1</v>
      </c>
      <c r="BG41" s="2">
        <v>5.8</v>
      </c>
      <c r="BH41" s="2">
        <v>4.9000000000000004</v>
      </c>
      <c r="BI41" s="2">
        <v>5</v>
      </c>
      <c r="BJ41" s="2">
        <v>5.0999999999999996</v>
      </c>
      <c r="BK41" s="2">
        <v>5.0999999999999996</v>
      </c>
      <c r="BL41" s="2">
        <v>4.8</v>
      </c>
      <c r="BM41" s="2">
        <v>4.7</v>
      </c>
      <c r="BN41" s="2">
        <v>4.8</v>
      </c>
      <c r="BO41" s="2">
        <v>4.7</v>
      </c>
      <c r="BP41" s="2">
        <v>5</v>
      </c>
      <c r="BQ41" s="2">
        <v>4.9000000000000004</v>
      </c>
      <c r="BR41" s="2">
        <v>4.7</v>
      </c>
      <c r="BS41" s="2">
        <v>4.4000000000000004</v>
      </c>
      <c r="BT41" s="15">
        <f t="shared" ref="BT41:BT49" si="2">BS16</f>
        <v>90</v>
      </c>
      <c r="BU41" s="16">
        <f t="shared" ref="BU41:BU46" si="3">BS41*1000/BT41</f>
        <v>48.8888888888889</v>
      </c>
      <c r="BV41" s="10" t="s">
        <v>173</v>
      </c>
      <c r="BW41" s="2">
        <v>0.4</v>
      </c>
      <c r="BX41" s="2">
        <v>0.4</v>
      </c>
      <c r="BY41" s="2">
        <v>0.5</v>
      </c>
      <c r="BZ41" s="2">
        <v>0.4</v>
      </c>
      <c r="CA41" s="2">
        <v>0.4</v>
      </c>
      <c r="CB41" s="2">
        <v>0.5</v>
      </c>
      <c r="CC41" s="2">
        <v>0.5</v>
      </c>
      <c r="CD41" s="2">
        <v>0.6</v>
      </c>
      <c r="CE41" s="2">
        <v>0.6</v>
      </c>
      <c r="CF41" s="2">
        <v>0.6</v>
      </c>
      <c r="CG41" s="2" t="s">
        <v>172</v>
      </c>
      <c r="CH41" s="2">
        <v>0.5</v>
      </c>
      <c r="CI41" s="2">
        <v>0.6</v>
      </c>
      <c r="CJ41" s="2" t="s">
        <v>172</v>
      </c>
      <c r="CK41" s="2" t="s">
        <v>172</v>
      </c>
      <c r="CL41" s="2" t="s">
        <v>172</v>
      </c>
      <c r="CM41" s="2" t="s">
        <v>172</v>
      </c>
      <c r="CN41" s="2">
        <v>0.9</v>
      </c>
      <c r="CO41" s="2">
        <v>0.6</v>
      </c>
      <c r="CP41" s="2">
        <v>0.6</v>
      </c>
      <c r="CQ41" s="2">
        <v>0.6</v>
      </c>
      <c r="CR41" s="15">
        <f t="shared" ref="CR41:CR49" si="4">CQ16</f>
        <v>12.2</v>
      </c>
      <c r="CS41" s="16">
        <f>CQ41*1000/CR41</f>
        <v>49.180327868852501</v>
      </c>
      <c r="CT41" s="10" t="s">
        <v>173</v>
      </c>
      <c r="CU41" s="2">
        <v>0.5</v>
      </c>
      <c r="CV41" s="2">
        <v>0.4</v>
      </c>
      <c r="CW41" s="2">
        <v>0.3</v>
      </c>
      <c r="CX41" s="2">
        <v>0.1</v>
      </c>
      <c r="CY41" s="2">
        <v>0</v>
      </c>
      <c r="CZ41" s="2">
        <v>0</v>
      </c>
      <c r="DA41" s="2">
        <v>0.3</v>
      </c>
      <c r="DB41" s="2">
        <v>0.3</v>
      </c>
      <c r="DC41" s="2" t="s">
        <v>172</v>
      </c>
      <c r="DD41" s="2" t="s">
        <v>172</v>
      </c>
      <c r="DE41" s="2" t="s">
        <v>172</v>
      </c>
      <c r="DF41" s="2" t="s">
        <v>172</v>
      </c>
      <c r="DG41" s="2" t="s">
        <v>172</v>
      </c>
      <c r="DH41" s="2" t="s">
        <v>172</v>
      </c>
      <c r="DI41" s="2" t="s">
        <v>172</v>
      </c>
      <c r="DJ41" s="2" t="s">
        <v>172</v>
      </c>
      <c r="DK41" s="2" t="s">
        <v>172</v>
      </c>
      <c r="DL41" s="2" t="s">
        <v>172</v>
      </c>
      <c r="DM41" s="2">
        <v>0.4</v>
      </c>
      <c r="DN41" s="2">
        <v>0.4</v>
      </c>
      <c r="DO41" s="2">
        <v>0.3</v>
      </c>
      <c r="DP41" s="15">
        <f t="shared" ref="DP41:DP49" si="5">DO16</f>
        <v>6.6</v>
      </c>
      <c r="DQ41" s="16">
        <f>DO41*1000/DP41</f>
        <v>45.454545454545503</v>
      </c>
      <c r="DR41" s="10" t="s">
        <v>173</v>
      </c>
      <c r="DS41" s="2">
        <v>3.1</v>
      </c>
      <c r="DT41" s="2">
        <v>2</v>
      </c>
      <c r="DU41" s="2">
        <v>1.8</v>
      </c>
      <c r="DV41" s="2">
        <v>1.5</v>
      </c>
      <c r="DW41" s="2">
        <v>1.3</v>
      </c>
      <c r="DX41" s="2">
        <v>1.1000000000000001</v>
      </c>
      <c r="DY41" s="2">
        <v>1.6</v>
      </c>
      <c r="DZ41" s="2">
        <v>1.7</v>
      </c>
      <c r="EA41" s="2">
        <v>1.6</v>
      </c>
      <c r="EB41" s="2">
        <v>1.4</v>
      </c>
      <c r="EC41" s="2">
        <v>1.5</v>
      </c>
      <c r="ED41" s="2">
        <v>1.6</v>
      </c>
      <c r="EE41" s="2">
        <v>1.7</v>
      </c>
      <c r="EF41" s="2">
        <v>2</v>
      </c>
      <c r="EG41" s="2">
        <v>2</v>
      </c>
      <c r="EH41" s="2">
        <v>1.8</v>
      </c>
      <c r="EI41" s="2" t="s">
        <v>172</v>
      </c>
      <c r="EJ41" s="2" t="s">
        <v>172</v>
      </c>
      <c r="EK41" s="2">
        <v>1.6</v>
      </c>
      <c r="EL41" s="2">
        <v>1.7</v>
      </c>
      <c r="EM41" s="2">
        <v>1.6</v>
      </c>
      <c r="EN41" s="15">
        <f t="shared" ref="EN41:EN49" si="6">EM16</f>
        <v>32</v>
      </c>
      <c r="EO41" s="16">
        <f>EM41*1000/EN41</f>
        <v>50</v>
      </c>
      <c r="EP41" s="10" t="s">
        <v>173</v>
      </c>
      <c r="EQ41" s="2">
        <v>2.9</v>
      </c>
      <c r="ER41" s="2">
        <v>3.2</v>
      </c>
      <c r="ES41" s="2">
        <v>2.5</v>
      </c>
      <c r="ET41" s="2">
        <v>2.7</v>
      </c>
      <c r="EU41" s="2">
        <v>2.5</v>
      </c>
      <c r="EV41" s="2">
        <v>2.9</v>
      </c>
      <c r="EW41" s="2">
        <v>1.2</v>
      </c>
      <c r="EX41" s="2" t="s">
        <v>172</v>
      </c>
      <c r="EY41" s="2" t="s">
        <v>172</v>
      </c>
      <c r="EZ41" s="2" t="s">
        <v>172</v>
      </c>
      <c r="FA41" s="2" t="s">
        <v>172</v>
      </c>
      <c r="FB41" s="2" t="s">
        <v>172</v>
      </c>
      <c r="FC41" s="2" t="s">
        <v>172</v>
      </c>
      <c r="FD41" s="2" t="s">
        <v>172</v>
      </c>
      <c r="FE41" s="2">
        <v>1</v>
      </c>
      <c r="FF41" s="2">
        <v>1</v>
      </c>
      <c r="FG41" s="2" t="s">
        <v>172</v>
      </c>
      <c r="FH41" s="2">
        <v>0.9</v>
      </c>
      <c r="FI41" s="2">
        <v>1.1000000000000001</v>
      </c>
      <c r="FJ41" s="2">
        <v>1</v>
      </c>
      <c r="FK41" s="2">
        <v>1.1000000000000001</v>
      </c>
      <c r="FL41" s="15">
        <f t="shared" ref="FL41:FL49" si="7">FK16</f>
        <v>20.9</v>
      </c>
      <c r="FM41" s="16">
        <f>FK41*1000/FL41</f>
        <v>52.631578947368403</v>
      </c>
      <c r="FN41">
        <f t="shared" ref="FN41:FN42" si="8">AVERAGE(Y41,AW41,BU41,CS41,DQ41,EO41,FM41)</f>
        <v>50.0257549243304</v>
      </c>
    </row>
    <row r="42" spans="1:170" ht="14.5">
      <c r="A42" s="1"/>
      <c r="B42" s="10" t="s">
        <v>174</v>
      </c>
      <c r="C42" s="2" t="s">
        <v>172</v>
      </c>
      <c r="D42" s="2" t="s">
        <v>172</v>
      </c>
      <c r="E42" s="2" t="s">
        <v>172</v>
      </c>
      <c r="F42" s="2" t="s">
        <v>172</v>
      </c>
      <c r="G42" s="2" t="s">
        <v>172</v>
      </c>
      <c r="H42" s="2" t="s">
        <v>172</v>
      </c>
      <c r="I42" s="2" t="s">
        <v>172</v>
      </c>
      <c r="J42" s="2" t="s">
        <v>172</v>
      </c>
      <c r="K42" s="2" t="s">
        <v>172</v>
      </c>
      <c r="L42" s="2" t="s">
        <v>172</v>
      </c>
      <c r="M42" s="2" t="s">
        <v>172</v>
      </c>
      <c r="N42" s="2" t="s">
        <v>172</v>
      </c>
      <c r="O42" s="2" t="s">
        <v>172</v>
      </c>
      <c r="P42" s="2" t="s">
        <v>172</v>
      </c>
      <c r="Q42" s="2">
        <v>0.1</v>
      </c>
      <c r="R42" s="2" t="s">
        <v>172</v>
      </c>
      <c r="S42" s="2">
        <v>0.1</v>
      </c>
      <c r="T42" s="2">
        <v>0.1</v>
      </c>
      <c r="U42" s="2">
        <v>0.1</v>
      </c>
      <c r="V42" s="2">
        <v>0.1</v>
      </c>
      <c r="W42" s="2">
        <v>0.1</v>
      </c>
      <c r="X42" s="15">
        <f t="shared" si="0"/>
        <v>1.4</v>
      </c>
      <c r="Y42" s="16">
        <f>W42*1000/X42</f>
        <v>71.428571428571402</v>
      </c>
      <c r="Z42" s="10" t="s">
        <v>174</v>
      </c>
      <c r="AA42" s="2" t="s">
        <v>172</v>
      </c>
      <c r="AB42" s="2" t="s">
        <v>172</v>
      </c>
      <c r="AC42" s="2" t="s">
        <v>172</v>
      </c>
      <c r="AD42" s="2" t="s">
        <v>172</v>
      </c>
      <c r="AE42" s="2" t="s">
        <v>172</v>
      </c>
      <c r="AF42" s="2" t="s">
        <v>172</v>
      </c>
      <c r="AG42" s="2" t="s">
        <v>172</v>
      </c>
      <c r="AH42" s="2" t="s">
        <v>172</v>
      </c>
      <c r="AI42" s="2" t="s">
        <v>172</v>
      </c>
      <c r="AJ42" s="2" t="s">
        <v>172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 t="s">
        <v>172</v>
      </c>
      <c r="AP42" s="2" t="s">
        <v>172</v>
      </c>
      <c r="AQ42" s="2" t="s">
        <v>172</v>
      </c>
      <c r="AR42" s="2" t="s">
        <v>172</v>
      </c>
      <c r="AS42" s="2">
        <v>0.2</v>
      </c>
      <c r="AT42" s="2" t="s">
        <v>172</v>
      </c>
      <c r="AU42" s="2" t="s">
        <v>172</v>
      </c>
      <c r="AV42" s="15" t="str">
        <f t="shared" si="1"/>
        <v>X</v>
      </c>
      <c r="AW42" s="16"/>
      <c r="AX42" s="10" t="s">
        <v>174</v>
      </c>
      <c r="AY42" s="2">
        <v>0.4</v>
      </c>
      <c r="AZ42" s="2">
        <v>0.4</v>
      </c>
      <c r="BA42" s="2">
        <v>0.4</v>
      </c>
      <c r="BB42" s="2" t="s">
        <v>172</v>
      </c>
      <c r="BC42" s="2" t="s">
        <v>172</v>
      </c>
      <c r="BD42" s="2" t="s">
        <v>172</v>
      </c>
      <c r="BE42" s="2">
        <v>0.2</v>
      </c>
      <c r="BF42" s="2" t="s">
        <v>172</v>
      </c>
      <c r="BG42" s="2">
        <v>0.2</v>
      </c>
      <c r="BH42" s="2">
        <v>0.2</v>
      </c>
      <c r="BI42" s="2" t="s">
        <v>172</v>
      </c>
      <c r="BJ42" s="2" t="s">
        <v>172</v>
      </c>
      <c r="BK42" s="2" t="s">
        <v>172</v>
      </c>
      <c r="BL42" s="2" t="s">
        <v>172</v>
      </c>
      <c r="BM42" s="2" t="s">
        <v>172</v>
      </c>
      <c r="BN42" s="2" t="s">
        <v>172</v>
      </c>
      <c r="BO42" s="2" t="s">
        <v>172</v>
      </c>
      <c r="BP42" s="2" t="s">
        <v>172</v>
      </c>
      <c r="BQ42" s="2" t="s">
        <v>172</v>
      </c>
      <c r="BR42" s="2">
        <v>0.2</v>
      </c>
      <c r="BS42" s="2">
        <v>0.1</v>
      </c>
      <c r="BT42" s="15">
        <f t="shared" si="2"/>
        <v>1.9</v>
      </c>
      <c r="BU42" s="16">
        <f t="shared" si="3"/>
        <v>52.631578947368403</v>
      </c>
      <c r="BV42" s="10" t="s">
        <v>174</v>
      </c>
      <c r="BW42" s="2" t="s">
        <v>172</v>
      </c>
      <c r="BX42" s="2" t="s">
        <v>172</v>
      </c>
      <c r="BY42" s="2" t="s">
        <v>172</v>
      </c>
      <c r="BZ42" s="2" t="s">
        <v>172</v>
      </c>
      <c r="CA42" s="2" t="s">
        <v>172</v>
      </c>
      <c r="CB42" s="2" t="s">
        <v>172</v>
      </c>
      <c r="CC42" s="2" t="s">
        <v>172</v>
      </c>
      <c r="CD42" s="2" t="s">
        <v>172</v>
      </c>
      <c r="CE42" s="2" t="s">
        <v>172</v>
      </c>
      <c r="CF42" s="2" t="s">
        <v>172</v>
      </c>
      <c r="CG42" s="2">
        <v>0</v>
      </c>
      <c r="CH42" s="2" t="s">
        <v>172</v>
      </c>
      <c r="CI42" s="2">
        <v>0</v>
      </c>
      <c r="CJ42" s="2" t="s">
        <v>172</v>
      </c>
      <c r="CK42" s="2" t="s">
        <v>172</v>
      </c>
      <c r="CL42" s="2" t="s">
        <v>172</v>
      </c>
      <c r="CM42" s="2">
        <v>0</v>
      </c>
      <c r="CN42" s="2">
        <v>0</v>
      </c>
      <c r="CO42" s="2" t="s">
        <v>172</v>
      </c>
      <c r="CP42" s="2" t="s">
        <v>172</v>
      </c>
      <c r="CQ42" s="2" t="s">
        <v>172</v>
      </c>
      <c r="CR42" s="15" t="str">
        <f t="shared" si="4"/>
        <v>X</v>
      </c>
      <c r="CS42" s="16"/>
      <c r="CT42" s="10" t="s">
        <v>174</v>
      </c>
      <c r="CU42" s="2" t="s">
        <v>172</v>
      </c>
      <c r="CV42" s="2" t="s">
        <v>172</v>
      </c>
      <c r="CW42" s="2" t="s">
        <v>172</v>
      </c>
      <c r="CX42" s="2" t="s">
        <v>172</v>
      </c>
      <c r="CY42" s="2" t="s">
        <v>172</v>
      </c>
      <c r="CZ42" s="2" t="s">
        <v>172</v>
      </c>
      <c r="DA42" s="2" t="s">
        <v>172</v>
      </c>
      <c r="DB42" s="2" t="s">
        <v>172</v>
      </c>
      <c r="DC42" s="2" t="s">
        <v>172</v>
      </c>
      <c r="DD42" s="2" t="s">
        <v>172</v>
      </c>
      <c r="DE42" s="2">
        <v>0</v>
      </c>
      <c r="DF42" s="2">
        <v>0</v>
      </c>
      <c r="DG42" s="2">
        <v>0</v>
      </c>
      <c r="DH42" s="2">
        <v>0</v>
      </c>
      <c r="DI42" s="2">
        <v>0.1</v>
      </c>
      <c r="DJ42" s="2" t="s">
        <v>172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5"/>
        <v>0.1</v>
      </c>
      <c r="DQ42" s="16"/>
      <c r="DR42" s="10" t="s">
        <v>174</v>
      </c>
      <c r="DS42" s="2" t="s">
        <v>172</v>
      </c>
      <c r="DT42" s="2" t="s">
        <v>172</v>
      </c>
      <c r="DU42" s="2" t="s">
        <v>172</v>
      </c>
      <c r="DV42" s="2" t="s">
        <v>172</v>
      </c>
      <c r="DW42" s="2" t="s">
        <v>172</v>
      </c>
      <c r="DX42" s="2" t="s">
        <v>172</v>
      </c>
      <c r="DY42" s="2" t="s">
        <v>172</v>
      </c>
      <c r="DZ42" s="2" t="s">
        <v>172</v>
      </c>
      <c r="EA42" s="2" t="s">
        <v>172</v>
      </c>
      <c r="EB42" s="2" t="s">
        <v>172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 t="s">
        <v>172</v>
      </c>
      <c r="EH42" s="2" t="s">
        <v>172</v>
      </c>
      <c r="EI42" s="2" t="s">
        <v>172</v>
      </c>
      <c r="EJ42" s="2" t="s">
        <v>172</v>
      </c>
      <c r="EK42" s="2" t="s">
        <v>172</v>
      </c>
      <c r="EL42" s="2" t="s">
        <v>172</v>
      </c>
      <c r="EM42" s="2" t="s">
        <v>172</v>
      </c>
      <c r="EN42" s="15" t="str">
        <f t="shared" si="6"/>
        <v>X</v>
      </c>
      <c r="EO42" s="16"/>
      <c r="EP42" s="10" t="s">
        <v>174</v>
      </c>
      <c r="EQ42" s="2" t="s">
        <v>172</v>
      </c>
      <c r="ER42" s="2" t="s">
        <v>172</v>
      </c>
      <c r="ES42" s="2" t="s">
        <v>172</v>
      </c>
      <c r="ET42" s="2" t="s">
        <v>172</v>
      </c>
      <c r="EU42" s="2" t="s">
        <v>172</v>
      </c>
      <c r="EV42" s="2" t="s">
        <v>172</v>
      </c>
      <c r="EW42" s="2" t="s">
        <v>172</v>
      </c>
      <c r="EX42" s="2" t="s">
        <v>172</v>
      </c>
      <c r="EY42" s="2" t="s">
        <v>172</v>
      </c>
      <c r="EZ42" s="2" t="s">
        <v>172</v>
      </c>
      <c r="FA42" s="2" t="s">
        <v>172</v>
      </c>
      <c r="FB42" s="2" t="s">
        <v>172</v>
      </c>
      <c r="FC42" s="2" t="s">
        <v>172</v>
      </c>
      <c r="FD42" s="2" t="s">
        <v>172</v>
      </c>
      <c r="FE42" s="2" t="s">
        <v>172</v>
      </c>
      <c r="FF42" s="2" t="s">
        <v>172</v>
      </c>
      <c r="FG42" s="2" t="s">
        <v>172</v>
      </c>
      <c r="FH42" s="2" t="s">
        <v>172</v>
      </c>
      <c r="FI42" s="2" t="s">
        <v>172</v>
      </c>
      <c r="FJ42" s="2" t="s">
        <v>172</v>
      </c>
      <c r="FK42" s="2" t="s">
        <v>172</v>
      </c>
      <c r="FL42" s="15" t="str">
        <f t="shared" si="7"/>
        <v>X</v>
      </c>
      <c r="FM42" s="16"/>
      <c r="FN42">
        <f t="shared" si="8"/>
        <v>62.030075187969899</v>
      </c>
    </row>
    <row r="43" spans="1:170" ht="14.5">
      <c r="A43" s="1"/>
      <c r="B43" s="10" t="s">
        <v>175</v>
      </c>
      <c r="C43" s="2">
        <v>0.6</v>
      </c>
      <c r="D43" s="2">
        <v>0.6</v>
      </c>
      <c r="E43" s="2">
        <v>0.6</v>
      </c>
      <c r="F43" s="2">
        <v>0.6</v>
      </c>
      <c r="G43" s="2">
        <v>0.6</v>
      </c>
      <c r="H43" s="2">
        <v>0.5</v>
      </c>
      <c r="I43" s="2">
        <v>0.6</v>
      </c>
      <c r="J43" s="2">
        <v>0.6</v>
      </c>
      <c r="K43" s="2">
        <v>0.5</v>
      </c>
      <c r="L43" s="2">
        <v>0.6</v>
      </c>
      <c r="M43" s="2" t="s">
        <v>172</v>
      </c>
      <c r="N43" s="2" t="s">
        <v>172</v>
      </c>
      <c r="O43" s="2" t="s">
        <v>172</v>
      </c>
      <c r="P43" s="2" t="s">
        <v>172</v>
      </c>
      <c r="Q43" s="2">
        <v>0.2</v>
      </c>
      <c r="R43" s="2">
        <v>0.1</v>
      </c>
      <c r="S43" s="2" t="s">
        <v>172</v>
      </c>
      <c r="T43" s="2">
        <v>0.1</v>
      </c>
      <c r="U43" s="2" t="s">
        <v>172</v>
      </c>
      <c r="V43" s="2" t="s">
        <v>172</v>
      </c>
      <c r="W43" s="2" t="s">
        <v>172</v>
      </c>
      <c r="X43" s="15" t="str">
        <f t="shared" si="0"/>
        <v>X</v>
      </c>
      <c r="Y43" s="16"/>
      <c r="Z43" s="10" t="s">
        <v>175</v>
      </c>
      <c r="AA43" s="2">
        <v>0.1</v>
      </c>
      <c r="AB43" s="2">
        <v>0.1</v>
      </c>
      <c r="AC43" s="2">
        <v>0.1</v>
      </c>
      <c r="AD43" s="2">
        <v>0.2</v>
      </c>
      <c r="AE43" s="2">
        <v>0.2</v>
      </c>
      <c r="AF43" s="2">
        <v>0.2</v>
      </c>
      <c r="AG43" s="2">
        <v>0.1</v>
      </c>
      <c r="AH43" s="2">
        <v>0.1</v>
      </c>
      <c r="AI43" s="2">
        <v>0.1</v>
      </c>
      <c r="AJ43" s="2">
        <v>0.1</v>
      </c>
      <c r="AK43" s="2" t="s">
        <v>172</v>
      </c>
      <c r="AL43" s="2" t="s">
        <v>172</v>
      </c>
      <c r="AM43" s="2" t="s">
        <v>172</v>
      </c>
      <c r="AN43" s="2">
        <v>0.1</v>
      </c>
      <c r="AO43" s="2">
        <v>0.1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15">
        <f t="shared" si="1"/>
        <v>0.1</v>
      </c>
      <c r="AW43" s="16"/>
      <c r="AX43" s="10" t="s">
        <v>175</v>
      </c>
      <c r="AY43" s="2">
        <v>0.1</v>
      </c>
      <c r="AZ43" s="2">
        <v>0.2</v>
      </c>
      <c r="BA43" s="2">
        <v>0.1</v>
      </c>
      <c r="BB43" s="2">
        <v>0.2</v>
      </c>
      <c r="BC43" s="2">
        <v>0.2</v>
      </c>
      <c r="BD43" s="2">
        <v>0.2</v>
      </c>
      <c r="BE43" s="2">
        <v>0.2</v>
      </c>
      <c r="BF43" s="2">
        <v>0.2</v>
      </c>
      <c r="BG43" s="2">
        <v>0.1</v>
      </c>
      <c r="BH43" s="2">
        <v>0.1</v>
      </c>
      <c r="BI43" s="2" t="s">
        <v>172</v>
      </c>
      <c r="BJ43" s="2" t="s">
        <v>172</v>
      </c>
      <c r="BK43" s="2" t="s">
        <v>172</v>
      </c>
      <c r="BL43" s="2" t="s">
        <v>172</v>
      </c>
      <c r="BM43" s="2" t="s">
        <v>172</v>
      </c>
      <c r="BN43" s="2" t="s">
        <v>172</v>
      </c>
      <c r="BO43" s="2" t="s">
        <v>172</v>
      </c>
      <c r="BP43" s="2" t="s">
        <v>172</v>
      </c>
      <c r="BQ43" s="2" t="s">
        <v>172</v>
      </c>
      <c r="BR43" s="2">
        <v>0</v>
      </c>
      <c r="BS43" s="2">
        <v>0</v>
      </c>
      <c r="BT43" s="15">
        <f t="shared" si="2"/>
        <v>0.3</v>
      </c>
      <c r="BU43" s="16"/>
      <c r="BV43" s="10" t="s">
        <v>175</v>
      </c>
      <c r="BW43" s="2">
        <v>0</v>
      </c>
      <c r="BX43" s="2">
        <v>0</v>
      </c>
      <c r="BY43" s="2" t="s">
        <v>172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 t="s">
        <v>172</v>
      </c>
      <c r="CJ43" s="2" t="s">
        <v>172</v>
      </c>
      <c r="CK43" s="2" t="s">
        <v>172</v>
      </c>
      <c r="CL43" s="2" t="s">
        <v>172</v>
      </c>
      <c r="CM43" s="2">
        <v>0</v>
      </c>
      <c r="CN43" s="2" t="s">
        <v>172</v>
      </c>
      <c r="CO43" s="2" t="s">
        <v>172</v>
      </c>
      <c r="CP43" s="2" t="s">
        <v>172</v>
      </c>
      <c r="CQ43" s="2">
        <v>0</v>
      </c>
      <c r="CR43" s="15">
        <f t="shared" si="4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 t="s">
        <v>172</v>
      </c>
      <c r="DD43" s="2">
        <v>0</v>
      </c>
      <c r="DE43" s="2">
        <v>0</v>
      </c>
      <c r="DF43" s="2" t="s">
        <v>172</v>
      </c>
      <c r="DG43" s="2" t="s">
        <v>172</v>
      </c>
      <c r="DH43" s="2">
        <v>0</v>
      </c>
      <c r="DI43" s="2" t="s">
        <v>172</v>
      </c>
      <c r="DJ43" s="2" t="s">
        <v>172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5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 t="s">
        <v>172</v>
      </c>
      <c r="DX43" s="2" t="s">
        <v>172</v>
      </c>
      <c r="DY43" s="2" t="s">
        <v>172</v>
      </c>
      <c r="DZ43" s="2" t="s">
        <v>172</v>
      </c>
      <c r="EA43" s="2" t="s">
        <v>172</v>
      </c>
      <c r="EB43" s="2" t="s">
        <v>172</v>
      </c>
      <c r="EC43" s="2">
        <v>0</v>
      </c>
      <c r="ED43" s="2" t="s">
        <v>172</v>
      </c>
      <c r="EE43" s="2" t="s">
        <v>172</v>
      </c>
      <c r="EF43" s="2">
        <v>0</v>
      </c>
      <c r="EG43" s="2" t="s">
        <v>172</v>
      </c>
      <c r="EH43" s="2" t="s">
        <v>172</v>
      </c>
      <c r="EI43" s="2">
        <v>0</v>
      </c>
      <c r="EJ43" s="2" t="s">
        <v>172</v>
      </c>
      <c r="EK43" s="2">
        <v>0</v>
      </c>
      <c r="EL43" s="2">
        <v>0</v>
      </c>
      <c r="EM43" s="2">
        <v>0</v>
      </c>
      <c r="EN43" s="15">
        <f t="shared" si="6"/>
        <v>0</v>
      </c>
      <c r="EO43" s="16"/>
      <c r="EP43" s="10" t="s">
        <v>175</v>
      </c>
      <c r="EQ43" s="2" t="s">
        <v>172</v>
      </c>
      <c r="ER43" s="2" t="s">
        <v>172</v>
      </c>
      <c r="ES43" s="2">
        <v>0</v>
      </c>
      <c r="ET43" s="2" t="s">
        <v>172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 t="s">
        <v>172</v>
      </c>
      <c r="FA43" s="2" t="s">
        <v>172</v>
      </c>
      <c r="FB43" s="2">
        <v>0</v>
      </c>
      <c r="FC43" s="2" t="s">
        <v>172</v>
      </c>
      <c r="FD43" s="2" t="s">
        <v>172</v>
      </c>
      <c r="FE43" s="2" t="s">
        <v>172</v>
      </c>
      <c r="FF43" s="2" t="s">
        <v>172</v>
      </c>
      <c r="FG43" s="2" t="s">
        <v>172</v>
      </c>
      <c r="FH43" s="2" t="s">
        <v>172</v>
      </c>
      <c r="FI43" s="2">
        <v>0</v>
      </c>
      <c r="FJ43" s="2">
        <v>0</v>
      </c>
      <c r="FK43" s="2">
        <v>0</v>
      </c>
      <c r="FL43" s="15">
        <f t="shared" si="7"/>
        <v>0</v>
      </c>
      <c r="FM43" s="16"/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 t="s">
        <v>172</v>
      </c>
      <c r="L44" s="2" t="s">
        <v>172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 t="s">
        <v>172</v>
      </c>
      <c r="AB44" s="2" t="s">
        <v>172</v>
      </c>
      <c r="AC44" s="2" t="s">
        <v>172</v>
      </c>
      <c r="AD44" s="2" t="s">
        <v>172</v>
      </c>
      <c r="AE44" s="2" t="s">
        <v>172</v>
      </c>
      <c r="AF44" s="2" t="s">
        <v>172</v>
      </c>
      <c r="AG44" s="2" t="s">
        <v>172</v>
      </c>
      <c r="AH44" s="2" t="s">
        <v>172</v>
      </c>
      <c r="AI44" s="2" t="s">
        <v>172</v>
      </c>
      <c r="AJ44" s="2" t="s">
        <v>172</v>
      </c>
      <c r="AK44" s="2" t="s">
        <v>172</v>
      </c>
      <c r="AL44" s="2" t="s">
        <v>172</v>
      </c>
      <c r="AM44" s="2" t="s">
        <v>172</v>
      </c>
      <c r="AN44" s="2" t="s">
        <v>172</v>
      </c>
      <c r="AO44" s="2" t="s">
        <v>172</v>
      </c>
      <c r="AP44" s="2" t="s">
        <v>172</v>
      </c>
      <c r="AQ44" s="2" t="s">
        <v>172</v>
      </c>
      <c r="AR44" s="2" t="s">
        <v>172</v>
      </c>
      <c r="AS44" s="2">
        <v>0</v>
      </c>
      <c r="AT44" s="2">
        <v>0</v>
      </c>
      <c r="AU44" s="2">
        <v>0</v>
      </c>
      <c r="AV44" s="15">
        <f t="shared" si="1"/>
        <v>0.3</v>
      </c>
      <c r="AW44" s="16"/>
      <c r="AX44" s="10" t="s">
        <v>176</v>
      </c>
      <c r="AY44" s="2" t="s">
        <v>172</v>
      </c>
      <c r="AZ44" s="2" t="s">
        <v>172</v>
      </c>
      <c r="BA44" s="2" t="s">
        <v>172</v>
      </c>
      <c r="BB44" s="2" t="s">
        <v>172</v>
      </c>
      <c r="BC44" s="2" t="s">
        <v>172</v>
      </c>
      <c r="BD44" s="2" t="s">
        <v>172</v>
      </c>
      <c r="BE44" s="2" t="s">
        <v>172</v>
      </c>
      <c r="BF44" s="2" t="s">
        <v>172</v>
      </c>
      <c r="BG44" s="2" t="s">
        <v>172</v>
      </c>
      <c r="BH44" s="2" t="s">
        <v>172</v>
      </c>
      <c r="BI44" s="2" t="s">
        <v>172</v>
      </c>
      <c r="BJ44" s="2" t="s">
        <v>172</v>
      </c>
      <c r="BK44" s="2" t="s">
        <v>172</v>
      </c>
      <c r="BL44" s="2" t="s">
        <v>172</v>
      </c>
      <c r="BM44" s="2" t="s">
        <v>172</v>
      </c>
      <c r="BN44" s="2" t="s">
        <v>172</v>
      </c>
      <c r="BO44" s="2" t="s">
        <v>172</v>
      </c>
      <c r="BP44" s="2" t="s">
        <v>172</v>
      </c>
      <c r="BQ44" s="2" t="s">
        <v>172</v>
      </c>
      <c r="BR44" s="2">
        <v>0.2</v>
      </c>
      <c r="BS44" s="2">
        <v>0.2</v>
      </c>
      <c r="BT44" s="15">
        <f t="shared" si="2"/>
        <v>2.2000000000000002</v>
      </c>
      <c r="BU44" s="16">
        <f t="shared" si="3"/>
        <v>90.909090909090907</v>
      </c>
      <c r="BV44" s="10" t="s">
        <v>176</v>
      </c>
      <c r="BW44" s="2" t="s">
        <v>172</v>
      </c>
      <c r="BX44" s="2">
        <v>0</v>
      </c>
      <c r="BY44" s="2">
        <v>0</v>
      </c>
      <c r="BZ44" s="2">
        <v>0</v>
      </c>
      <c r="CA44" s="2" t="s">
        <v>172</v>
      </c>
      <c r="CB44" s="2">
        <v>0</v>
      </c>
      <c r="CC44" s="2">
        <v>0</v>
      </c>
      <c r="CD44" s="2" t="s">
        <v>172</v>
      </c>
      <c r="CE44" s="2" t="s">
        <v>172</v>
      </c>
      <c r="CF44" s="2" t="s">
        <v>172</v>
      </c>
      <c r="CG44" s="2" t="s">
        <v>172</v>
      </c>
      <c r="CH44" s="2" t="s">
        <v>172</v>
      </c>
      <c r="CI44" s="2" t="s">
        <v>172</v>
      </c>
      <c r="CJ44" s="2" t="s">
        <v>172</v>
      </c>
      <c r="CK44" s="2" t="s">
        <v>172</v>
      </c>
      <c r="CL44" s="2" t="s">
        <v>172</v>
      </c>
      <c r="CM44" s="2" t="s">
        <v>172</v>
      </c>
      <c r="CN44" s="2" t="s">
        <v>172</v>
      </c>
      <c r="CO44" s="2">
        <v>0</v>
      </c>
      <c r="CP44" s="2">
        <v>0</v>
      </c>
      <c r="CQ44" s="2">
        <v>0</v>
      </c>
      <c r="CR44" s="15">
        <f t="shared" si="4"/>
        <v>0.3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5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6"/>
        <v>0</v>
      </c>
      <c r="EO44" s="16"/>
      <c r="EP44" s="10" t="s">
        <v>176</v>
      </c>
      <c r="EQ44" s="2" t="s">
        <v>172</v>
      </c>
      <c r="ER44" s="2" t="s">
        <v>172</v>
      </c>
      <c r="ES44" s="2" t="s">
        <v>172</v>
      </c>
      <c r="ET44" s="2" t="s">
        <v>172</v>
      </c>
      <c r="EU44" s="2" t="s">
        <v>172</v>
      </c>
      <c r="EV44" s="2" t="s">
        <v>172</v>
      </c>
      <c r="EW44" s="2" t="s">
        <v>172</v>
      </c>
      <c r="EX44" s="2" t="s">
        <v>172</v>
      </c>
      <c r="EY44" s="2" t="s">
        <v>172</v>
      </c>
      <c r="EZ44" s="2" t="s">
        <v>172</v>
      </c>
      <c r="FA44" s="2" t="s">
        <v>172</v>
      </c>
      <c r="FB44" s="2" t="s">
        <v>172</v>
      </c>
      <c r="FC44" s="2" t="s">
        <v>172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7"/>
        <v>0</v>
      </c>
      <c r="FM44" s="16"/>
    </row>
    <row r="45" spans="1:170" ht="14.5">
      <c r="A45" s="1"/>
      <c r="B45" s="10" t="s">
        <v>177</v>
      </c>
      <c r="C45" s="2" t="s">
        <v>172</v>
      </c>
      <c r="D45" s="2" t="s">
        <v>172</v>
      </c>
      <c r="E45" s="2" t="s">
        <v>172</v>
      </c>
      <c r="F45" s="2" t="s">
        <v>172</v>
      </c>
      <c r="G45" s="2" t="s">
        <v>172</v>
      </c>
      <c r="H45" s="2" t="s">
        <v>172</v>
      </c>
      <c r="I45" s="2">
        <v>0</v>
      </c>
      <c r="J45" s="2" t="s">
        <v>172</v>
      </c>
      <c r="K45" s="2">
        <v>0</v>
      </c>
      <c r="L45" s="2">
        <v>0</v>
      </c>
      <c r="M45" s="2" t="s">
        <v>172</v>
      </c>
      <c r="N45" s="2">
        <v>0.1</v>
      </c>
      <c r="O45" s="2" t="s">
        <v>172</v>
      </c>
      <c r="P45" s="2">
        <v>0.1</v>
      </c>
      <c r="Q45" s="2">
        <v>0.1</v>
      </c>
      <c r="R45" s="2">
        <v>0.1</v>
      </c>
      <c r="S45" s="2">
        <v>0.1</v>
      </c>
      <c r="T45" s="2">
        <v>0.1</v>
      </c>
      <c r="U45" s="2" t="s">
        <v>172</v>
      </c>
      <c r="V45" s="2" t="s">
        <v>172</v>
      </c>
      <c r="W45" s="2" t="s">
        <v>172</v>
      </c>
      <c r="X45" s="15" t="str">
        <f t="shared" si="0"/>
        <v>X</v>
      </c>
      <c r="Y45" s="16"/>
      <c r="Z45" s="10" t="s">
        <v>177</v>
      </c>
      <c r="AA45" s="2" t="s">
        <v>172</v>
      </c>
      <c r="AB45" s="2" t="s">
        <v>172</v>
      </c>
      <c r="AC45" s="2" t="s">
        <v>172</v>
      </c>
      <c r="AD45" s="2" t="s">
        <v>172</v>
      </c>
      <c r="AE45" s="2" t="s">
        <v>172</v>
      </c>
      <c r="AF45" s="2" t="s">
        <v>172</v>
      </c>
      <c r="AG45" s="2">
        <v>0.1</v>
      </c>
      <c r="AH45" s="2">
        <v>0.1</v>
      </c>
      <c r="AI45" s="2">
        <v>0.1</v>
      </c>
      <c r="AJ45" s="2">
        <v>0.1</v>
      </c>
      <c r="AK45" s="2">
        <v>0.1</v>
      </c>
      <c r="AL45" s="2">
        <v>0.1</v>
      </c>
      <c r="AM45" s="2">
        <v>0.1</v>
      </c>
      <c r="AN45" s="2">
        <v>0.1</v>
      </c>
      <c r="AO45" s="2">
        <v>0.1</v>
      </c>
      <c r="AP45" s="2">
        <v>0.1</v>
      </c>
      <c r="AQ45" s="2" t="s">
        <v>172</v>
      </c>
      <c r="AR45" s="2">
        <v>0.1</v>
      </c>
      <c r="AS45" s="2">
        <v>0.1</v>
      </c>
      <c r="AT45" s="2">
        <v>0.1</v>
      </c>
      <c r="AU45" s="2">
        <v>0.1</v>
      </c>
      <c r="AV45" s="15">
        <f t="shared" si="1"/>
        <v>2</v>
      </c>
      <c r="AW45" s="16">
        <f>AU45*1000/AV45</f>
        <v>50</v>
      </c>
      <c r="AX45" s="10" t="s">
        <v>177</v>
      </c>
      <c r="AY45" s="2" t="s">
        <v>172</v>
      </c>
      <c r="AZ45" s="2" t="s">
        <v>172</v>
      </c>
      <c r="BA45" s="2" t="s">
        <v>172</v>
      </c>
      <c r="BB45" s="2" t="s">
        <v>172</v>
      </c>
      <c r="BC45" s="2" t="s">
        <v>172</v>
      </c>
      <c r="BD45" s="2">
        <v>0.1</v>
      </c>
      <c r="BE45" s="2">
        <v>0.1</v>
      </c>
      <c r="BF45" s="2">
        <v>0.1</v>
      </c>
      <c r="BG45" s="2">
        <v>0.1</v>
      </c>
      <c r="BH45" s="2">
        <v>0.1</v>
      </c>
      <c r="BI45" s="2">
        <v>0.1</v>
      </c>
      <c r="BJ45" s="2">
        <v>0.1</v>
      </c>
      <c r="BK45" s="2">
        <v>0.1</v>
      </c>
      <c r="BL45" s="2">
        <v>0.1</v>
      </c>
      <c r="BM45" s="2">
        <v>0.1</v>
      </c>
      <c r="BN45" s="2">
        <v>0.1</v>
      </c>
      <c r="BO45" s="2" t="s">
        <v>172</v>
      </c>
      <c r="BP45" s="2">
        <v>0.1</v>
      </c>
      <c r="BQ45" s="2">
        <v>0.1</v>
      </c>
      <c r="BR45" s="2">
        <v>0.1</v>
      </c>
      <c r="BS45" s="2">
        <v>0.1</v>
      </c>
      <c r="BT45" s="15">
        <f t="shared" si="2"/>
        <v>1.2</v>
      </c>
      <c r="BU45" s="16">
        <f t="shared" si="3"/>
        <v>83.3333333333333</v>
      </c>
      <c r="BV45" s="10" t="s">
        <v>177</v>
      </c>
      <c r="BW45" s="2" t="s">
        <v>172</v>
      </c>
      <c r="BX45" s="2" t="s">
        <v>172</v>
      </c>
      <c r="BY45" s="2" t="s">
        <v>172</v>
      </c>
      <c r="BZ45" s="2" t="s">
        <v>172</v>
      </c>
      <c r="CA45" s="2" t="s">
        <v>172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 t="s">
        <v>172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4"/>
        <v>0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 t="s">
        <v>172</v>
      </c>
      <c r="DC45" s="2">
        <v>0</v>
      </c>
      <c r="DD45" s="2" t="s">
        <v>172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 t="s">
        <v>172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5"/>
        <v>0</v>
      </c>
      <c r="DQ45" s="16"/>
      <c r="DR45" s="10" t="s">
        <v>177</v>
      </c>
      <c r="DS45" s="2" t="s">
        <v>172</v>
      </c>
      <c r="DT45" s="2" t="s">
        <v>172</v>
      </c>
      <c r="DU45" s="2" t="s">
        <v>172</v>
      </c>
      <c r="DV45" s="2" t="s">
        <v>172</v>
      </c>
      <c r="DW45" s="2" t="s">
        <v>172</v>
      </c>
      <c r="DX45" s="2">
        <v>0</v>
      </c>
      <c r="DY45" s="2" t="s">
        <v>172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 t="s">
        <v>172</v>
      </c>
      <c r="EH45" s="2" t="s">
        <v>172</v>
      </c>
      <c r="EI45" s="2">
        <v>0</v>
      </c>
      <c r="EJ45" s="2">
        <v>0</v>
      </c>
      <c r="EK45" s="2" t="s">
        <v>172</v>
      </c>
      <c r="EL45" s="2" t="s">
        <v>172</v>
      </c>
      <c r="EM45" s="2" t="s">
        <v>172</v>
      </c>
      <c r="EN45" s="15" t="str">
        <f t="shared" si="6"/>
        <v>X</v>
      </c>
      <c r="EO45" s="16"/>
      <c r="EP45" s="10" t="s">
        <v>177</v>
      </c>
      <c r="EQ45" s="2" t="s">
        <v>172</v>
      </c>
      <c r="ER45" s="2" t="s">
        <v>172</v>
      </c>
      <c r="ES45" s="2" t="s">
        <v>172</v>
      </c>
      <c r="ET45" s="2" t="s">
        <v>172</v>
      </c>
      <c r="EU45" s="2" t="s">
        <v>172</v>
      </c>
      <c r="EV45" s="2">
        <v>0</v>
      </c>
      <c r="EW45" s="2" t="s">
        <v>172</v>
      </c>
      <c r="EX45" s="2">
        <v>0.1</v>
      </c>
      <c r="EY45" s="2">
        <v>0.1</v>
      </c>
      <c r="EZ45" s="2" t="s">
        <v>172</v>
      </c>
      <c r="FA45" s="2">
        <v>0</v>
      </c>
      <c r="FB45" s="2">
        <v>0</v>
      </c>
      <c r="FC45" s="2">
        <v>0</v>
      </c>
      <c r="FD45" s="2">
        <v>0</v>
      </c>
      <c r="FE45" s="2" t="s">
        <v>172</v>
      </c>
      <c r="FF45" s="2" t="s">
        <v>172</v>
      </c>
      <c r="FG45" s="2" t="s">
        <v>172</v>
      </c>
      <c r="FH45" s="2" t="s">
        <v>172</v>
      </c>
      <c r="FI45" s="2" t="s">
        <v>172</v>
      </c>
      <c r="FJ45" s="2" t="s">
        <v>172</v>
      </c>
      <c r="FK45" s="2" t="s">
        <v>172</v>
      </c>
      <c r="FL45" s="15" t="str">
        <f t="shared" si="7"/>
        <v>X</v>
      </c>
      <c r="FM45" s="16"/>
      <c r="FN45">
        <f t="shared" ref="FN45:FN46" si="9">AVERAGE(Y45,AW45,BU45,CS45,DQ45,EO45,FM45)</f>
        <v>66.6666666666667</v>
      </c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 t="s">
        <v>172</v>
      </c>
      <c r="AB46" s="2" t="s">
        <v>172</v>
      </c>
      <c r="AC46" s="2" t="s">
        <v>172</v>
      </c>
      <c r="AD46" s="2" t="s">
        <v>172</v>
      </c>
      <c r="AE46" s="2" t="s">
        <v>172</v>
      </c>
      <c r="AF46" s="2" t="s">
        <v>172</v>
      </c>
      <c r="AG46" s="2" t="s">
        <v>172</v>
      </c>
      <c r="AH46" s="2" t="s">
        <v>172</v>
      </c>
      <c r="AI46" s="2" t="s">
        <v>172</v>
      </c>
      <c r="AJ46" s="2" t="s">
        <v>172</v>
      </c>
      <c r="AK46" s="2" t="s">
        <v>172</v>
      </c>
      <c r="AL46" s="2" t="s">
        <v>172</v>
      </c>
      <c r="AM46" s="2" t="s">
        <v>172</v>
      </c>
      <c r="AN46" s="2" t="s">
        <v>172</v>
      </c>
      <c r="AO46" s="2" t="s">
        <v>172</v>
      </c>
      <c r="AP46" s="2" t="s">
        <v>172</v>
      </c>
      <c r="AQ46" s="2" t="s">
        <v>172</v>
      </c>
      <c r="AR46" s="2" t="s">
        <v>172</v>
      </c>
      <c r="AS46" s="2" t="s">
        <v>172</v>
      </c>
      <c r="AT46" s="2" t="s">
        <v>172</v>
      </c>
      <c r="AU46" s="2" t="s">
        <v>172</v>
      </c>
      <c r="AV46" s="15" t="str">
        <f t="shared" si="1"/>
        <v>X</v>
      </c>
      <c r="AW46" s="16"/>
      <c r="AX46" s="10" t="s">
        <v>178</v>
      </c>
      <c r="AY46" s="2" t="s">
        <v>172</v>
      </c>
      <c r="AZ46" s="2" t="s">
        <v>172</v>
      </c>
      <c r="BA46" s="2" t="s">
        <v>172</v>
      </c>
      <c r="BB46" s="2" t="s">
        <v>172</v>
      </c>
      <c r="BC46" s="2" t="s">
        <v>172</v>
      </c>
      <c r="BD46" s="2" t="s">
        <v>172</v>
      </c>
      <c r="BE46" s="2" t="s">
        <v>172</v>
      </c>
      <c r="BF46" s="2" t="s">
        <v>172</v>
      </c>
      <c r="BG46" s="2" t="s">
        <v>172</v>
      </c>
      <c r="BH46" s="2" t="s">
        <v>172</v>
      </c>
      <c r="BI46" s="2" t="s">
        <v>172</v>
      </c>
      <c r="BJ46" s="2" t="s">
        <v>172</v>
      </c>
      <c r="BK46" s="2" t="s">
        <v>172</v>
      </c>
      <c r="BL46" s="2">
        <v>0.2</v>
      </c>
      <c r="BM46" s="2" t="s">
        <v>172</v>
      </c>
      <c r="BN46" s="2" t="s">
        <v>172</v>
      </c>
      <c r="BO46" s="2" t="s">
        <v>172</v>
      </c>
      <c r="BP46" s="2" t="s">
        <v>172</v>
      </c>
      <c r="BQ46" s="2" t="s">
        <v>172</v>
      </c>
      <c r="BR46" s="2">
        <v>0.1</v>
      </c>
      <c r="BS46" s="2">
        <v>0.1</v>
      </c>
      <c r="BT46" s="15">
        <f t="shared" si="2"/>
        <v>0.6</v>
      </c>
      <c r="BU46" s="16">
        <f t="shared" si="3"/>
        <v>166.666666666667</v>
      </c>
      <c r="BV46" s="10" t="s">
        <v>178</v>
      </c>
      <c r="BW46" s="2" t="s">
        <v>172</v>
      </c>
      <c r="BX46" s="2" t="s">
        <v>172</v>
      </c>
      <c r="BY46" s="2" t="s">
        <v>172</v>
      </c>
      <c r="BZ46" s="2" t="s">
        <v>172</v>
      </c>
      <c r="CA46" s="2" t="s">
        <v>172</v>
      </c>
      <c r="CB46" s="2" t="s">
        <v>172</v>
      </c>
      <c r="CC46" s="2" t="s">
        <v>172</v>
      </c>
      <c r="CD46" s="2" t="s">
        <v>172</v>
      </c>
      <c r="CE46" s="2" t="s">
        <v>172</v>
      </c>
      <c r="CF46" s="2" t="s">
        <v>172</v>
      </c>
      <c r="CG46" s="2" t="s">
        <v>172</v>
      </c>
      <c r="CH46" s="2" t="s">
        <v>172</v>
      </c>
      <c r="CI46" s="2" t="s">
        <v>172</v>
      </c>
      <c r="CJ46" s="2" t="s">
        <v>172</v>
      </c>
      <c r="CK46" s="2" t="s">
        <v>172</v>
      </c>
      <c r="CL46" s="2" t="s">
        <v>172</v>
      </c>
      <c r="CM46" s="2" t="s">
        <v>172</v>
      </c>
      <c r="CN46" s="2" t="s">
        <v>172</v>
      </c>
      <c r="CO46" s="2">
        <v>0</v>
      </c>
      <c r="CP46" s="2">
        <v>0</v>
      </c>
      <c r="CQ46" s="2">
        <v>0</v>
      </c>
      <c r="CR46" s="15">
        <f t="shared" si="4"/>
        <v>0.3</v>
      </c>
      <c r="CS46" s="16"/>
      <c r="CT46" s="10" t="s">
        <v>178</v>
      </c>
      <c r="CU46" s="2" t="s">
        <v>172</v>
      </c>
      <c r="CV46" s="2" t="s">
        <v>172</v>
      </c>
      <c r="CW46" s="2" t="s">
        <v>172</v>
      </c>
      <c r="CX46" s="2" t="s">
        <v>172</v>
      </c>
      <c r="CY46" s="2" t="s">
        <v>172</v>
      </c>
      <c r="CZ46" s="2" t="s">
        <v>172</v>
      </c>
      <c r="DA46" s="2" t="s">
        <v>172</v>
      </c>
      <c r="DB46" s="2" t="s">
        <v>172</v>
      </c>
      <c r="DC46" s="2" t="s">
        <v>172</v>
      </c>
      <c r="DD46" s="2" t="s">
        <v>172</v>
      </c>
      <c r="DE46" s="2" t="s">
        <v>172</v>
      </c>
      <c r="DF46" s="2" t="s">
        <v>172</v>
      </c>
      <c r="DG46" s="2" t="s">
        <v>172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5"/>
        <v>0</v>
      </c>
      <c r="DQ46" s="16"/>
      <c r="DR46" s="10" t="s">
        <v>178</v>
      </c>
      <c r="DS46" s="2">
        <v>0</v>
      </c>
      <c r="DT46" s="2" t="s">
        <v>172</v>
      </c>
      <c r="DU46" s="2" t="s">
        <v>172</v>
      </c>
      <c r="DV46" s="2" t="s">
        <v>172</v>
      </c>
      <c r="DW46" s="2" t="s">
        <v>172</v>
      </c>
      <c r="DX46" s="2" t="s">
        <v>172</v>
      </c>
      <c r="DY46" s="2" t="s">
        <v>172</v>
      </c>
      <c r="DZ46" s="2" t="s">
        <v>172</v>
      </c>
      <c r="EA46" s="2" t="s">
        <v>172</v>
      </c>
      <c r="EB46" s="2" t="s">
        <v>172</v>
      </c>
      <c r="EC46" s="2" t="s">
        <v>172</v>
      </c>
      <c r="ED46" s="2" t="s">
        <v>172</v>
      </c>
      <c r="EE46" s="2">
        <v>0</v>
      </c>
      <c r="EF46" s="2">
        <v>0</v>
      </c>
      <c r="EG46" s="2" t="s">
        <v>172</v>
      </c>
      <c r="EH46" s="2" t="s">
        <v>172</v>
      </c>
      <c r="EI46" s="2" t="s">
        <v>172</v>
      </c>
      <c r="EJ46" s="2" t="s">
        <v>172</v>
      </c>
      <c r="EK46" s="2" t="s">
        <v>172</v>
      </c>
      <c r="EL46" s="2" t="s">
        <v>172</v>
      </c>
      <c r="EM46" s="2" t="s">
        <v>172</v>
      </c>
      <c r="EN46" s="15" t="str">
        <f t="shared" si="6"/>
        <v>X</v>
      </c>
      <c r="EO46" s="16"/>
      <c r="EP46" s="10" t="s">
        <v>178</v>
      </c>
      <c r="EQ46" s="2" t="s">
        <v>172</v>
      </c>
      <c r="ER46" s="2" t="s">
        <v>172</v>
      </c>
      <c r="ES46" s="2" t="s">
        <v>172</v>
      </c>
      <c r="ET46" s="2" t="s">
        <v>172</v>
      </c>
      <c r="EU46" s="2" t="s">
        <v>172</v>
      </c>
      <c r="EV46" s="2" t="s">
        <v>172</v>
      </c>
      <c r="EW46" s="2" t="s">
        <v>172</v>
      </c>
      <c r="EX46" s="2" t="s">
        <v>172</v>
      </c>
      <c r="EY46" s="2" t="s">
        <v>172</v>
      </c>
      <c r="EZ46" s="2" t="s">
        <v>172</v>
      </c>
      <c r="FA46" s="2" t="s">
        <v>172</v>
      </c>
      <c r="FB46" s="2" t="s">
        <v>172</v>
      </c>
      <c r="FC46" s="2">
        <v>0</v>
      </c>
      <c r="FD46" s="2">
        <v>0</v>
      </c>
      <c r="FE46" s="2" t="s">
        <v>172</v>
      </c>
      <c r="FF46" s="2" t="s">
        <v>172</v>
      </c>
      <c r="FG46" s="2" t="s">
        <v>172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7"/>
        <v>0</v>
      </c>
      <c r="FM46" s="16"/>
      <c r="FN46">
        <f t="shared" si="9"/>
        <v>166.666666666667</v>
      </c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 t="s">
        <v>172</v>
      </c>
      <c r="AB47" s="2" t="s">
        <v>172</v>
      </c>
      <c r="AC47" s="2" t="s">
        <v>172</v>
      </c>
      <c r="AD47" s="2" t="s">
        <v>172</v>
      </c>
      <c r="AE47" s="2" t="s">
        <v>172</v>
      </c>
      <c r="AF47" s="2" t="s">
        <v>172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 t="s">
        <v>172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 t="s">
        <v>172</v>
      </c>
      <c r="AZ47" s="2" t="s">
        <v>172</v>
      </c>
      <c r="BA47" s="2" t="s">
        <v>172</v>
      </c>
      <c r="BB47" s="2" t="s">
        <v>172</v>
      </c>
      <c r="BC47" s="2" t="s">
        <v>172</v>
      </c>
      <c r="BD47" s="2" t="s">
        <v>172</v>
      </c>
      <c r="BE47" s="2" t="s">
        <v>172</v>
      </c>
      <c r="BF47" s="2" t="s">
        <v>172</v>
      </c>
      <c r="BG47" s="2" t="s">
        <v>172</v>
      </c>
      <c r="BH47" s="2" t="s">
        <v>172</v>
      </c>
      <c r="BI47" s="2" t="s">
        <v>172</v>
      </c>
      <c r="BJ47" s="2" t="s">
        <v>172</v>
      </c>
      <c r="BK47" s="2" t="s">
        <v>172</v>
      </c>
      <c r="BL47" s="2" t="s">
        <v>172</v>
      </c>
      <c r="BM47" s="2" t="s">
        <v>172</v>
      </c>
      <c r="BN47" s="2" t="s">
        <v>172</v>
      </c>
      <c r="BO47" s="2" t="s">
        <v>172</v>
      </c>
      <c r="BP47" s="2" t="s">
        <v>172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 t="s">
        <v>172</v>
      </c>
      <c r="BX47" s="2" t="s">
        <v>172</v>
      </c>
      <c r="BY47" s="2" t="s">
        <v>172</v>
      </c>
      <c r="BZ47" s="2" t="s">
        <v>172</v>
      </c>
      <c r="CA47" s="2">
        <v>0</v>
      </c>
      <c r="CB47" s="2" t="s">
        <v>172</v>
      </c>
      <c r="CC47" s="2" t="s">
        <v>172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4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5"/>
        <v>0</v>
      </c>
      <c r="DQ47" s="16"/>
      <c r="DR47" s="10" t="s">
        <v>179</v>
      </c>
      <c r="DS47" s="2" t="s">
        <v>172</v>
      </c>
      <c r="DT47" s="2" t="s">
        <v>172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6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 t="s">
        <v>172</v>
      </c>
      <c r="FG47" s="2" t="s">
        <v>172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7"/>
        <v>0</v>
      </c>
      <c r="FM47" s="16"/>
    </row>
    <row r="48" spans="1:170" ht="14.5">
      <c r="A48" s="1"/>
      <c r="B48" s="10" t="s">
        <v>180</v>
      </c>
      <c r="C48" s="2">
        <v>0</v>
      </c>
      <c r="D48" s="2" t="s">
        <v>172</v>
      </c>
      <c r="E48" s="2" t="s">
        <v>172</v>
      </c>
      <c r="F48" s="2" t="s">
        <v>172</v>
      </c>
      <c r="G48" s="2" t="s">
        <v>172</v>
      </c>
      <c r="H48" s="2">
        <v>0</v>
      </c>
      <c r="I48" s="2">
        <v>0</v>
      </c>
      <c r="J48" s="2">
        <v>0</v>
      </c>
      <c r="K48" s="2" t="s">
        <v>172</v>
      </c>
      <c r="L48" s="2" t="s">
        <v>172</v>
      </c>
      <c r="M48" s="2">
        <v>0</v>
      </c>
      <c r="N48" s="2">
        <v>0</v>
      </c>
      <c r="O48" s="2">
        <v>0</v>
      </c>
      <c r="P48" s="2">
        <v>0</v>
      </c>
      <c r="Q48" s="2" t="s">
        <v>172</v>
      </c>
      <c r="R48" s="2" t="s">
        <v>172</v>
      </c>
      <c r="S48" s="2" t="s">
        <v>172</v>
      </c>
      <c r="T48" s="2" t="s">
        <v>172</v>
      </c>
      <c r="U48" s="2">
        <v>0</v>
      </c>
      <c r="V48" s="2">
        <v>0</v>
      </c>
      <c r="W48" s="2">
        <v>0</v>
      </c>
      <c r="X48" s="15">
        <f t="shared" si="0"/>
        <v>5.2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12.3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8.1999999999999993</v>
      </c>
      <c r="BU48" s="16"/>
      <c r="BV48" s="10" t="s">
        <v>180</v>
      </c>
      <c r="BW48" s="2" t="s">
        <v>172</v>
      </c>
      <c r="BX48" s="2" t="s">
        <v>172</v>
      </c>
      <c r="BY48" s="2" t="s">
        <v>172</v>
      </c>
      <c r="BZ48" s="2" t="s">
        <v>172</v>
      </c>
      <c r="CA48" s="2" t="s">
        <v>172</v>
      </c>
      <c r="CB48" s="2" t="s">
        <v>172</v>
      </c>
      <c r="CC48" s="2" t="s">
        <v>172</v>
      </c>
      <c r="CD48" s="2" t="s">
        <v>172</v>
      </c>
      <c r="CE48" s="2" t="s">
        <v>172</v>
      </c>
      <c r="CF48" s="2" t="s">
        <v>172</v>
      </c>
      <c r="CG48" s="2" t="s">
        <v>172</v>
      </c>
      <c r="CH48" s="2" t="s">
        <v>172</v>
      </c>
      <c r="CI48" s="2" t="s">
        <v>172</v>
      </c>
      <c r="CJ48" s="2" t="s">
        <v>172</v>
      </c>
      <c r="CK48" s="2" t="s">
        <v>172</v>
      </c>
      <c r="CL48" s="2" t="s">
        <v>172</v>
      </c>
      <c r="CM48" s="2" t="s">
        <v>172</v>
      </c>
      <c r="CN48" s="2" t="s">
        <v>172</v>
      </c>
      <c r="CO48" s="2" t="s">
        <v>172</v>
      </c>
      <c r="CP48" s="2" t="s">
        <v>172</v>
      </c>
      <c r="CQ48" s="2">
        <v>0</v>
      </c>
      <c r="CR48" s="15">
        <f t="shared" si="4"/>
        <v>1.5</v>
      </c>
      <c r="CS48" s="16"/>
      <c r="CT48" s="10" t="s">
        <v>180</v>
      </c>
      <c r="CU48" s="2" t="s">
        <v>172</v>
      </c>
      <c r="CV48" s="2" t="s">
        <v>172</v>
      </c>
      <c r="CW48" s="2" t="s">
        <v>172</v>
      </c>
      <c r="CX48" s="2" t="s">
        <v>172</v>
      </c>
      <c r="CY48" s="2" t="s">
        <v>172</v>
      </c>
      <c r="CZ48" s="2">
        <v>0</v>
      </c>
      <c r="DA48" s="2" t="s">
        <v>172</v>
      </c>
      <c r="DB48" s="2" t="s">
        <v>172</v>
      </c>
      <c r="DC48" s="2" t="s">
        <v>172</v>
      </c>
      <c r="DD48" s="2">
        <v>0</v>
      </c>
      <c r="DE48" s="2">
        <v>0</v>
      </c>
      <c r="DF48" s="2">
        <v>0</v>
      </c>
      <c r="DG48" s="2" t="s">
        <v>172</v>
      </c>
      <c r="DH48" s="2" t="s">
        <v>172</v>
      </c>
      <c r="DI48" s="2" t="s">
        <v>172</v>
      </c>
      <c r="DJ48" s="2" t="s">
        <v>172</v>
      </c>
      <c r="DK48" s="2" t="s">
        <v>172</v>
      </c>
      <c r="DL48" s="2" t="s">
        <v>172</v>
      </c>
      <c r="DM48" s="2" t="s">
        <v>172</v>
      </c>
      <c r="DN48" s="2" t="s">
        <v>172</v>
      </c>
      <c r="DO48" s="2">
        <v>0</v>
      </c>
      <c r="DP48" s="15">
        <f t="shared" si="5"/>
        <v>1.2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6"/>
        <v>6.2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7"/>
        <v>11.7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 t="s">
        <v>172</v>
      </c>
      <c r="M49" s="2" t="s">
        <v>172</v>
      </c>
      <c r="N49" s="2" t="s">
        <v>172</v>
      </c>
      <c r="O49" s="2" t="s">
        <v>172</v>
      </c>
      <c r="P49" s="2" t="s">
        <v>172</v>
      </c>
      <c r="Q49" s="2" t="s">
        <v>172</v>
      </c>
      <c r="R49" s="2" t="s">
        <v>172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 t="s">
        <v>172</v>
      </c>
      <c r="AL49" s="2" t="s">
        <v>172</v>
      </c>
      <c r="AM49" s="2" t="s">
        <v>172</v>
      </c>
      <c r="AN49" s="2" t="s">
        <v>172</v>
      </c>
      <c r="AO49" s="2" t="s">
        <v>172</v>
      </c>
      <c r="AP49" s="2" t="s">
        <v>172</v>
      </c>
      <c r="AQ49" s="2" t="s">
        <v>172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4.2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 t="s">
        <v>172</v>
      </c>
      <c r="BJ49" s="2" t="s">
        <v>172</v>
      </c>
      <c r="BK49" s="2" t="s">
        <v>172</v>
      </c>
      <c r="BL49" s="2" t="s">
        <v>172</v>
      </c>
      <c r="BM49" s="2" t="s">
        <v>172</v>
      </c>
      <c r="BN49" s="2" t="s">
        <v>172</v>
      </c>
      <c r="BO49" s="2" t="s">
        <v>172</v>
      </c>
      <c r="BP49" s="2" t="s">
        <v>172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4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 t="s">
        <v>172</v>
      </c>
      <c r="DA49" s="2" t="s">
        <v>172</v>
      </c>
      <c r="DB49" s="2" t="s">
        <v>172</v>
      </c>
      <c r="DC49" s="2" t="s">
        <v>172</v>
      </c>
      <c r="DD49" s="2" t="s">
        <v>172</v>
      </c>
      <c r="DE49" s="2" t="s">
        <v>172</v>
      </c>
      <c r="DF49" s="2" t="s">
        <v>172</v>
      </c>
      <c r="DG49" s="2" t="s">
        <v>172</v>
      </c>
      <c r="DH49" s="2" t="s">
        <v>172</v>
      </c>
      <c r="DI49" s="2" t="s">
        <v>172</v>
      </c>
      <c r="DJ49" s="2" t="s">
        <v>172</v>
      </c>
      <c r="DK49" s="2" t="s">
        <v>172</v>
      </c>
      <c r="DL49" s="2" t="s">
        <v>172</v>
      </c>
      <c r="DM49" s="2">
        <v>0</v>
      </c>
      <c r="DN49" s="2">
        <v>0</v>
      </c>
      <c r="DO49" s="2">
        <v>0</v>
      </c>
      <c r="DP49" s="15">
        <f t="shared" si="5"/>
        <v>4.5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 t="s">
        <v>172</v>
      </c>
      <c r="EH49" s="2" t="s">
        <v>172</v>
      </c>
      <c r="EI49" s="2" t="s">
        <v>172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6"/>
        <v>5.2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 t="s">
        <v>172</v>
      </c>
      <c r="FC49" s="2" t="s">
        <v>172</v>
      </c>
      <c r="FD49" s="2" t="s">
        <v>172</v>
      </c>
      <c r="FE49" s="2" t="s">
        <v>172</v>
      </c>
      <c r="FF49" s="2">
        <v>0</v>
      </c>
      <c r="FG49" s="2" t="s">
        <v>172</v>
      </c>
      <c r="FH49" s="2" t="s">
        <v>172</v>
      </c>
      <c r="FI49" s="2">
        <v>0</v>
      </c>
      <c r="FJ49" s="2">
        <v>0</v>
      </c>
      <c r="FK49" s="2">
        <v>0</v>
      </c>
      <c r="FL49" s="15">
        <f t="shared" si="7"/>
        <v>0.1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35.1</v>
      </c>
      <c r="D51" s="4">
        <v>37.799999999999997</v>
      </c>
      <c r="E51" s="4">
        <v>36.200000000000003</v>
      </c>
      <c r="F51" s="4">
        <v>34.6</v>
      </c>
      <c r="G51" s="4">
        <v>32.799999999999997</v>
      </c>
      <c r="H51" s="4">
        <v>26</v>
      </c>
      <c r="I51" s="4">
        <v>27.5</v>
      </c>
      <c r="J51" s="4">
        <v>27.7</v>
      </c>
      <c r="K51" s="4">
        <v>26.3</v>
      </c>
      <c r="L51" s="4">
        <v>26.1</v>
      </c>
      <c r="M51" s="4">
        <v>26.9</v>
      </c>
      <c r="N51" s="4">
        <v>31.2</v>
      </c>
      <c r="O51" s="4">
        <v>29.9</v>
      </c>
      <c r="P51" s="4">
        <v>28.3</v>
      </c>
      <c r="Q51" s="4">
        <v>30.1</v>
      </c>
      <c r="R51" s="4">
        <v>25.9</v>
      </c>
      <c r="S51" s="4">
        <v>23.2</v>
      </c>
      <c r="T51" s="4">
        <v>21.8</v>
      </c>
      <c r="U51" s="4">
        <v>24.4</v>
      </c>
      <c r="V51" s="4">
        <v>25.9</v>
      </c>
      <c r="W51" s="4">
        <v>27.1</v>
      </c>
      <c r="Y51" s="7"/>
      <c r="Z51" s="8" t="s">
        <v>186</v>
      </c>
      <c r="AA51" s="4">
        <v>26.5</v>
      </c>
      <c r="AB51" s="4">
        <v>26.6</v>
      </c>
      <c r="AC51" s="4">
        <v>25.8</v>
      </c>
      <c r="AD51" s="4">
        <v>24</v>
      </c>
      <c r="AE51" s="4">
        <v>25</v>
      </c>
      <c r="AF51" s="4">
        <v>23</v>
      </c>
      <c r="AG51" s="4">
        <v>25.4</v>
      </c>
      <c r="AH51" s="4">
        <v>26.1</v>
      </c>
      <c r="AI51" s="4">
        <v>24.6</v>
      </c>
      <c r="AJ51" s="4">
        <v>23.8</v>
      </c>
      <c r="AK51" s="4">
        <v>25.9</v>
      </c>
      <c r="AL51" s="4">
        <v>28.1</v>
      </c>
      <c r="AM51" s="4">
        <v>28.3</v>
      </c>
      <c r="AN51" s="4">
        <v>27.9</v>
      </c>
      <c r="AO51" s="4">
        <v>24.9</v>
      </c>
      <c r="AP51" s="4">
        <v>24.2</v>
      </c>
      <c r="AQ51" s="4">
        <v>25.1</v>
      </c>
      <c r="AR51" s="4">
        <v>25.8</v>
      </c>
      <c r="AS51" s="4">
        <v>25.2</v>
      </c>
      <c r="AT51" s="4">
        <v>24.9</v>
      </c>
      <c r="AU51" s="4">
        <v>23</v>
      </c>
      <c r="AW51" s="7"/>
      <c r="AX51" s="8" t="s">
        <v>186</v>
      </c>
      <c r="AY51" s="4">
        <v>33.4</v>
      </c>
      <c r="AZ51" s="4">
        <v>34.5</v>
      </c>
      <c r="BA51" s="4">
        <v>35.4</v>
      </c>
      <c r="BB51" s="4">
        <v>36.4</v>
      </c>
      <c r="BC51" s="4">
        <v>36.200000000000003</v>
      </c>
      <c r="BD51" s="4">
        <v>34.9</v>
      </c>
      <c r="BE51" s="4">
        <v>31.1</v>
      </c>
      <c r="BF51" s="4">
        <v>31.4</v>
      </c>
      <c r="BG51" s="4">
        <v>30.7</v>
      </c>
      <c r="BH51" s="4">
        <v>29.6</v>
      </c>
      <c r="BI51" s="4">
        <v>30</v>
      </c>
      <c r="BJ51" s="4">
        <v>29.3</v>
      </c>
      <c r="BK51" s="4">
        <v>29.3</v>
      </c>
      <c r="BL51" s="4">
        <v>29.1</v>
      </c>
      <c r="BM51" s="4">
        <v>29.8</v>
      </c>
      <c r="BN51" s="4">
        <v>30.5</v>
      </c>
      <c r="BO51" s="4">
        <v>31.8</v>
      </c>
      <c r="BP51" s="4">
        <v>31.8</v>
      </c>
      <c r="BQ51" s="4">
        <v>30.5</v>
      </c>
      <c r="BR51" s="4">
        <v>31.7</v>
      </c>
      <c r="BS51" s="4">
        <v>30.5</v>
      </c>
      <c r="BU51" s="7"/>
      <c r="BV51" s="8" t="s">
        <v>186</v>
      </c>
      <c r="BW51" s="4">
        <v>28.8</v>
      </c>
      <c r="BX51" s="4">
        <v>27.7</v>
      </c>
      <c r="BY51" s="4">
        <v>30.6</v>
      </c>
      <c r="BZ51" s="4">
        <v>28.4</v>
      </c>
      <c r="CA51" s="4">
        <v>31.5</v>
      </c>
      <c r="CB51" s="4">
        <v>31.5</v>
      </c>
      <c r="CC51" s="4">
        <v>31.3</v>
      </c>
      <c r="CD51" s="4">
        <v>30.6</v>
      </c>
      <c r="CE51" s="4">
        <v>31</v>
      </c>
      <c r="CF51" s="4">
        <v>31.5</v>
      </c>
      <c r="CG51" s="4">
        <v>31.1</v>
      </c>
      <c r="CH51" s="4">
        <v>29.9</v>
      </c>
      <c r="CI51" s="4">
        <v>30.7</v>
      </c>
      <c r="CJ51" s="4">
        <v>30.3</v>
      </c>
      <c r="CK51" s="4">
        <v>32.1</v>
      </c>
      <c r="CL51" s="4">
        <v>37.200000000000003</v>
      </c>
      <c r="CM51" s="4">
        <v>34.200000000000003</v>
      </c>
      <c r="CN51" s="4">
        <v>39.1</v>
      </c>
      <c r="CO51" s="4">
        <v>33.700000000000003</v>
      </c>
      <c r="CP51" s="4">
        <v>32.700000000000003</v>
      </c>
      <c r="CQ51" s="4">
        <v>33.799999999999997</v>
      </c>
      <c r="CS51" s="7"/>
      <c r="CT51" s="8" t="s">
        <v>186</v>
      </c>
      <c r="CU51" s="4">
        <v>43.2</v>
      </c>
      <c r="CV51" s="4">
        <v>41.7</v>
      </c>
      <c r="CW51" s="4">
        <v>38.700000000000003</v>
      </c>
      <c r="CX51" s="4">
        <v>27.2</v>
      </c>
      <c r="CY51" s="4">
        <v>29.6</v>
      </c>
      <c r="CZ51" s="4">
        <v>33.4</v>
      </c>
      <c r="DA51" s="4">
        <v>39.4</v>
      </c>
      <c r="DB51" s="4">
        <v>38.299999999999997</v>
      </c>
      <c r="DC51" s="4">
        <v>38.299999999999997</v>
      </c>
      <c r="DD51" s="4">
        <v>39.9</v>
      </c>
      <c r="DE51" s="4">
        <v>34.299999999999997</v>
      </c>
      <c r="DF51" s="4">
        <v>29.3</v>
      </c>
      <c r="DG51" s="4">
        <v>25.1</v>
      </c>
      <c r="DH51" s="4">
        <v>19</v>
      </c>
      <c r="DI51" s="4">
        <v>26.7</v>
      </c>
      <c r="DJ51" s="4">
        <v>22.9</v>
      </c>
      <c r="DK51" s="4">
        <v>23.7</v>
      </c>
      <c r="DL51" s="4">
        <v>21.5</v>
      </c>
      <c r="DM51" s="4">
        <v>25.1</v>
      </c>
      <c r="DN51" s="4">
        <v>25</v>
      </c>
      <c r="DO51" s="4">
        <v>22.2</v>
      </c>
      <c r="DQ51" s="7"/>
      <c r="DR51" s="8" t="s">
        <v>186</v>
      </c>
      <c r="DS51" s="4">
        <v>37.1</v>
      </c>
      <c r="DT51" s="4">
        <v>35.9</v>
      </c>
      <c r="DU51" s="4">
        <v>35.200000000000003</v>
      </c>
      <c r="DV51" s="4">
        <v>33</v>
      </c>
      <c r="DW51" s="4">
        <v>31.4</v>
      </c>
      <c r="DX51" s="4">
        <v>28.1</v>
      </c>
      <c r="DY51" s="4">
        <v>29.1</v>
      </c>
      <c r="DZ51" s="4">
        <v>29.5</v>
      </c>
      <c r="EA51" s="4">
        <v>30.7</v>
      </c>
      <c r="EB51" s="4">
        <v>24.8</v>
      </c>
      <c r="EC51" s="4">
        <v>30.5</v>
      </c>
      <c r="ED51" s="4">
        <v>28.9</v>
      </c>
      <c r="EE51" s="4">
        <v>28.1</v>
      </c>
      <c r="EF51" s="4">
        <v>28.9</v>
      </c>
      <c r="EG51" s="4">
        <v>30.2</v>
      </c>
      <c r="EH51" s="4">
        <v>33.1</v>
      </c>
      <c r="EI51" s="4">
        <v>34.1</v>
      </c>
      <c r="EJ51" s="4">
        <v>28.8</v>
      </c>
      <c r="EK51" s="4">
        <v>31.4</v>
      </c>
      <c r="EL51" s="4">
        <v>30.3</v>
      </c>
      <c r="EM51" s="4">
        <v>29.3</v>
      </c>
      <c r="EO51" s="7"/>
      <c r="EP51" s="8" t="s">
        <v>186</v>
      </c>
      <c r="EQ51" s="4">
        <v>35.200000000000003</v>
      </c>
      <c r="ER51" s="4">
        <v>37.1</v>
      </c>
      <c r="ES51" s="4">
        <v>34.4</v>
      </c>
      <c r="ET51" s="4">
        <v>33.299999999999997</v>
      </c>
      <c r="EU51" s="4">
        <v>31.6</v>
      </c>
      <c r="EV51" s="4">
        <v>32.1</v>
      </c>
      <c r="EW51" s="4">
        <v>22.4</v>
      </c>
      <c r="EX51" s="4">
        <v>23.8</v>
      </c>
      <c r="EY51" s="4">
        <v>22.3</v>
      </c>
      <c r="EZ51" s="4">
        <v>21.6</v>
      </c>
      <c r="FA51" s="4">
        <v>21.9</v>
      </c>
      <c r="FB51" s="4">
        <v>23</v>
      </c>
      <c r="FC51" s="4">
        <v>27.6</v>
      </c>
      <c r="FD51" s="4">
        <v>25.4</v>
      </c>
      <c r="FE51" s="4">
        <v>20.399999999999999</v>
      </c>
      <c r="FF51" s="4">
        <v>21.1</v>
      </c>
      <c r="FG51" s="4">
        <v>23.5</v>
      </c>
      <c r="FH51" s="4">
        <v>19.3</v>
      </c>
      <c r="FI51" s="4">
        <v>22.9</v>
      </c>
      <c r="FJ51" s="4">
        <v>21.9</v>
      </c>
      <c r="FK51" s="4">
        <v>24.7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640625" customWidth="1"/>
    <col min="100" max="118" width="9" hidden="1" customWidth="1"/>
    <col min="124" max="142" width="9" hidden="1" customWidth="1"/>
    <col min="146" max="146" width="49.26953125" customWidth="1"/>
    <col min="148" max="166" width="9" hidden="1" customWidth="1"/>
  </cols>
  <sheetData>
    <row r="1" spans="1:167" ht="14.5">
      <c r="A1" s="153"/>
      <c r="B1" s="15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53"/>
      <c r="Z1" s="153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53"/>
      <c r="AX1" s="153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53"/>
      <c r="BV1" s="15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53"/>
      <c r="CT1" s="153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53"/>
      <c r="DR1" s="153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53"/>
      <c r="EP1" s="153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spans="1:167" ht="14.5">
      <c r="A2" s="153"/>
      <c r="B2" s="15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53"/>
      <c r="Z2" s="15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53"/>
      <c r="AX2" s="153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53"/>
      <c r="BV2" s="153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53"/>
      <c r="CT2" s="153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53"/>
      <c r="DR2" s="153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53"/>
      <c r="EP2" s="153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spans="1:167" ht="14.5">
      <c r="A3" s="153"/>
      <c r="B3" s="15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53"/>
      <c r="Z3" s="15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53"/>
      <c r="AX3" s="153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53"/>
      <c r="BV3" s="153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53"/>
      <c r="CT3" s="153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53"/>
      <c r="DR3" s="153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53"/>
      <c r="EP3" s="153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spans="1:167" ht="14.5">
      <c r="A4" s="153"/>
      <c r="B4" s="15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53"/>
      <c r="Z4" s="15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53"/>
      <c r="AX4" s="153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53"/>
      <c r="BV4" s="153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53"/>
      <c r="CT4" s="153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53"/>
      <c r="DR4" s="153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53"/>
      <c r="EP4" s="153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7" ht="18">
      <c r="A5" s="154" t="s">
        <v>159</v>
      </c>
      <c r="B5" s="154"/>
      <c r="C5" s="1"/>
      <c r="D5" s="1"/>
      <c r="E5" s="1"/>
      <c r="F5" s="1"/>
      <c r="G5" s="1"/>
      <c r="H5" s="1"/>
      <c r="I5" s="1"/>
      <c r="J5" s="2"/>
      <c r="K5" s="1"/>
      <c r="L5" s="2"/>
      <c r="M5" s="2"/>
      <c r="N5" s="2"/>
      <c r="O5" s="2"/>
      <c r="P5" s="1"/>
      <c r="Q5" s="2"/>
      <c r="R5" s="2"/>
      <c r="S5" s="2"/>
      <c r="T5" s="2"/>
      <c r="U5" s="2"/>
      <c r="V5" s="2"/>
      <c r="W5" s="2"/>
      <c r="Y5" s="154" t="s">
        <v>159</v>
      </c>
      <c r="Z5" s="154"/>
      <c r="AA5" s="1"/>
      <c r="AB5" s="1"/>
      <c r="AC5" s="1"/>
      <c r="AD5" s="1"/>
      <c r="AE5" s="1"/>
      <c r="AF5" s="1"/>
      <c r="AG5" s="1"/>
      <c r="AH5" s="2"/>
      <c r="AI5" s="1"/>
      <c r="AJ5" s="2"/>
      <c r="AK5" s="2"/>
      <c r="AL5" s="2"/>
      <c r="AM5" s="2"/>
      <c r="AN5" s="1"/>
      <c r="AO5" s="2"/>
      <c r="AP5" s="2"/>
      <c r="AQ5" s="2"/>
      <c r="AR5" s="2"/>
      <c r="AS5" s="2"/>
      <c r="AT5" s="2"/>
      <c r="AU5" s="2"/>
      <c r="AW5" s="154" t="s">
        <v>159</v>
      </c>
      <c r="AX5" s="154"/>
      <c r="AY5" s="1"/>
      <c r="AZ5" s="1"/>
      <c r="BA5" s="1"/>
      <c r="BB5" s="1"/>
      <c r="BC5" s="1"/>
      <c r="BD5" s="1"/>
      <c r="BE5" s="1"/>
      <c r="BF5" s="2"/>
      <c r="BG5" s="1"/>
      <c r="BH5" s="2"/>
      <c r="BI5" s="2"/>
      <c r="BJ5" s="2"/>
      <c r="BK5" s="2"/>
      <c r="BL5" s="1"/>
      <c r="BM5" s="2"/>
      <c r="BN5" s="2"/>
      <c r="BO5" s="2"/>
      <c r="BP5" s="2"/>
      <c r="BQ5" s="2"/>
      <c r="BR5" s="2"/>
      <c r="BS5" s="2"/>
      <c r="BU5" s="154" t="s">
        <v>159</v>
      </c>
      <c r="BV5" s="154"/>
      <c r="BW5" s="1"/>
      <c r="BX5" s="1"/>
      <c r="BY5" s="1"/>
      <c r="BZ5" s="1"/>
      <c r="CA5" s="1"/>
      <c r="CB5" s="1"/>
      <c r="CC5" s="1"/>
      <c r="CD5" s="2"/>
      <c r="CE5" s="1"/>
      <c r="CF5" s="2"/>
      <c r="CG5" s="2"/>
      <c r="CH5" s="2"/>
      <c r="CI5" s="2"/>
      <c r="CJ5" s="1"/>
      <c r="CK5" s="2"/>
      <c r="CL5" s="2"/>
      <c r="CM5" s="2"/>
      <c r="CN5" s="2"/>
      <c r="CO5" s="2"/>
      <c r="CP5" s="2"/>
      <c r="CQ5" s="2"/>
      <c r="CS5" s="154" t="s">
        <v>159</v>
      </c>
      <c r="CT5" s="154"/>
      <c r="CU5" s="1"/>
      <c r="CV5" s="1"/>
      <c r="CW5" s="1"/>
      <c r="CX5" s="1"/>
      <c r="CY5" s="1"/>
      <c r="CZ5" s="1"/>
      <c r="DA5" s="1"/>
      <c r="DB5" s="2"/>
      <c r="DC5" s="1"/>
      <c r="DD5" s="2"/>
      <c r="DE5" s="2"/>
      <c r="DF5" s="2"/>
      <c r="DG5" s="2"/>
      <c r="DH5" s="1"/>
      <c r="DI5" s="2"/>
      <c r="DJ5" s="2"/>
      <c r="DK5" s="2"/>
      <c r="DL5" s="2"/>
      <c r="DM5" s="2"/>
      <c r="DN5" s="2"/>
      <c r="DO5" s="2"/>
      <c r="DQ5" s="154" t="s">
        <v>159</v>
      </c>
      <c r="DR5" s="154"/>
      <c r="DS5" s="1"/>
      <c r="DT5" s="1"/>
      <c r="DU5" s="1"/>
      <c r="DV5" s="1"/>
      <c r="DW5" s="1"/>
      <c r="DX5" s="1"/>
      <c r="DY5" s="1"/>
      <c r="DZ5" s="2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154" t="s">
        <v>159</v>
      </c>
      <c r="EP5" s="154"/>
      <c r="EQ5" s="1"/>
      <c r="ER5" s="1"/>
      <c r="ES5" s="1"/>
      <c r="ET5" s="1"/>
      <c r="EU5" s="1"/>
      <c r="EV5" s="1"/>
      <c r="EW5" s="1"/>
      <c r="EX5" s="2"/>
      <c r="EY5" s="1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</row>
    <row r="6" spans="1:167" ht="14.5">
      <c r="A6" s="153"/>
      <c r="B6" s="153"/>
      <c r="C6" s="1"/>
      <c r="D6" s="1"/>
      <c r="E6" s="1"/>
      <c r="F6" s="1"/>
      <c r="G6" s="1"/>
      <c r="H6" s="2"/>
      <c r="I6" s="1"/>
      <c r="J6" s="2"/>
      <c r="K6" s="1"/>
      <c r="L6" s="1"/>
      <c r="M6" s="1"/>
      <c r="N6" s="1"/>
      <c r="O6" s="2"/>
      <c r="P6" s="2"/>
      <c r="Q6" s="1"/>
      <c r="R6" s="1"/>
      <c r="S6" s="1"/>
      <c r="T6" s="1"/>
      <c r="U6" s="1"/>
      <c r="V6" s="1"/>
      <c r="W6" s="1"/>
      <c r="Y6" s="153"/>
      <c r="Z6" s="153"/>
      <c r="AA6" s="1"/>
      <c r="AB6" s="1"/>
      <c r="AC6" s="1"/>
      <c r="AD6" s="1"/>
      <c r="AE6" s="1"/>
      <c r="AF6" s="2"/>
      <c r="AG6" s="1"/>
      <c r="AH6" s="2"/>
      <c r="AI6" s="1"/>
      <c r="AJ6" s="1"/>
      <c r="AK6" s="1"/>
      <c r="AL6" s="1"/>
      <c r="AM6" s="2"/>
      <c r="AN6" s="2"/>
      <c r="AO6" s="1"/>
      <c r="AP6" s="1"/>
      <c r="AQ6" s="1"/>
      <c r="AR6" s="1"/>
      <c r="AS6" s="1"/>
      <c r="AT6" s="1"/>
      <c r="AU6" s="1"/>
      <c r="AW6" s="153"/>
      <c r="AX6" s="153"/>
      <c r="AY6" s="1"/>
      <c r="AZ6" s="1"/>
      <c r="BA6" s="1"/>
      <c r="BB6" s="1"/>
      <c r="BC6" s="1"/>
      <c r="BD6" s="2"/>
      <c r="BE6" s="1"/>
      <c r="BF6" s="2"/>
      <c r="BG6" s="1"/>
      <c r="BH6" s="1"/>
      <c r="BI6" s="1"/>
      <c r="BJ6" s="1"/>
      <c r="BK6" s="2"/>
      <c r="BL6" s="2"/>
      <c r="BM6" s="2"/>
      <c r="BN6" s="2"/>
      <c r="BO6" s="2"/>
      <c r="BP6" s="2"/>
      <c r="BQ6" s="2"/>
      <c r="BR6" s="2"/>
      <c r="BS6" s="2"/>
      <c r="BU6" s="153"/>
      <c r="BV6" s="153"/>
      <c r="BW6" s="1"/>
      <c r="BX6" s="1"/>
      <c r="BY6" s="1"/>
      <c r="BZ6" s="1"/>
      <c r="CA6" s="1"/>
      <c r="CB6" s="2"/>
      <c r="CC6" s="1"/>
      <c r="CD6" s="2"/>
      <c r="CE6" s="1"/>
      <c r="CF6" s="1"/>
      <c r="CG6" s="1"/>
      <c r="CH6" s="1"/>
      <c r="CI6" s="2"/>
      <c r="CJ6" s="2"/>
      <c r="CK6" s="1"/>
      <c r="CL6" s="1"/>
      <c r="CM6" s="1"/>
      <c r="CN6" s="1"/>
      <c r="CO6" s="1"/>
      <c r="CP6" s="1"/>
      <c r="CQ6" s="1"/>
      <c r="CS6" s="153"/>
      <c r="CT6" s="153"/>
      <c r="CU6" s="1"/>
      <c r="CV6" s="1"/>
      <c r="CW6" s="1"/>
      <c r="CX6" s="1"/>
      <c r="CY6" s="1"/>
      <c r="CZ6" s="2"/>
      <c r="DA6" s="1"/>
      <c r="DB6" s="2"/>
      <c r="DC6" s="1"/>
      <c r="DD6" s="1"/>
      <c r="DE6" s="1"/>
      <c r="DF6" s="1"/>
      <c r="DG6" s="2"/>
      <c r="DH6" s="2"/>
      <c r="DI6" s="1"/>
      <c r="DJ6" s="1"/>
      <c r="DK6" s="1"/>
      <c r="DL6" s="1"/>
      <c r="DM6" s="1"/>
      <c r="DN6" s="1"/>
      <c r="DO6" s="1"/>
      <c r="DQ6" s="153"/>
      <c r="DR6" s="153"/>
      <c r="DS6" s="1"/>
      <c r="DT6" s="1"/>
      <c r="DU6" s="1"/>
      <c r="DV6" s="1"/>
      <c r="DW6" s="1"/>
      <c r="DX6" s="2"/>
      <c r="DY6" s="1"/>
      <c r="DZ6" s="2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53"/>
      <c r="EP6" s="153"/>
      <c r="EQ6" s="1"/>
      <c r="ER6" s="1"/>
      <c r="ES6" s="1"/>
      <c r="ET6" s="1"/>
      <c r="EU6" s="1"/>
      <c r="EV6" s="2"/>
      <c r="EW6" s="1"/>
      <c r="EX6" s="2"/>
      <c r="EY6" s="1"/>
      <c r="EZ6" s="1"/>
      <c r="FA6" s="1"/>
      <c r="FB6" s="1"/>
      <c r="FC6" s="2"/>
      <c r="FD6" s="1"/>
      <c r="FE6" s="2"/>
      <c r="FF6" s="2"/>
      <c r="FG6" s="2"/>
      <c r="FH6" s="2"/>
      <c r="FI6" s="2"/>
      <c r="FJ6" s="2"/>
      <c r="FK6" s="2"/>
    </row>
    <row r="7" spans="1:167" ht="17.5">
      <c r="A7" s="155" t="s">
        <v>160</v>
      </c>
      <c r="B7" s="15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155" t="s">
        <v>161</v>
      </c>
      <c r="Z7" s="155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155" t="s">
        <v>162</v>
      </c>
      <c r="AX7" s="155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55" t="s">
        <v>163</v>
      </c>
      <c r="BV7" s="155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155" t="s">
        <v>164</v>
      </c>
      <c r="CT7" s="155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155" t="s">
        <v>165</v>
      </c>
      <c r="DR7" s="155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155" t="s">
        <v>166</v>
      </c>
      <c r="EP7" s="155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spans="1:167" ht="15.5">
      <c r="A8" s="155" t="s">
        <v>234</v>
      </c>
      <c r="B8" s="15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155" t="s">
        <v>234</v>
      </c>
      <c r="Z8" s="155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155" t="s">
        <v>234</v>
      </c>
      <c r="AX8" s="155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55" t="s">
        <v>234</v>
      </c>
      <c r="BV8" s="155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155" t="s">
        <v>234</v>
      </c>
      <c r="CT8" s="155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155" t="s">
        <v>234</v>
      </c>
      <c r="DR8" s="155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155" t="s">
        <v>234</v>
      </c>
      <c r="EP8" s="155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spans="1:167" ht="15.5">
      <c r="A9" s="153"/>
      <c r="B9" s="153"/>
      <c r="C9" s="1"/>
      <c r="D9" s="1"/>
      <c r="E9" s="1"/>
      <c r="F9" s="1"/>
      <c r="G9" s="1"/>
      <c r="H9" s="4"/>
      <c r="I9" s="1"/>
      <c r="J9" s="3"/>
      <c r="K9" s="3"/>
      <c r="L9" s="3"/>
      <c r="M9" s="3"/>
      <c r="N9" s="3"/>
      <c r="O9" s="14"/>
      <c r="P9" s="14"/>
      <c r="Q9" s="3"/>
      <c r="R9" s="3"/>
      <c r="S9" s="3"/>
      <c r="T9" s="3"/>
      <c r="U9" s="3"/>
      <c r="V9" s="3"/>
      <c r="W9" s="3"/>
      <c r="Y9" s="153"/>
      <c r="Z9" s="153"/>
      <c r="AA9" s="1"/>
      <c r="AB9" s="1"/>
      <c r="AC9" s="1"/>
      <c r="AD9" s="1"/>
      <c r="AE9" s="1"/>
      <c r="AF9" s="4"/>
      <c r="AG9" s="1"/>
      <c r="AH9" s="3"/>
      <c r="AI9" s="3"/>
      <c r="AJ9" s="3"/>
      <c r="AK9" s="3"/>
      <c r="AL9" s="3"/>
      <c r="AM9" s="14"/>
      <c r="AN9" s="14"/>
      <c r="AO9" s="3"/>
      <c r="AP9" s="3"/>
      <c r="AQ9" s="3"/>
      <c r="AR9" s="3"/>
      <c r="AS9" s="3"/>
      <c r="AT9" s="3"/>
      <c r="AU9" s="3"/>
      <c r="AW9" s="153"/>
      <c r="AX9" s="153"/>
      <c r="AY9" s="1"/>
      <c r="AZ9" s="1"/>
      <c r="BA9" s="1"/>
      <c r="BB9" s="1"/>
      <c r="BC9" s="1"/>
      <c r="BD9" s="4"/>
      <c r="BE9" s="1"/>
      <c r="BF9" s="3"/>
      <c r="BG9" s="3"/>
      <c r="BH9" s="3"/>
      <c r="BI9" s="3"/>
      <c r="BJ9" s="3"/>
      <c r="BK9" s="14"/>
      <c r="BL9" s="14"/>
      <c r="BM9" s="14"/>
      <c r="BN9" s="14"/>
      <c r="BO9" s="14"/>
      <c r="BP9" s="14"/>
      <c r="BQ9" s="14"/>
      <c r="BR9" s="14"/>
      <c r="BS9" s="14"/>
      <c r="BU9" s="153"/>
      <c r="BV9" s="153"/>
      <c r="BW9" s="1"/>
      <c r="BX9" s="1"/>
      <c r="BY9" s="1"/>
      <c r="BZ9" s="1"/>
      <c r="CA9" s="1"/>
      <c r="CB9" s="4"/>
      <c r="CC9" s="1"/>
      <c r="CD9" s="3"/>
      <c r="CE9" s="3"/>
      <c r="CF9" s="3"/>
      <c r="CG9" s="3"/>
      <c r="CH9" s="3"/>
      <c r="CI9" s="14"/>
      <c r="CJ9" s="14"/>
      <c r="CK9" s="3"/>
      <c r="CL9" s="3"/>
      <c r="CM9" s="3"/>
      <c r="CN9" s="3"/>
      <c r="CO9" s="3"/>
      <c r="CP9" s="3"/>
      <c r="CQ9" s="3"/>
      <c r="CS9" s="153"/>
      <c r="CT9" s="153"/>
      <c r="CU9" s="1"/>
      <c r="CV9" s="1"/>
      <c r="CW9" s="1"/>
      <c r="CX9" s="1"/>
      <c r="CY9" s="1"/>
      <c r="CZ9" s="4"/>
      <c r="DA9" s="1"/>
      <c r="DB9" s="3"/>
      <c r="DC9" s="3"/>
      <c r="DD9" s="3"/>
      <c r="DE9" s="3"/>
      <c r="DF9" s="3"/>
      <c r="DG9" s="14"/>
      <c r="DH9" s="14"/>
      <c r="DI9" s="3"/>
      <c r="DJ9" s="3"/>
      <c r="DK9" s="3"/>
      <c r="DL9" s="3"/>
      <c r="DM9" s="3"/>
      <c r="DN9" s="3"/>
      <c r="DO9" s="3"/>
      <c r="DQ9" s="153"/>
      <c r="DR9" s="153"/>
      <c r="DS9" s="1"/>
      <c r="DT9" s="1"/>
      <c r="DU9" s="1"/>
      <c r="DV9" s="1"/>
      <c r="DW9" s="1"/>
      <c r="DX9" s="4"/>
      <c r="DY9" s="1"/>
      <c r="DZ9" s="3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53"/>
      <c r="EP9" s="153"/>
      <c r="EQ9" s="1"/>
      <c r="ER9" s="1"/>
      <c r="ES9" s="1"/>
      <c r="ET9" s="1"/>
      <c r="EU9" s="1"/>
      <c r="EV9" s="4"/>
      <c r="EW9" s="1"/>
      <c r="EX9" s="3"/>
      <c r="EY9" s="3"/>
      <c r="EZ9" s="3"/>
      <c r="FA9" s="3"/>
      <c r="FB9" s="3"/>
      <c r="FC9" s="14"/>
      <c r="FD9" s="3"/>
      <c r="FE9" s="14"/>
      <c r="FF9" s="14"/>
      <c r="FG9" s="14"/>
      <c r="FH9" s="14"/>
      <c r="FI9" s="14"/>
      <c r="FJ9" s="14"/>
      <c r="FK9" s="14"/>
    </row>
    <row r="10" spans="1:167" ht="14.5">
      <c r="A10" s="153"/>
      <c r="B10" s="15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53"/>
      <c r="Z10" s="15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53"/>
      <c r="AX10" s="153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53"/>
      <c r="BV10" s="153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53"/>
      <c r="CT10" s="153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53"/>
      <c r="DR10" s="153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53"/>
      <c r="EP10" s="153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spans="1:167" ht="14.5">
      <c r="A11" s="153"/>
      <c r="B11" s="153"/>
      <c r="C11" s="5">
        <v>2000</v>
      </c>
      <c r="D11" s="5">
        <v>2001</v>
      </c>
      <c r="E11" s="5">
        <v>2002</v>
      </c>
      <c r="F11" s="5">
        <v>2003</v>
      </c>
      <c r="G11" s="5">
        <v>2004</v>
      </c>
      <c r="H11" s="5">
        <v>2005</v>
      </c>
      <c r="I11" s="5">
        <v>2006</v>
      </c>
      <c r="J11" s="5">
        <v>2007</v>
      </c>
      <c r="K11" s="5">
        <v>2008</v>
      </c>
      <c r="L11" s="5">
        <v>2009</v>
      </c>
      <c r="M11" s="5">
        <v>2010</v>
      </c>
      <c r="N11" s="5">
        <v>2011</v>
      </c>
      <c r="O11" s="5">
        <v>2012</v>
      </c>
      <c r="P11" s="5">
        <v>2013</v>
      </c>
      <c r="Q11" s="5">
        <v>2014</v>
      </c>
      <c r="R11" s="5">
        <v>2015</v>
      </c>
      <c r="S11" s="5">
        <v>2016</v>
      </c>
      <c r="T11" s="5">
        <v>2017</v>
      </c>
      <c r="U11" s="5">
        <v>2018</v>
      </c>
      <c r="V11" s="5">
        <v>2019</v>
      </c>
      <c r="W11" s="5">
        <v>2020</v>
      </c>
      <c r="Y11" s="153"/>
      <c r="Z11" s="153"/>
      <c r="AA11" s="5">
        <v>2000</v>
      </c>
      <c r="AB11" s="5">
        <v>2001</v>
      </c>
      <c r="AC11" s="5">
        <v>2002</v>
      </c>
      <c r="AD11" s="5">
        <v>2003</v>
      </c>
      <c r="AE11" s="5">
        <v>2004</v>
      </c>
      <c r="AF11" s="5">
        <v>2005</v>
      </c>
      <c r="AG11" s="5">
        <v>2006</v>
      </c>
      <c r="AH11" s="5">
        <v>2007</v>
      </c>
      <c r="AI11" s="5">
        <v>2008</v>
      </c>
      <c r="AJ11" s="5">
        <v>2009</v>
      </c>
      <c r="AK11" s="5">
        <v>2010</v>
      </c>
      <c r="AL11" s="5">
        <v>2011</v>
      </c>
      <c r="AM11" s="5">
        <v>2012</v>
      </c>
      <c r="AN11" s="5">
        <v>2013</v>
      </c>
      <c r="AO11" s="5">
        <v>2014</v>
      </c>
      <c r="AP11" s="5">
        <v>2015</v>
      </c>
      <c r="AQ11" s="5">
        <v>2016</v>
      </c>
      <c r="AR11" s="5">
        <v>2017</v>
      </c>
      <c r="AS11" s="5">
        <v>2018</v>
      </c>
      <c r="AT11" s="5">
        <v>2019</v>
      </c>
      <c r="AU11" s="5">
        <v>2020</v>
      </c>
      <c r="AW11" s="153"/>
      <c r="AX11" s="153"/>
      <c r="AY11" s="5">
        <v>2000</v>
      </c>
      <c r="AZ11" s="5">
        <v>2001</v>
      </c>
      <c r="BA11" s="5">
        <v>2002</v>
      </c>
      <c r="BB11" s="5">
        <v>2003</v>
      </c>
      <c r="BC11" s="5">
        <v>2004</v>
      </c>
      <c r="BD11" s="5">
        <v>2005</v>
      </c>
      <c r="BE11" s="5">
        <v>2006</v>
      </c>
      <c r="BF11" s="5">
        <v>2007</v>
      </c>
      <c r="BG11" s="5">
        <v>2008</v>
      </c>
      <c r="BH11" s="5">
        <v>2009</v>
      </c>
      <c r="BI11" s="5">
        <v>2010</v>
      </c>
      <c r="BJ11" s="5">
        <v>2011</v>
      </c>
      <c r="BK11" s="5">
        <v>2012</v>
      </c>
      <c r="BL11" s="5">
        <v>2013</v>
      </c>
      <c r="BM11" s="5">
        <v>2014</v>
      </c>
      <c r="BN11" s="5">
        <v>2015</v>
      </c>
      <c r="BO11" s="5">
        <v>2016</v>
      </c>
      <c r="BP11" s="5">
        <v>2017</v>
      </c>
      <c r="BQ11" s="5">
        <v>2018</v>
      </c>
      <c r="BR11" s="5">
        <v>2019</v>
      </c>
      <c r="BS11" s="5">
        <v>2020</v>
      </c>
      <c r="BU11" s="153"/>
      <c r="BV11" s="153"/>
      <c r="BW11" s="5">
        <v>2000</v>
      </c>
      <c r="BX11" s="5">
        <v>2001</v>
      </c>
      <c r="BY11" s="5">
        <v>2002</v>
      </c>
      <c r="BZ11" s="5">
        <v>2003</v>
      </c>
      <c r="CA11" s="5">
        <v>2004</v>
      </c>
      <c r="CB11" s="5">
        <v>2005</v>
      </c>
      <c r="CC11" s="5">
        <v>2006</v>
      </c>
      <c r="CD11" s="5">
        <v>2007</v>
      </c>
      <c r="CE11" s="5">
        <v>2008</v>
      </c>
      <c r="CF11" s="5">
        <v>2009</v>
      </c>
      <c r="CG11" s="5">
        <v>2010</v>
      </c>
      <c r="CH11" s="5">
        <v>2011</v>
      </c>
      <c r="CI11" s="5">
        <v>2012</v>
      </c>
      <c r="CJ11" s="5">
        <v>2013</v>
      </c>
      <c r="CK11" s="5">
        <v>2014</v>
      </c>
      <c r="CL11" s="5">
        <v>2015</v>
      </c>
      <c r="CM11" s="5">
        <v>2016</v>
      </c>
      <c r="CN11" s="5">
        <v>2017</v>
      </c>
      <c r="CO11" s="5">
        <v>2018</v>
      </c>
      <c r="CP11" s="5">
        <v>2019</v>
      </c>
      <c r="CQ11" s="5">
        <v>2020</v>
      </c>
      <c r="CS11" s="153"/>
      <c r="CT11" s="153"/>
      <c r="CU11" s="5">
        <v>2000</v>
      </c>
      <c r="CV11" s="5">
        <v>2001</v>
      </c>
      <c r="CW11" s="5">
        <v>2002</v>
      </c>
      <c r="CX11" s="5">
        <v>2003</v>
      </c>
      <c r="CY11" s="5">
        <v>2004</v>
      </c>
      <c r="CZ11" s="5">
        <v>2005</v>
      </c>
      <c r="DA11" s="5">
        <v>2006</v>
      </c>
      <c r="DB11" s="5">
        <v>2007</v>
      </c>
      <c r="DC11" s="5">
        <v>2008</v>
      </c>
      <c r="DD11" s="5">
        <v>2009</v>
      </c>
      <c r="DE11" s="5">
        <v>2010</v>
      </c>
      <c r="DF11" s="5">
        <v>2011</v>
      </c>
      <c r="DG11" s="5">
        <v>2012</v>
      </c>
      <c r="DH11" s="5">
        <v>2013</v>
      </c>
      <c r="DI11" s="5">
        <v>2014</v>
      </c>
      <c r="DJ11" s="5">
        <v>2015</v>
      </c>
      <c r="DK11" s="5">
        <v>2016</v>
      </c>
      <c r="DL11" s="5">
        <v>2017</v>
      </c>
      <c r="DM11" s="5">
        <v>2018</v>
      </c>
      <c r="DN11" s="5">
        <v>2019</v>
      </c>
      <c r="DO11" s="5">
        <v>2020</v>
      </c>
      <c r="DQ11" s="153"/>
      <c r="DR11" s="153"/>
      <c r="DS11" s="5">
        <v>2000</v>
      </c>
      <c r="DT11" s="5">
        <v>2001</v>
      </c>
      <c r="DU11" s="5">
        <v>2002</v>
      </c>
      <c r="DV11" s="5">
        <v>2003</v>
      </c>
      <c r="DW11" s="5">
        <v>2004</v>
      </c>
      <c r="DX11" s="5">
        <v>2005</v>
      </c>
      <c r="DY11" s="5">
        <v>2006</v>
      </c>
      <c r="DZ11" s="5">
        <v>2007</v>
      </c>
      <c r="EA11" s="5">
        <v>2008</v>
      </c>
      <c r="EB11" s="5">
        <v>2009</v>
      </c>
      <c r="EC11" s="5">
        <v>2010</v>
      </c>
      <c r="ED11" s="5">
        <v>2011</v>
      </c>
      <c r="EE11" s="5">
        <v>2012</v>
      </c>
      <c r="EF11" s="5">
        <v>2013</v>
      </c>
      <c r="EG11" s="5">
        <v>2014</v>
      </c>
      <c r="EH11" s="5">
        <v>2015</v>
      </c>
      <c r="EI11" s="5">
        <v>2016</v>
      </c>
      <c r="EJ11" s="5">
        <v>2017</v>
      </c>
      <c r="EK11" s="5">
        <v>2018</v>
      </c>
      <c r="EL11" s="5">
        <v>2019</v>
      </c>
      <c r="EM11" s="5">
        <v>2020</v>
      </c>
      <c r="EO11" s="153"/>
      <c r="EP11" s="153"/>
      <c r="EQ11" s="5">
        <v>2000</v>
      </c>
      <c r="ER11" s="5">
        <v>2001</v>
      </c>
      <c r="ES11" s="5">
        <v>2002</v>
      </c>
      <c r="ET11" s="5">
        <v>2003</v>
      </c>
      <c r="EU11" s="5">
        <v>2004</v>
      </c>
      <c r="EV11" s="5">
        <v>2005</v>
      </c>
      <c r="EW11" s="5">
        <v>2006</v>
      </c>
      <c r="EX11" s="5">
        <v>2007</v>
      </c>
      <c r="EY11" s="5">
        <v>2008</v>
      </c>
      <c r="EZ11" s="5">
        <v>2009</v>
      </c>
      <c r="FA11" s="5">
        <v>2010</v>
      </c>
      <c r="FB11" s="5">
        <v>2011</v>
      </c>
      <c r="FC11" s="5">
        <v>2012</v>
      </c>
      <c r="FD11" s="5">
        <v>2013</v>
      </c>
      <c r="FE11" s="5">
        <v>2014</v>
      </c>
      <c r="FF11" s="5">
        <v>2015</v>
      </c>
      <c r="FG11" s="5">
        <v>2016</v>
      </c>
      <c r="FH11" s="5">
        <v>2017</v>
      </c>
      <c r="FI11" s="5">
        <v>2018</v>
      </c>
      <c r="FJ11" s="5">
        <v>2019</v>
      </c>
      <c r="FK11" s="5">
        <v>2020</v>
      </c>
    </row>
    <row r="12" spans="1:167" ht="14.5">
      <c r="A12" s="153"/>
      <c r="B12" s="153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Y12" s="153"/>
      <c r="Z12" s="153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W12" s="153"/>
      <c r="AX12" s="153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U12" s="153"/>
      <c r="BV12" s="153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S12" s="153"/>
      <c r="CT12" s="153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Q12" s="153"/>
      <c r="DR12" s="153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O12" s="153"/>
      <c r="EP12" s="153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</row>
    <row r="13" spans="1:167" ht="13">
      <c r="A13" s="7"/>
      <c r="B13" s="8" t="s">
        <v>235</v>
      </c>
      <c r="C13" s="4">
        <v>0.9</v>
      </c>
      <c r="D13" s="4">
        <v>0.7</v>
      </c>
      <c r="E13" s="4">
        <v>0.8</v>
      </c>
      <c r="F13" s="4">
        <v>1</v>
      </c>
      <c r="G13" s="4">
        <v>1</v>
      </c>
      <c r="H13" s="4">
        <v>1.2</v>
      </c>
      <c r="I13" s="4">
        <v>4</v>
      </c>
      <c r="J13" s="4">
        <v>4.0999999999999996</v>
      </c>
      <c r="K13" s="4">
        <v>4.0999999999999996</v>
      </c>
      <c r="L13" s="4">
        <v>2.5</v>
      </c>
      <c r="M13" s="4">
        <v>4.3</v>
      </c>
      <c r="N13" s="4">
        <v>4.5</v>
      </c>
      <c r="O13" s="4">
        <v>4.3</v>
      </c>
      <c r="P13" s="4">
        <v>4.0999999999999996</v>
      </c>
      <c r="Q13" s="4">
        <v>4.0999999999999996</v>
      </c>
      <c r="R13" s="4">
        <v>4.8</v>
      </c>
      <c r="S13" s="4">
        <v>4.5</v>
      </c>
      <c r="T13" s="4">
        <v>4</v>
      </c>
      <c r="U13" s="4">
        <v>4.4000000000000004</v>
      </c>
      <c r="V13" s="4">
        <v>3.8</v>
      </c>
      <c r="W13" s="4">
        <v>1.8</v>
      </c>
      <c r="Y13" s="7"/>
      <c r="Z13" s="8" t="s">
        <v>235</v>
      </c>
      <c r="AA13" s="4">
        <v>4.3</v>
      </c>
      <c r="AB13" s="4">
        <v>4.5</v>
      </c>
      <c r="AC13" s="4">
        <v>4.9000000000000004</v>
      </c>
      <c r="AD13" s="4">
        <v>7.6</v>
      </c>
      <c r="AE13" s="4">
        <v>8.5</v>
      </c>
      <c r="AF13" s="4">
        <v>8.9</v>
      </c>
      <c r="AG13" s="4">
        <v>8.1</v>
      </c>
      <c r="AH13" s="4">
        <v>6.5</v>
      </c>
      <c r="AI13" s="4">
        <v>6.7</v>
      </c>
      <c r="AJ13" s="4">
        <v>9.5</v>
      </c>
      <c r="AK13" s="4">
        <v>7.5</v>
      </c>
      <c r="AL13" s="4">
        <v>5.5</v>
      </c>
      <c r="AM13" s="4">
        <v>5.8</v>
      </c>
      <c r="AN13" s="4">
        <v>5.4</v>
      </c>
      <c r="AO13" s="4">
        <v>5.3</v>
      </c>
      <c r="AP13" s="4">
        <v>5.4</v>
      </c>
      <c r="AQ13" s="4">
        <v>6.2</v>
      </c>
      <c r="AR13" s="4">
        <v>6.2</v>
      </c>
      <c r="AS13" s="4">
        <v>6.4</v>
      </c>
      <c r="AT13" s="4">
        <v>7.2</v>
      </c>
      <c r="AU13" s="4">
        <v>5.9</v>
      </c>
      <c r="AW13" s="7"/>
      <c r="AX13" s="8" t="s">
        <v>235</v>
      </c>
      <c r="AY13" s="4">
        <v>4.4000000000000004</v>
      </c>
      <c r="AZ13" s="4">
        <v>3.6</v>
      </c>
      <c r="BA13" s="4">
        <v>3.5</v>
      </c>
      <c r="BB13" s="4">
        <v>3.6</v>
      </c>
      <c r="BC13" s="4">
        <v>7.6</v>
      </c>
      <c r="BD13" s="4">
        <v>7.2</v>
      </c>
      <c r="BE13" s="4">
        <v>6.4</v>
      </c>
      <c r="BF13" s="4">
        <v>7.5</v>
      </c>
      <c r="BG13" s="4">
        <v>7.6</v>
      </c>
      <c r="BH13" s="4">
        <v>2.4</v>
      </c>
      <c r="BI13" s="4">
        <v>1.9</v>
      </c>
      <c r="BJ13" s="4">
        <v>2.2000000000000002</v>
      </c>
      <c r="BK13" s="4">
        <v>1.5</v>
      </c>
      <c r="BL13" s="4">
        <v>1.8</v>
      </c>
      <c r="BM13" s="4">
        <v>1.4</v>
      </c>
      <c r="BN13" s="4">
        <v>3.6</v>
      </c>
      <c r="BO13" s="4">
        <v>3.9</v>
      </c>
      <c r="BP13" s="4">
        <v>4.3</v>
      </c>
      <c r="BQ13" s="4">
        <v>3.9</v>
      </c>
      <c r="BR13" s="4">
        <v>4</v>
      </c>
      <c r="BS13" s="4">
        <v>3.4</v>
      </c>
      <c r="BU13" s="7"/>
      <c r="BV13" s="8" t="s">
        <v>235</v>
      </c>
      <c r="BW13" s="4">
        <v>0.2</v>
      </c>
      <c r="BX13" s="4">
        <v>0.6</v>
      </c>
      <c r="BY13" s="4">
        <v>0.7</v>
      </c>
      <c r="BZ13" s="4">
        <v>0.4</v>
      </c>
      <c r="CA13" s="4">
        <v>0.2</v>
      </c>
      <c r="CB13" s="4">
        <v>0.3</v>
      </c>
      <c r="CC13" s="4">
        <v>0.2</v>
      </c>
      <c r="CD13" s="4">
        <v>0.2</v>
      </c>
      <c r="CE13" s="4">
        <v>0.2</v>
      </c>
      <c r="CF13" s="4">
        <v>0.1</v>
      </c>
      <c r="CG13" s="4">
        <v>0.1</v>
      </c>
      <c r="CH13" s="4">
        <v>0.1</v>
      </c>
      <c r="CI13" s="4">
        <v>0.1</v>
      </c>
      <c r="CJ13" s="4">
        <v>0.1</v>
      </c>
      <c r="CK13" s="4">
        <v>0.2</v>
      </c>
      <c r="CL13" s="4">
        <v>0.1</v>
      </c>
      <c r="CM13" s="4">
        <v>0.2</v>
      </c>
      <c r="CN13" s="4">
        <v>0.4</v>
      </c>
      <c r="CO13" s="4">
        <v>0.5</v>
      </c>
      <c r="CP13" s="4">
        <v>0.4</v>
      </c>
      <c r="CQ13" s="4">
        <v>0.5</v>
      </c>
      <c r="CS13" s="7"/>
      <c r="CT13" s="8" t="s">
        <v>235</v>
      </c>
      <c r="CU13" s="4">
        <v>0.2</v>
      </c>
      <c r="CV13" s="4">
        <v>0.2</v>
      </c>
      <c r="CW13" s="4">
        <v>0.1</v>
      </c>
      <c r="CX13" s="4">
        <v>0.1</v>
      </c>
      <c r="CY13" s="4">
        <v>0.2</v>
      </c>
      <c r="CZ13" s="4">
        <v>0.2</v>
      </c>
      <c r="DA13" s="4">
        <v>0.3</v>
      </c>
      <c r="DB13" s="4">
        <v>0.2</v>
      </c>
      <c r="DC13" s="4">
        <v>0.1</v>
      </c>
      <c r="DD13" s="4">
        <v>0.1</v>
      </c>
      <c r="DE13" s="4">
        <v>0.2</v>
      </c>
      <c r="DF13" s="4">
        <v>0.2</v>
      </c>
      <c r="DG13" s="4">
        <v>0.2</v>
      </c>
      <c r="DH13" s="4">
        <v>0.2</v>
      </c>
      <c r="DI13" s="4">
        <v>0.2</v>
      </c>
      <c r="DJ13" s="4">
        <v>0.2</v>
      </c>
      <c r="DK13" s="4">
        <v>0.2</v>
      </c>
      <c r="DL13" s="4">
        <v>0.2</v>
      </c>
      <c r="DM13" s="4">
        <v>0.1</v>
      </c>
      <c r="DN13" s="4">
        <v>0.2</v>
      </c>
      <c r="DO13" s="4">
        <v>0.3</v>
      </c>
      <c r="DQ13" s="7"/>
      <c r="DR13" s="8" t="s">
        <v>235</v>
      </c>
      <c r="DS13" s="4">
        <v>1.3</v>
      </c>
      <c r="DT13" s="4">
        <v>1.9</v>
      </c>
      <c r="DU13" s="4">
        <v>1.1000000000000001</v>
      </c>
      <c r="DV13" s="4">
        <v>1.2</v>
      </c>
      <c r="DW13" s="4">
        <v>1.2</v>
      </c>
      <c r="DX13" s="4">
        <v>1.4</v>
      </c>
      <c r="DY13" s="4">
        <v>1.8</v>
      </c>
      <c r="DZ13" s="4">
        <v>1.8</v>
      </c>
      <c r="EA13" s="4">
        <v>1.9</v>
      </c>
      <c r="EB13" s="4">
        <v>1.7</v>
      </c>
      <c r="EC13" s="4">
        <v>1.9</v>
      </c>
      <c r="ED13" s="4">
        <v>1.4</v>
      </c>
      <c r="EE13" s="4">
        <v>1</v>
      </c>
      <c r="EF13" s="4">
        <v>0.9</v>
      </c>
      <c r="EG13" s="4">
        <v>0.8</v>
      </c>
      <c r="EH13" s="4">
        <v>1.7</v>
      </c>
      <c r="EI13" s="4">
        <v>1.9</v>
      </c>
      <c r="EJ13" s="4">
        <v>1.2</v>
      </c>
      <c r="EK13" s="4">
        <v>1.2</v>
      </c>
      <c r="EL13" s="4">
        <v>1.8</v>
      </c>
      <c r="EM13" s="4">
        <v>2.6</v>
      </c>
      <c r="EO13" s="7"/>
      <c r="EP13" s="8" t="s">
        <v>235</v>
      </c>
      <c r="EQ13" s="4">
        <v>5.9</v>
      </c>
      <c r="ER13" s="4">
        <v>8.6999999999999993</v>
      </c>
      <c r="ES13" s="4">
        <v>8.9</v>
      </c>
      <c r="ET13" s="4">
        <v>9</v>
      </c>
      <c r="EU13" s="4">
        <v>9.4</v>
      </c>
      <c r="EV13" s="4">
        <v>9.6999999999999993</v>
      </c>
      <c r="EW13" s="4">
        <v>10.6</v>
      </c>
      <c r="EX13" s="4">
        <v>9.6999999999999993</v>
      </c>
      <c r="EY13" s="4">
        <v>10.3</v>
      </c>
      <c r="EZ13" s="4">
        <v>5.0999999999999996</v>
      </c>
      <c r="FA13" s="4">
        <v>6.5</v>
      </c>
      <c r="FB13" s="4">
        <v>5.8</v>
      </c>
      <c r="FC13" s="4">
        <v>6</v>
      </c>
      <c r="FD13" s="4">
        <v>6.7</v>
      </c>
      <c r="FE13" s="4">
        <v>6.5</v>
      </c>
      <c r="FF13" s="4">
        <v>7.3</v>
      </c>
      <c r="FG13" s="4">
        <v>6.6</v>
      </c>
      <c r="FH13" s="4">
        <v>9</v>
      </c>
      <c r="FI13" s="4">
        <v>10.3</v>
      </c>
      <c r="FJ13" s="4">
        <v>7.8</v>
      </c>
      <c r="FK13" s="4">
        <v>6.6</v>
      </c>
    </row>
    <row r="14" spans="1:167" ht="14.5">
      <c r="A14" s="1"/>
      <c r="B14" s="9" t="s">
        <v>170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Y14" s="1"/>
      <c r="Z14" s="9" t="s">
        <v>170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W14" s="1"/>
      <c r="AX14" s="9" t="s">
        <v>170</v>
      </c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U14" s="1"/>
      <c r="BV14" s="9" t="s">
        <v>170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S14" s="1"/>
      <c r="CT14" s="9" t="s">
        <v>170</v>
      </c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Q14" s="1"/>
      <c r="DR14" s="9" t="s">
        <v>170</v>
      </c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O14" s="1"/>
      <c r="EP14" s="9" t="s">
        <v>170</v>
      </c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</row>
    <row r="15" spans="1:167" ht="14.5">
      <c r="A15" s="1"/>
      <c r="B15" s="10" t="s">
        <v>171</v>
      </c>
      <c r="C15" s="2" t="s">
        <v>211</v>
      </c>
      <c r="D15" s="2" t="s">
        <v>211</v>
      </c>
      <c r="E15" s="2" t="s">
        <v>211</v>
      </c>
      <c r="F15" s="2" t="s">
        <v>211</v>
      </c>
      <c r="G15" s="2" t="s">
        <v>211</v>
      </c>
      <c r="H15" s="2" t="s">
        <v>211</v>
      </c>
      <c r="I15" s="2" t="s">
        <v>211</v>
      </c>
      <c r="J15" s="2" t="s">
        <v>211</v>
      </c>
      <c r="K15" s="2" t="s">
        <v>211</v>
      </c>
      <c r="L15" s="2" t="s">
        <v>211</v>
      </c>
      <c r="M15" s="2" t="s">
        <v>211</v>
      </c>
      <c r="N15" s="2" t="s">
        <v>211</v>
      </c>
      <c r="O15" s="2" t="s">
        <v>211</v>
      </c>
      <c r="P15" s="2" t="s">
        <v>211</v>
      </c>
      <c r="Q15" s="2" t="s">
        <v>211</v>
      </c>
      <c r="R15" s="2" t="s">
        <v>211</v>
      </c>
      <c r="S15" s="2" t="s">
        <v>211</v>
      </c>
      <c r="T15" s="2" t="s">
        <v>211</v>
      </c>
      <c r="U15" s="2" t="s">
        <v>211</v>
      </c>
      <c r="V15" s="2" t="s">
        <v>211</v>
      </c>
      <c r="W15" s="2" t="s">
        <v>211</v>
      </c>
      <c r="Y15" s="1"/>
      <c r="Z15" s="10" t="s">
        <v>171</v>
      </c>
      <c r="AA15" s="2" t="s">
        <v>211</v>
      </c>
      <c r="AB15" s="2" t="s">
        <v>211</v>
      </c>
      <c r="AC15" s="2" t="s">
        <v>211</v>
      </c>
      <c r="AD15" s="2" t="s">
        <v>211</v>
      </c>
      <c r="AE15" s="2" t="s">
        <v>211</v>
      </c>
      <c r="AF15" s="2" t="s">
        <v>211</v>
      </c>
      <c r="AG15" s="2" t="s">
        <v>211</v>
      </c>
      <c r="AH15" s="2" t="s">
        <v>211</v>
      </c>
      <c r="AI15" s="2" t="s">
        <v>211</v>
      </c>
      <c r="AJ15" s="2" t="s">
        <v>211</v>
      </c>
      <c r="AK15" s="2" t="s">
        <v>211</v>
      </c>
      <c r="AL15" s="2" t="s">
        <v>211</v>
      </c>
      <c r="AM15" s="2" t="s">
        <v>211</v>
      </c>
      <c r="AN15" s="2" t="s">
        <v>211</v>
      </c>
      <c r="AO15" s="2" t="s">
        <v>211</v>
      </c>
      <c r="AP15" s="2" t="s">
        <v>211</v>
      </c>
      <c r="AQ15" s="2" t="s">
        <v>211</v>
      </c>
      <c r="AR15" s="2" t="s">
        <v>211</v>
      </c>
      <c r="AS15" s="2" t="s">
        <v>211</v>
      </c>
      <c r="AT15" s="2" t="s">
        <v>211</v>
      </c>
      <c r="AU15" s="2" t="s">
        <v>211</v>
      </c>
      <c r="AW15" s="1"/>
      <c r="AX15" s="10" t="s">
        <v>171</v>
      </c>
      <c r="AY15" s="2" t="s">
        <v>211</v>
      </c>
      <c r="AZ15" s="2" t="s">
        <v>211</v>
      </c>
      <c r="BA15" s="2" t="s">
        <v>211</v>
      </c>
      <c r="BB15" s="2" t="s">
        <v>211</v>
      </c>
      <c r="BC15" s="2" t="s">
        <v>211</v>
      </c>
      <c r="BD15" s="2" t="s">
        <v>211</v>
      </c>
      <c r="BE15" s="2" t="s">
        <v>211</v>
      </c>
      <c r="BF15" s="2" t="s">
        <v>211</v>
      </c>
      <c r="BG15" s="2" t="s">
        <v>211</v>
      </c>
      <c r="BH15" s="2" t="s">
        <v>211</v>
      </c>
      <c r="BI15" s="2" t="s">
        <v>211</v>
      </c>
      <c r="BJ15" s="2" t="s">
        <v>211</v>
      </c>
      <c r="BK15" s="2" t="s">
        <v>211</v>
      </c>
      <c r="BL15" s="2" t="s">
        <v>211</v>
      </c>
      <c r="BM15" s="2" t="s">
        <v>211</v>
      </c>
      <c r="BN15" s="2" t="s">
        <v>211</v>
      </c>
      <c r="BO15" s="2" t="s">
        <v>211</v>
      </c>
      <c r="BP15" s="2" t="s">
        <v>211</v>
      </c>
      <c r="BQ15" s="2" t="s">
        <v>211</v>
      </c>
      <c r="BR15" s="2" t="s">
        <v>211</v>
      </c>
      <c r="BS15" s="2" t="s">
        <v>211</v>
      </c>
      <c r="BU15" s="1"/>
      <c r="BV15" s="10" t="s">
        <v>171</v>
      </c>
      <c r="BW15" s="2" t="s">
        <v>211</v>
      </c>
      <c r="BX15" s="2" t="s">
        <v>211</v>
      </c>
      <c r="BY15" s="2" t="s">
        <v>211</v>
      </c>
      <c r="BZ15" s="2" t="s">
        <v>211</v>
      </c>
      <c r="CA15" s="2" t="s">
        <v>211</v>
      </c>
      <c r="CB15" s="2" t="s">
        <v>211</v>
      </c>
      <c r="CC15" s="2" t="s">
        <v>211</v>
      </c>
      <c r="CD15" s="2" t="s">
        <v>211</v>
      </c>
      <c r="CE15" s="2" t="s">
        <v>211</v>
      </c>
      <c r="CF15" s="2" t="s">
        <v>211</v>
      </c>
      <c r="CG15" s="2" t="s">
        <v>211</v>
      </c>
      <c r="CH15" s="2" t="s">
        <v>211</v>
      </c>
      <c r="CI15" s="2" t="s">
        <v>211</v>
      </c>
      <c r="CJ15" s="2" t="s">
        <v>211</v>
      </c>
      <c r="CK15" s="2" t="s">
        <v>211</v>
      </c>
      <c r="CL15" s="2" t="s">
        <v>211</v>
      </c>
      <c r="CM15" s="2" t="s">
        <v>211</v>
      </c>
      <c r="CN15" s="2" t="s">
        <v>211</v>
      </c>
      <c r="CO15" s="2" t="s">
        <v>211</v>
      </c>
      <c r="CP15" s="2" t="s">
        <v>211</v>
      </c>
      <c r="CQ15" s="2" t="s">
        <v>211</v>
      </c>
      <c r="CS15" s="1"/>
      <c r="CT15" s="10" t="s">
        <v>171</v>
      </c>
      <c r="CU15" s="2" t="s">
        <v>211</v>
      </c>
      <c r="CV15" s="2" t="s">
        <v>211</v>
      </c>
      <c r="CW15" s="2" t="s">
        <v>211</v>
      </c>
      <c r="CX15" s="2" t="s">
        <v>211</v>
      </c>
      <c r="CY15" s="2" t="s">
        <v>211</v>
      </c>
      <c r="CZ15" s="2" t="s">
        <v>211</v>
      </c>
      <c r="DA15" s="2" t="s">
        <v>211</v>
      </c>
      <c r="DB15" s="2" t="s">
        <v>211</v>
      </c>
      <c r="DC15" s="2" t="s">
        <v>211</v>
      </c>
      <c r="DD15" s="2" t="s">
        <v>211</v>
      </c>
      <c r="DE15" s="2" t="s">
        <v>211</v>
      </c>
      <c r="DF15" s="2" t="s">
        <v>211</v>
      </c>
      <c r="DG15" s="2" t="s">
        <v>211</v>
      </c>
      <c r="DH15" s="2" t="s">
        <v>211</v>
      </c>
      <c r="DI15" s="2" t="s">
        <v>211</v>
      </c>
      <c r="DJ15" s="2" t="s">
        <v>211</v>
      </c>
      <c r="DK15" s="2" t="s">
        <v>211</v>
      </c>
      <c r="DL15" s="2" t="s">
        <v>211</v>
      </c>
      <c r="DM15" s="2" t="s">
        <v>211</v>
      </c>
      <c r="DN15" s="2" t="s">
        <v>211</v>
      </c>
      <c r="DO15" s="2" t="s">
        <v>211</v>
      </c>
      <c r="DQ15" s="1"/>
      <c r="DR15" s="10" t="s">
        <v>171</v>
      </c>
      <c r="DS15" s="2" t="s">
        <v>211</v>
      </c>
      <c r="DT15" s="2" t="s">
        <v>211</v>
      </c>
      <c r="DU15" s="2" t="s">
        <v>211</v>
      </c>
      <c r="DV15" s="2" t="s">
        <v>211</v>
      </c>
      <c r="DW15" s="2" t="s">
        <v>211</v>
      </c>
      <c r="DX15" s="2" t="s">
        <v>211</v>
      </c>
      <c r="DY15" s="2" t="s">
        <v>211</v>
      </c>
      <c r="DZ15" s="2" t="s">
        <v>211</v>
      </c>
      <c r="EA15" s="2" t="s">
        <v>211</v>
      </c>
      <c r="EB15" s="2" t="s">
        <v>211</v>
      </c>
      <c r="EC15" s="2" t="s">
        <v>211</v>
      </c>
      <c r="ED15" s="2" t="s">
        <v>211</v>
      </c>
      <c r="EE15" s="2" t="s">
        <v>211</v>
      </c>
      <c r="EF15" s="2" t="s">
        <v>211</v>
      </c>
      <c r="EG15" s="2" t="s">
        <v>211</v>
      </c>
      <c r="EH15" s="2" t="s">
        <v>211</v>
      </c>
      <c r="EI15" s="2" t="s">
        <v>211</v>
      </c>
      <c r="EJ15" s="2" t="s">
        <v>211</v>
      </c>
      <c r="EK15" s="2" t="s">
        <v>211</v>
      </c>
      <c r="EL15" s="2" t="s">
        <v>211</v>
      </c>
      <c r="EM15" s="2" t="s">
        <v>211</v>
      </c>
      <c r="EO15" s="1"/>
      <c r="EP15" s="10" t="s">
        <v>171</v>
      </c>
      <c r="EQ15" s="2" t="s">
        <v>211</v>
      </c>
      <c r="ER15" s="2" t="s">
        <v>211</v>
      </c>
      <c r="ES15" s="2" t="s">
        <v>211</v>
      </c>
      <c r="ET15" s="2" t="s">
        <v>211</v>
      </c>
      <c r="EU15" s="2" t="s">
        <v>211</v>
      </c>
      <c r="EV15" s="2" t="s">
        <v>211</v>
      </c>
      <c r="EW15" s="2" t="s">
        <v>211</v>
      </c>
      <c r="EX15" s="2" t="s">
        <v>211</v>
      </c>
      <c r="EY15" s="2" t="s">
        <v>211</v>
      </c>
      <c r="EZ15" s="2" t="s">
        <v>211</v>
      </c>
      <c r="FA15" s="2" t="s">
        <v>211</v>
      </c>
      <c r="FB15" s="2" t="s">
        <v>211</v>
      </c>
      <c r="FC15" s="2" t="s">
        <v>211</v>
      </c>
      <c r="FD15" s="2" t="s">
        <v>211</v>
      </c>
      <c r="FE15" s="2" t="s">
        <v>211</v>
      </c>
      <c r="FF15" s="2" t="s">
        <v>211</v>
      </c>
      <c r="FG15" s="2" t="s">
        <v>211</v>
      </c>
      <c r="FH15" s="2" t="s">
        <v>211</v>
      </c>
      <c r="FI15" s="2" t="s">
        <v>211</v>
      </c>
      <c r="FJ15" s="2" t="s">
        <v>211</v>
      </c>
      <c r="FK15" s="2" t="s">
        <v>211</v>
      </c>
    </row>
    <row r="16" spans="1:167" ht="14.5">
      <c r="A16" s="1"/>
      <c r="B16" s="10" t="s">
        <v>173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Y16" s="1"/>
      <c r="Z16" s="10" t="s">
        <v>173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W16" s="1"/>
      <c r="AX16" s="10" t="s">
        <v>173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U16" s="1"/>
      <c r="BV16" s="10" t="s">
        <v>173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S16" s="1"/>
      <c r="CT16" s="10" t="s">
        <v>173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 s="1"/>
      <c r="DR16" s="10" t="s">
        <v>173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O16" s="1"/>
      <c r="EP16" s="10" t="s">
        <v>173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</row>
    <row r="17" spans="1:167" ht="14.5">
      <c r="A17" s="1"/>
      <c r="B17" s="10" t="s">
        <v>174</v>
      </c>
      <c r="C17" s="2">
        <v>0.9</v>
      </c>
      <c r="D17" s="2">
        <v>0.7</v>
      </c>
      <c r="E17" s="2">
        <v>0.8</v>
      </c>
      <c r="F17" s="2">
        <v>1</v>
      </c>
      <c r="G17" s="2">
        <v>1</v>
      </c>
      <c r="H17" s="2">
        <v>1.2</v>
      </c>
      <c r="I17" s="2">
        <v>3.4</v>
      </c>
      <c r="J17" s="2">
        <v>3.3</v>
      </c>
      <c r="K17" s="2">
        <v>3.4</v>
      </c>
      <c r="L17" s="2">
        <v>2.5</v>
      </c>
      <c r="M17" s="2" t="s">
        <v>172</v>
      </c>
      <c r="N17" s="2" t="s">
        <v>172</v>
      </c>
      <c r="O17" s="2" t="s">
        <v>172</v>
      </c>
      <c r="P17" s="2" t="s">
        <v>172</v>
      </c>
      <c r="Q17" s="2" t="s">
        <v>172</v>
      </c>
      <c r="R17" s="2" t="s">
        <v>172</v>
      </c>
      <c r="S17" s="2">
        <v>4.5</v>
      </c>
      <c r="T17" s="2">
        <v>4</v>
      </c>
      <c r="U17" s="2">
        <v>4.4000000000000004</v>
      </c>
      <c r="V17" s="2">
        <v>3.8</v>
      </c>
      <c r="W17" s="2">
        <v>1.8</v>
      </c>
      <c r="Y17" s="1"/>
      <c r="Z17" s="10" t="s">
        <v>174</v>
      </c>
      <c r="AA17" s="2">
        <v>4.3</v>
      </c>
      <c r="AB17" s="2">
        <v>4.3</v>
      </c>
      <c r="AC17" s="2">
        <v>4.8</v>
      </c>
      <c r="AD17" s="2">
        <v>5.6</v>
      </c>
      <c r="AE17" s="2">
        <v>7.3</v>
      </c>
      <c r="AF17" s="2">
        <v>8.3000000000000007</v>
      </c>
      <c r="AG17" s="2">
        <v>7.6</v>
      </c>
      <c r="AH17" s="2">
        <v>6.3</v>
      </c>
      <c r="AI17" s="2">
        <v>6.2</v>
      </c>
      <c r="AJ17" s="2">
        <v>7.8</v>
      </c>
      <c r="AK17" s="2" t="s">
        <v>172</v>
      </c>
      <c r="AL17" s="2" t="s">
        <v>172</v>
      </c>
      <c r="AM17" s="2" t="s">
        <v>172</v>
      </c>
      <c r="AN17" s="2" t="s">
        <v>172</v>
      </c>
      <c r="AO17" s="2" t="s">
        <v>172</v>
      </c>
      <c r="AP17" s="2" t="s">
        <v>172</v>
      </c>
      <c r="AQ17" s="2" t="s">
        <v>172</v>
      </c>
      <c r="AR17" s="2">
        <v>5.5</v>
      </c>
      <c r="AS17" s="2">
        <v>5.7</v>
      </c>
      <c r="AT17" s="2">
        <v>6.6</v>
      </c>
      <c r="AU17" s="2">
        <v>5.9</v>
      </c>
      <c r="AW17" s="1"/>
      <c r="AX17" s="10" t="s">
        <v>174</v>
      </c>
      <c r="AY17" s="2">
        <v>4.4000000000000004</v>
      </c>
      <c r="AZ17" s="2">
        <v>3.6</v>
      </c>
      <c r="BA17" s="2">
        <v>3.5</v>
      </c>
      <c r="BB17" s="2">
        <v>3.6</v>
      </c>
      <c r="BC17" s="2">
        <v>7.6</v>
      </c>
      <c r="BD17" s="2">
        <v>6.4</v>
      </c>
      <c r="BE17" s="2">
        <v>6</v>
      </c>
      <c r="BF17" s="2">
        <v>6.8</v>
      </c>
      <c r="BG17" s="2">
        <v>7</v>
      </c>
      <c r="BH17" s="2">
        <v>2.4</v>
      </c>
      <c r="BI17" s="2">
        <v>1.9</v>
      </c>
      <c r="BJ17" s="2">
        <v>2.2000000000000002</v>
      </c>
      <c r="BK17" s="2">
        <v>1.5</v>
      </c>
      <c r="BL17" s="2">
        <v>1.8</v>
      </c>
      <c r="BM17" s="2">
        <v>1.4</v>
      </c>
      <c r="BN17" s="2">
        <v>3.6</v>
      </c>
      <c r="BO17" s="2">
        <v>3.9</v>
      </c>
      <c r="BP17" s="2">
        <v>4.3</v>
      </c>
      <c r="BQ17" s="2">
        <v>3.9</v>
      </c>
      <c r="BR17" s="2">
        <v>4</v>
      </c>
      <c r="BS17" s="2">
        <v>3.4</v>
      </c>
      <c r="BU17" s="1"/>
      <c r="BV17" s="10" t="s">
        <v>174</v>
      </c>
      <c r="BW17" s="2">
        <v>0</v>
      </c>
      <c r="BX17" s="2">
        <v>0</v>
      </c>
      <c r="BY17" s="2">
        <v>0</v>
      </c>
      <c r="BZ17" s="2">
        <v>0.2</v>
      </c>
      <c r="CA17" s="2">
        <v>0.2</v>
      </c>
      <c r="CB17" s="2">
        <v>0.3</v>
      </c>
      <c r="CC17" s="2">
        <v>0.2</v>
      </c>
      <c r="CD17" s="2">
        <v>0.2</v>
      </c>
      <c r="CE17" s="2">
        <v>0.2</v>
      </c>
      <c r="CF17" s="2">
        <v>0</v>
      </c>
      <c r="CG17" s="2" t="s">
        <v>172</v>
      </c>
      <c r="CH17" s="2" t="s">
        <v>172</v>
      </c>
      <c r="CI17" s="2" t="s">
        <v>172</v>
      </c>
      <c r="CJ17" s="2" t="s">
        <v>172</v>
      </c>
      <c r="CK17" s="2" t="s">
        <v>172</v>
      </c>
      <c r="CL17" s="2" t="s">
        <v>172</v>
      </c>
      <c r="CM17" s="2">
        <v>0.2</v>
      </c>
      <c r="CN17" s="2">
        <v>0.4</v>
      </c>
      <c r="CO17" s="2">
        <v>0.5</v>
      </c>
      <c r="CP17" s="2">
        <v>0.4</v>
      </c>
      <c r="CQ17" s="2">
        <v>0.5</v>
      </c>
      <c r="CS17" s="1"/>
      <c r="CT17" s="10" t="s">
        <v>174</v>
      </c>
      <c r="CU17" s="2">
        <v>0.2</v>
      </c>
      <c r="CV17" s="2">
        <v>0.2</v>
      </c>
      <c r="CW17" s="2">
        <v>0.1</v>
      </c>
      <c r="CX17" s="2">
        <v>0.1</v>
      </c>
      <c r="CY17" s="2">
        <v>0.2</v>
      </c>
      <c r="CZ17" s="2">
        <v>0.2</v>
      </c>
      <c r="DA17" s="2">
        <v>0.2</v>
      </c>
      <c r="DB17" s="2">
        <v>0.2</v>
      </c>
      <c r="DC17" s="2">
        <v>0.1</v>
      </c>
      <c r="DD17" s="2">
        <v>0.1</v>
      </c>
      <c r="DE17" s="2" t="s">
        <v>172</v>
      </c>
      <c r="DF17" s="2" t="s">
        <v>172</v>
      </c>
      <c r="DG17" s="2" t="s">
        <v>172</v>
      </c>
      <c r="DH17" s="2" t="s">
        <v>172</v>
      </c>
      <c r="DI17" s="2" t="s">
        <v>172</v>
      </c>
      <c r="DJ17" s="2" t="s">
        <v>172</v>
      </c>
      <c r="DK17" s="2">
        <v>0.2</v>
      </c>
      <c r="DL17" s="2">
        <v>0.2</v>
      </c>
      <c r="DM17" s="2">
        <v>0.1</v>
      </c>
      <c r="DN17" s="2">
        <v>0.2</v>
      </c>
      <c r="DO17" s="2">
        <v>0.3</v>
      </c>
      <c r="DQ17" s="1"/>
      <c r="DR17" s="10" t="s">
        <v>174</v>
      </c>
      <c r="DS17" s="2">
        <v>1.3</v>
      </c>
      <c r="DT17" s="2">
        <v>1.9</v>
      </c>
      <c r="DU17" s="2">
        <v>1.1000000000000001</v>
      </c>
      <c r="DV17" s="2">
        <v>1.2</v>
      </c>
      <c r="DW17" s="2">
        <v>1.2</v>
      </c>
      <c r="DX17" s="2">
        <v>1.4</v>
      </c>
      <c r="DY17" s="2">
        <v>1.8</v>
      </c>
      <c r="DZ17" s="2">
        <v>1.8</v>
      </c>
      <c r="EA17" s="2">
        <v>1.9</v>
      </c>
      <c r="EB17" s="2">
        <v>1.7</v>
      </c>
      <c r="EC17" s="2" t="s">
        <v>172</v>
      </c>
      <c r="ED17" s="2" t="s">
        <v>172</v>
      </c>
      <c r="EE17" s="2" t="s">
        <v>172</v>
      </c>
      <c r="EF17" s="2" t="s">
        <v>172</v>
      </c>
      <c r="EG17" s="2" t="s">
        <v>172</v>
      </c>
      <c r="EH17" s="2" t="s">
        <v>172</v>
      </c>
      <c r="EI17" s="2">
        <v>1.9</v>
      </c>
      <c r="EJ17" s="2">
        <v>1.2</v>
      </c>
      <c r="EK17" s="2">
        <v>1.2</v>
      </c>
      <c r="EL17" s="2">
        <v>1.8</v>
      </c>
      <c r="EM17" s="2">
        <v>2.6</v>
      </c>
      <c r="EO17" s="1"/>
      <c r="EP17" s="10" t="s">
        <v>174</v>
      </c>
      <c r="EQ17" s="2">
        <v>5.8</v>
      </c>
      <c r="ER17" s="2">
        <v>8.6</v>
      </c>
      <c r="ES17" s="2">
        <v>8.9</v>
      </c>
      <c r="ET17" s="2">
        <v>8.9</v>
      </c>
      <c r="EU17" s="2">
        <v>9.4</v>
      </c>
      <c r="EV17" s="2">
        <v>9.6</v>
      </c>
      <c r="EW17" s="2">
        <v>10.6</v>
      </c>
      <c r="EX17" s="2">
        <v>9.6999999999999993</v>
      </c>
      <c r="EY17" s="2">
        <v>10.3</v>
      </c>
      <c r="EZ17" s="2">
        <v>5.0999999999999996</v>
      </c>
      <c r="FA17" s="2" t="s">
        <v>172</v>
      </c>
      <c r="FB17" s="2" t="s">
        <v>172</v>
      </c>
      <c r="FC17" s="2" t="s">
        <v>172</v>
      </c>
      <c r="FD17" s="2" t="s">
        <v>172</v>
      </c>
      <c r="FE17" s="2" t="s">
        <v>172</v>
      </c>
      <c r="FF17" s="2" t="s">
        <v>172</v>
      </c>
      <c r="FG17" s="2">
        <v>6.5</v>
      </c>
      <c r="FH17" s="2">
        <v>8.9</v>
      </c>
      <c r="FI17" s="2">
        <v>10.199999999999999</v>
      </c>
      <c r="FJ17" s="2">
        <v>7.7</v>
      </c>
      <c r="FK17" s="2">
        <v>6.6</v>
      </c>
    </row>
    <row r="18" spans="1:167" ht="14.5">
      <c r="A18" s="1"/>
      <c r="B18" s="10" t="s">
        <v>175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0.5</v>
      </c>
      <c r="J18" s="2">
        <v>0.9</v>
      </c>
      <c r="K18" s="2">
        <v>0.7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 t="s">
        <v>172</v>
      </c>
      <c r="R18" s="2" t="s">
        <v>172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Y18" s="1"/>
      <c r="Z18" s="10" t="s">
        <v>175</v>
      </c>
      <c r="AA18" s="2">
        <v>0.1</v>
      </c>
      <c r="AB18" s="2">
        <v>0.1</v>
      </c>
      <c r="AC18" s="2">
        <v>0.1</v>
      </c>
      <c r="AD18" s="2">
        <v>2</v>
      </c>
      <c r="AE18" s="2">
        <v>1.2</v>
      </c>
      <c r="AF18" s="2">
        <v>0.6</v>
      </c>
      <c r="AG18" s="2">
        <v>0.5</v>
      </c>
      <c r="AH18" s="2">
        <v>0.2</v>
      </c>
      <c r="AI18" s="2">
        <v>0.5</v>
      </c>
      <c r="AJ18" s="2">
        <v>1.7</v>
      </c>
      <c r="AK18" s="2">
        <v>2.1</v>
      </c>
      <c r="AL18" s="2">
        <v>1.2</v>
      </c>
      <c r="AM18" s="2">
        <v>1.5</v>
      </c>
      <c r="AN18" s="2">
        <v>1.1000000000000001</v>
      </c>
      <c r="AO18" s="2">
        <v>0.9</v>
      </c>
      <c r="AP18" s="2">
        <v>1</v>
      </c>
      <c r="AQ18" s="2">
        <v>0.8</v>
      </c>
      <c r="AR18" s="2">
        <v>0.7</v>
      </c>
      <c r="AS18" s="2">
        <v>0.7</v>
      </c>
      <c r="AT18" s="2">
        <v>0.6</v>
      </c>
      <c r="AU18" s="2">
        <v>0</v>
      </c>
      <c r="AW18" s="1"/>
      <c r="AX18" s="10" t="s">
        <v>175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0.7</v>
      </c>
      <c r="BE18" s="2">
        <v>0.3</v>
      </c>
      <c r="BF18" s="2">
        <v>0.7</v>
      </c>
      <c r="BG18" s="2">
        <v>0.6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U18" s="1"/>
      <c r="BV18" s="10" t="s">
        <v>175</v>
      </c>
      <c r="BW18" s="2">
        <v>0.2</v>
      </c>
      <c r="BX18" s="2">
        <v>0.5</v>
      </c>
      <c r="BY18" s="2">
        <v>0.7</v>
      </c>
      <c r="BZ18" s="2">
        <v>0.3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0.1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S18" s="1"/>
      <c r="CT18" s="10" t="s">
        <v>175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 t="s">
        <v>172</v>
      </c>
      <c r="DI18" s="2" t="s">
        <v>172</v>
      </c>
      <c r="DJ18" s="2" t="s">
        <v>172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 s="1"/>
      <c r="DR18" s="10" t="s">
        <v>175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O18" s="1"/>
      <c r="EP18" s="10" t="s">
        <v>175</v>
      </c>
      <c r="EQ18" s="2">
        <v>0.1</v>
      </c>
      <c r="ER18" s="2">
        <v>0</v>
      </c>
      <c r="ES18" s="2">
        <v>0</v>
      </c>
      <c r="ET18" s="2">
        <v>0.1</v>
      </c>
      <c r="EU18" s="2">
        <v>0</v>
      </c>
      <c r="EV18" s="2">
        <v>0.1</v>
      </c>
      <c r="EW18" s="2">
        <v>0</v>
      </c>
      <c r="EX18" s="2">
        <v>0</v>
      </c>
      <c r="EY18" s="2">
        <v>0</v>
      </c>
      <c r="EZ18" s="2">
        <v>0</v>
      </c>
      <c r="FA18" s="2" t="s">
        <v>172</v>
      </c>
      <c r="FB18" s="2" t="s">
        <v>172</v>
      </c>
      <c r="FC18" s="2" t="s">
        <v>172</v>
      </c>
      <c r="FD18" s="2" t="s">
        <v>172</v>
      </c>
      <c r="FE18" s="2" t="s">
        <v>172</v>
      </c>
      <c r="FF18" s="2" t="s">
        <v>172</v>
      </c>
      <c r="FG18" s="2">
        <v>0.2</v>
      </c>
      <c r="FH18" s="2">
        <v>0.1</v>
      </c>
      <c r="FI18" s="2">
        <v>0.1</v>
      </c>
      <c r="FJ18" s="2">
        <v>0.1</v>
      </c>
      <c r="FK18" s="2">
        <v>0</v>
      </c>
    </row>
    <row r="19" spans="1:167" ht="14.5">
      <c r="A19" s="1"/>
      <c r="B19" s="10" t="s">
        <v>176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Y19" s="1"/>
      <c r="Z19" s="10" t="s">
        <v>176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W19" s="1"/>
      <c r="AX19" s="10" t="s">
        <v>176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U19" s="1"/>
      <c r="BV19" s="10" t="s">
        <v>176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S19" s="1"/>
      <c r="CT19" s="10" t="s">
        <v>176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 s="1"/>
      <c r="DR19" s="10" t="s">
        <v>176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O19" s="1"/>
      <c r="EP19" s="10" t="s">
        <v>176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</row>
    <row r="20" spans="1:167" ht="14.5">
      <c r="A20" s="1"/>
      <c r="B20" s="10" t="s">
        <v>177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Y20" s="1"/>
      <c r="Z20" s="10" t="s">
        <v>177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W20" s="1"/>
      <c r="AX20" s="10" t="s">
        <v>177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U20" s="1"/>
      <c r="BV20" s="10" t="s">
        <v>177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S20" s="1"/>
      <c r="CT20" s="10" t="s">
        <v>177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 s="1"/>
      <c r="DR20" s="10" t="s">
        <v>177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O20" s="1"/>
      <c r="EP20" s="10" t="s">
        <v>177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</row>
    <row r="21" spans="1:167" ht="14.5">
      <c r="A21" s="1"/>
      <c r="B21" s="10" t="s">
        <v>178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Y21" s="1"/>
      <c r="Z21" s="10" t="s">
        <v>178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W21" s="1"/>
      <c r="AX21" s="10" t="s">
        <v>178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U21" s="1"/>
      <c r="BV21" s="10" t="s">
        <v>178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S21" s="1"/>
      <c r="CT21" s="10" t="s">
        <v>178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 s="1"/>
      <c r="DR21" s="10" t="s">
        <v>178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O21" s="1"/>
      <c r="EP21" s="10" t="s">
        <v>178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</row>
    <row r="22" spans="1:167" ht="14.5">
      <c r="A22" s="1"/>
      <c r="B22" s="10" t="s">
        <v>179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Y22" s="1"/>
      <c r="Z22" s="10" t="s">
        <v>179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W22" s="1"/>
      <c r="AX22" s="10" t="s">
        <v>179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U22" s="1"/>
      <c r="BV22" s="10" t="s">
        <v>179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S22" s="1"/>
      <c r="CT22" s="10" t="s">
        <v>179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 s="1"/>
      <c r="DR22" s="10" t="s">
        <v>179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O22" s="1"/>
      <c r="EP22" s="10" t="s">
        <v>179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</row>
    <row r="23" spans="1:167" ht="14.5">
      <c r="A23" s="1"/>
      <c r="B23" s="10" t="s">
        <v>180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Y23" s="1"/>
      <c r="Z23" s="10" t="s">
        <v>180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W23" s="1"/>
      <c r="AX23" s="10" t="s">
        <v>180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U23" s="1"/>
      <c r="BV23" s="10" t="s">
        <v>180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S23" s="1"/>
      <c r="CT23" s="10" t="s">
        <v>180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 s="1"/>
      <c r="DR23" s="10" t="s">
        <v>180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O23" s="1"/>
      <c r="EP23" s="10" t="s">
        <v>180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</row>
    <row r="24" spans="1:167" ht="15.5">
      <c r="A24" s="1"/>
      <c r="B24" s="10" t="s">
        <v>181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Y24" s="1"/>
      <c r="Z24" s="10" t="s">
        <v>181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W24" s="1"/>
      <c r="AX24" s="10" t="s">
        <v>181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U24" s="1"/>
      <c r="BV24" s="10" t="s">
        <v>181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S24" s="1"/>
      <c r="CT24" s="10" t="s">
        <v>181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 s="1"/>
      <c r="DR24" s="10" t="s">
        <v>181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O24" s="1"/>
      <c r="EP24" s="10" t="s">
        <v>181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</row>
    <row r="25" spans="1:167" ht="14.5">
      <c r="A25" s="153"/>
      <c r="B25" s="15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Y25" s="153"/>
      <c r="Z25" s="153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W25" s="153"/>
      <c r="AX25" s="153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U25" s="153"/>
      <c r="BV25" s="153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S25" s="153"/>
      <c r="CT25" s="153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Q25" s="153"/>
      <c r="DR25" s="153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O25" s="153"/>
      <c r="EP25" s="153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</row>
    <row r="26" spans="1:167" ht="14.5">
      <c r="A26" s="1"/>
      <c r="B26" s="9" t="s">
        <v>182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1"/>
      <c r="Z26" s="9" t="s">
        <v>182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W26" s="1"/>
      <c r="AX26" s="9" t="s">
        <v>182</v>
      </c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U26" s="1"/>
      <c r="BV26" s="9" t="s">
        <v>182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S26" s="1"/>
      <c r="CT26" s="9" t="s">
        <v>182</v>
      </c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Q26" s="1"/>
      <c r="DR26" s="9" t="s">
        <v>182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O26" s="1"/>
      <c r="EP26" s="9" t="s">
        <v>182</v>
      </c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</row>
    <row r="27" spans="1:167" ht="14.5">
      <c r="A27" s="1"/>
      <c r="B27" s="10" t="s">
        <v>171</v>
      </c>
      <c r="C27" s="2" t="s">
        <v>211</v>
      </c>
      <c r="D27" s="2" t="s">
        <v>211</v>
      </c>
      <c r="E27" s="2" t="s">
        <v>211</v>
      </c>
      <c r="F27" s="2" t="s">
        <v>211</v>
      </c>
      <c r="G27" s="2" t="s">
        <v>211</v>
      </c>
      <c r="H27" s="2" t="s">
        <v>211</v>
      </c>
      <c r="I27" s="2" t="s">
        <v>211</v>
      </c>
      <c r="J27" s="2" t="s">
        <v>211</v>
      </c>
      <c r="K27" s="2" t="s">
        <v>211</v>
      </c>
      <c r="L27" s="2" t="s">
        <v>211</v>
      </c>
      <c r="M27" s="2" t="s">
        <v>211</v>
      </c>
      <c r="N27" s="2" t="s">
        <v>211</v>
      </c>
      <c r="O27" s="2" t="s">
        <v>211</v>
      </c>
      <c r="P27" s="2" t="s">
        <v>211</v>
      </c>
      <c r="Q27" s="2" t="s">
        <v>211</v>
      </c>
      <c r="R27" s="2" t="s">
        <v>211</v>
      </c>
      <c r="S27" s="2" t="s">
        <v>211</v>
      </c>
      <c r="T27" s="2" t="s">
        <v>211</v>
      </c>
      <c r="U27" s="2" t="s">
        <v>211</v>
      </c>
      <c r="V27" s="2" t="s">
        <v>211</v>
      </c>
      <c r="W27" s="2" t="s">
        <v>211</v>
      </c>
      <c r="Y27" s="1"/>
      <c r="Z27" s="10" t="s">
        <v>171</v>
      </c>
      <c r="AA27" s="2" t="s">
        <v>211</v>
      </c>
      <c r="AB27" s="2" t="s">
        <v>211</v>
      </c>
      <c r="AC27" s="2" t="s">
        <v>211</v>
      </c>
      <c r="AD27" s="2" t="s">
        <v>211</v>
      </c>
      <c r="AE27" s="2" t="s">
        <v>211</v>
      </c>
      <c r="AF27" s="2" t="s">
        <v>211</v>
      </c>
      <c r="AG27" s="2" t="s">
        <v>211</v>
      </c>
      <c r="AH27" s="2" t="s">
        <v>211</v>
      </c>
      <c r="AI27" s="2" t="s">
        <v>211</v>
      </c>
      <c r="AJ27" s="2" t="s">
        <v>211</v>
      </c>
      <c r="AK27" s="2" t="s">
        <v>211</v>
      </c>
      <c r="AL27" s="2" t="s">
        <v>211</v>
      </c>
      <c r="AM27" s="2" t="s">
        <v>211</v>
      </c>
      <c r="AN27" s="2" t="s">
        <v>211</v>
      </c>
      <c r="AO27" s="2" t="s">
        <v>211</v>
      </c>
      <c r="AP27" s="2" t="s">
        <v>211</v>
      </c>
      <c r="AQ27" s="2" t="s">
        <v>211</v>
      </c>
      <c r="AR27" s="2" t="s">
        <v>211</v>
      </c>
      <c r="AS27" s="2" t="s">
        <v>211</v>
      </c>
      <c r="AT27" s="2" t="s">
        <v>211</v>
      </c>
      <c r="AU27" s="2" t="s">
        <v>211</v>
      </c>
      <c r="AW27" s="1"/>
      <c r="AX27" s="10" t="s">
        <v>171</v>
      </c>
      <c r="AY27" s="2" t="s">
        <v>211</v>
      </c>
      <c r="AZ27" s="2" t="s">
        <v>211</v>
      </c>
      <c r="BA27" s="2" t="s">
        <v>211</v>
      </c>
      <c r="BB27" s="2" t="s">
        <v>211</v>
      </c>
      <c r="BC27" s="2" t="s">
        <v>211</v>
      </c>
      <c r="BD27" s="2" t="s">
        <v>211</v>
      </c>
      <c r="BE27" s="2" t="s">
        <v>211</v>
      </c>
      <c r="BF27" s="2" t="s">
        <v>211</v>
      </c>
      <c r="BG27" s="2" t="s">
        <v>211</v>
      </c>
      <c r="BH27" s="2" t="s">
        <v>211</v>
      </c>
      <c r="BI27" s="2" t="s">
        <v>211</v>
      </c>
      <c r="BJ27" s="2" t="s">
        <v>211</v>
      </c>
      <c r="BK27" s="2" t="s">
        <v>211</v>
      </c>
      <c r="BL27" s="2" t="s">
        <v>211</v>
      </c>
      <c r="BM27" s="2" t="s">
        <v>211</v>
      </c>
      <c r="BN27" s="2" t="s">
        <v>211</v>
      </c>
      <c r="BO27" s="2" t="s">
        <v>211</v>
      </c>
      <c r="BP27" s="2" t="s">
        <v>211</v>
      </c>
      <c r="BQ27" s="2" t="s">
        <v>211</v>
      </c>
      <c r="BR27" s="2" t="s">
        <v>211</v>
      </c>
      <c r="BS27" s="2" t="s">
        <v>211</v>
      </c>
      <c r="BU27" s="1"/>
      <c r="BV27" s="10" t="s">
        <v>171</v>
      </c>
      <c r="BW27" s="2" t="s">
        <v>211</v>
      </c>
      <c r="BX27" s="2" t="s">
        <v>211</v>
      </c>
      <c r="BY27" s="2" t="s">
        <v>211</v>
      </c>
      <c r="BZ27" s="2" t="s">
        <v>211</v>
      </c>
      <c r="CA27" s="2" t="s">
        <v>211</v>
      </c>
      <c r="CB27" s="2" t="s">
        <v>211</v>
      </c>
      <c r="CC27" s="2" t="s">
        <v>211</v>
      </c>
      <c r="CD27" s="2" t="s">
        <v>211</v>
      </c>
      <c r="CE27" s="2" t="s">
        <v>211</v>
      </c>
      <c r="CF27" s="2" t="s">
        <v>211</v>
      </c>
      <c r="CG27" s="2" t="s">
        <v>211</v>
      </c>
      <c r="CH27" s="2" t="s">
        <v>211</v>
      </c>
      <c r="CI27" s="2" t="s">
        <v>211</v>
      </c>
      <c r="CJ27" s="2" t="s">
        <v>211</v>
      </c>
      <c r="CK27" s="2" t="s">
        <v>211</v>
      </c>
      <c r="CL27" s="2" t="s">
        <v>211</v>
      </c>
      <c r="CM27" s="2" t="s">
        <v>211</v>
      </c>
      <c r="CN27" s="2" t="s">
        <v>211</v>
      </c>
      <c r="CO27" s="2" t="s">
        <v>211</v>
      </c>
      <c r="CP27" s="2" t="s">
        <v>211</v>
      </c>
      <c r="CQ27" s="2" t="s">
        <v>211</v>
      </c>
      <c r="CS27" s="1"/>
      <c r="CT27" s="10" t="s">
        <v>171</v>
      </c>
      <c r="CU27" s="2" t="s">
        <v>211</v>
      </c>
      <c r="CV27" s="2" t="s">
        <v>211</v>
      </c>
      <c r="CW27" s="2" t="s">
        <v>211</v>
      </c>
      <c r="CX27" s="2" t="s">
        <v>211</v>
      </c>
      <c r="CY27" s="2" t="s">
        <v>211</v>
      </c>
      <c r="CZ27" s="2" t="s">
        <v>211</v>
      </c>
      <c r="DA27" s="2" t="s">
        <v>211</v>
      </c>
      <c r="DB27" s="2" t="s">
        <v>211</v>
      </c>
      <c r="DC27" s="2" t="s">
        <v>211</v>
      </c>
      <c r="DD27" s="2" t="s">
        <v>211</v>
      </c>
      <c r="DE27" s="2" t="s">
        <v>211</v>
      </c>
      <c r="DF27" s="2" t="s">
        <v>211</v>
      </c>
      <c r="DG27" s="2" t="s">
        <v>211</v>
      </c>
      <c r="DH27" s="2" t="s">
        <v>211</v>
      </c>
      <c r="DI27" s="2" t="s">
        <v>211</v>
      </c>
      <c r="DJ27" s="2" t="s">
        <v>211</v>
      </c>
      <c r="DK27" s="2" t="s">
        <v>211</v>
      </c>
      <c r="DL27" s="2" t="s">
        <v>211</v>
      </c>
      <c r="DM27" s="2" t="s">
        <v>211</v>
      </c>
      <c r="DN27" s="2" t="s">
        <v>211</v>
      </c>
      <c r="DO27" s="2" t="s">
        <v>211</v>
      </c>
      <c r="DQ27" s="1"/>
      <c r="DR27" s="10" t="s">
        <v>171</v>
      </c>
      <c r="DS27" s="2" t="s">
        <v>211</v>
      </c>
      <c r="DT27" s="2" t="s">
        <v>211</v>
      </c>
      <c r="DU27" s="2" t="s">
        <v>211</v>
      </c>
      <c r="DV27" s="2" t="s">
        <v>211</v>
      </c>
      <c r="DW27" s="2" t="s">
        <v>211</v>
      </c>
      <c r="DX27" s="2" t="s">
        <v>211</v>
      </c>
      <c r="DY27" s="2" t="s">
        <v>211</v>
      </c>
      <c r="DZ27" s="2" t="s">
        <v>211</v>
      </c>
      <c r="EA27" s="2" t="s">
        <v>211</v>
      </c>
      <c r="EB27" s="2" t="s">
        <v>211</v>
      </c>
      <c r="EC27" s="2" t="s">
        <v>211</v>
      </c>
      <c r="ED27" s="2" t="s">
        <v>211</v>
      </c>
      <c r="EE27" s="2" t="s">
        <v>211</v>
      </c>
      <c r="EF27" s="2" t="s">
        <v>211</v>
      </c>
      <c r="EG27" s="2" t="s">
        <v>211</v>
      </c>
      <c r="EH27" s="2" t="s">
        <v>211</v>
      </c>
      <c r="EI27" s="2" t="s">
        <v>211</v>
      </c>
      <c r="EJ27" s="2" t="s">
        <v>211</v>
      </c>
      <c r="EK27" s="2" t="s">
        <v>211</v>
      </c>
      <c r="EL27" s="2" t="s">
        <v>211</v>
      </c>
      <c r="EM27" s="2" t="s">
        <v>211</v>
      </c>
      <c r="EO27" s="1"/>
      <c r="EP27" s="10" t="s">
        <v>171</v>
      </c>
      <c r="EQ27" s="2" t="s">
        <v>211</v>
      </c>
      <c r="ER27" s="2" t="s">
        <v>211</v>
      </c>
      <c r="ES27" s="2" t="s">
        <v>211</v>
      </c>
      <c r="ET27" s="2" t="s">
        <v>211</v>
      </c>
      <c r="EU27" s="2" t="s">
        <v>211</v>
      </c>
      <c r="EV27" s="2" t="s">
        <v>211</v>
      </c>
      <c r="EW27" s="2" t="s">
        <v>211</v>
      </c>
      <c r="EX27" s="2" t="s">
        <v>211</v>
      </c>
      <c r="EY27" s="2" t="s">
        <v>211</v>
      </c>
      <c r="EZ27" s="2" t="s">
        <v>211</v>
      </c>
      <c r="FA27" s="2" t="s">
        <v>211</v>
      </c>
      <c r="FB27" s="2" t="s">
        <v>211</v>
      </c>
      <c r="FC27" s="2" t="s">
        <v>211</v>
      </c>
      <c r="FD27" s="2" t="s">
        <v>211</v>
      </c>
      <c r="FE27" s="2" t="s">
        <v>211</v>
      </c>
      <c r="FF27" s="2" t="s">
        <v>211</v>
      </c>
      <c r="FG27" s="2" t="s">
        <v>211</v>
      </c>
      <c r="FH27" s="2" t="s">
        <v>211</v>
      </c>
      <c r="FI27" s="2" t="s">
        <v>211</v>
      </c>
      <c r="FJ27" s="2" t="s">
        <v>211</v>
      </c>
      <c r="FK27" s="2" t="s">
        <v>211</v>
      </c>
    </row>
    <row r="28" spans="1:167" ht="14.5">
      <c r="A28" s="1"/>
      <c r="B28" s="10" t="s">
        <v>173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Y28" s="1"/>
      <c r="Z28" s="10" t="s">
        <v>173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W28" s="1"/>
      <c r="AX28" s="10" t="s">
        <v>173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U28" s="1"/>
      <c r="BV28" s="10" t="s">
        <v>173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S28" s="1"/>
      <c r="CT28" s="10" t="s">
        <v>173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 s="1"/>
      <c r="DR28" s="10" t="s">
        <v>173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O28" s="1"/>
      <c r="EP28" s="10" t="s">
        <v>173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</row>
    <row r="29" spans="1:167" ht="14.5">
      <c r="A29" s="1"/>
      <c r="B29" s="10" t="s">
        <v>174</v>
      </c>
      <c r="C29" s="2">
        <v>100</v>
      </c>
      <c r="D29" s="2">
        <v>100</v>
      </c>
      <c r="E29" s="2">
        <v>100</v>
      </c>
      <c r="F29" s="2">
        <v>100</v>
      </c>
      <c r="G29" s="2">
        <v>100</v>
      </c>
      <c r="H29" s="2">
        <v>100</v>
      </c>
      <c r="I29" s="2">
        <v>86.4</v>
      </c>
      <c r="J29" s="2">
        <v>79.400000000000006</v>
      </c>
      <c r="K29" s="2">
        <v>84.1</v>
      </c>
      <c r="L29" s="2">
        <v>99.2</v>
      </c>
      <c r="M29" s="2" t="s">
        <v>172</v>
      </c>
      <c r="N29" s="2" t="s">
        <v>172</v>
      </c>
      <c r="O29" s="2" t="s">
        <v>172</v>
      </c>
      <c r="P29" s="2" t="s">
        <v>172</v>
      </c>
      <c r="Q29" s="2" t="s">
        <v>172</v>
      </c>
      <c r="R29" s="2" t="s">
        <v>172</v>
      </c>
      <c r="S29" s="2">
        <v>99.9</v>
      </c>
      <c r="T29" s="2">
        <v>100</v>
      </c>
      <c r="U29" s="2">
        <v>100</v>
      </c>
      <c r="V29" s="2">
        <v>100</v>
      </c>
      <c r="W29" s="2">
        <v>100</v>
      </c>
      <c r="Y29" s="1"/>
      <c r="Z29" s="10" t="s">
        <v>174</v>
      </c>
      <c r="AA29" s="2">
        <v>98.8</v>
      </c>
      <c r="AB29" s="2">
        <v>96.9</v>
      </c>
      <c r="AC29" s="2">
        <v>98.5</v>
      </c>
      <c r="AD29" s="2">
        <v>74</v>
      </c>
      <c r="AE29" s="2">
        <v>85.6</v>
      </c>
      <c r="AF29" s="2">
        <v>93.2</v>
      </c>
      <c r="AG29" s="2">
        <v>93.9</v>
      </c>
      <c r="AH29" s="2">
        <v>96.7</v>
      </c>
      <c r="AI29" s="2">
        <v>92.3</v>
      </c>
      <c r="AJ29" s="2">
        <v>81.900000000000006</v>
      </c>
      <c r="AK29" s="2" t="s">
        <v>172</v>
      </c>
      <c r="AL29" s="2" t="s">
        <v>172</v>
      </c>
      <c r="AM29" s="2" t="s">
        <v>172</v>
      </c>
      <c r="AN29" s="2" t="s">
        <v>172</v>
      </c>
      <c r="AO29" s="2" t="s">
        <v>172</v>
      </c>
      <c r="AP29" s="2" t="s">
        <v>172</v>
      </c>
      <c r="AQ29" s="2" t="s">
        <v>172</v>
      </c>
      <c r="AR29" s="2">
        <v>88.3</v>
      </c>
      <c r="AS29" s="2">
        <v>88.9</v>
      </c>
      <c r="AT29" s="2">
        <v>91.8</v>
      </c>
      <c r="AU29" s="2">
        <v>99.5</v>
      </c>
      <c r="AW29" s="1"/>
      <c r="AX29" s="10" t="s">
        <v>174</v>
      </c>
      <c r="AY29" s="2">
        <v>100</v>
      </c>
      <c r="AZ29" s="2">
        <v>100</v>
      </c>
      <c r="BA29" s="2">
        <v>100</v>
      </c>
      <c r="BB29" s="2">
        <v>100</v>
      </c>
      <c r="BC29" s="2">
        <v>100</v>
      </c>
      <c r="BD29" s="2">
        <v>89.9</v>
      </c>
      <c r="BE29" s="2">
        <v>94.7</v>
      </c>
      <c r="BF29" s="2">
        <v>90.2</v>
      </c>
      <c r="BG29" s="2">
        <v>91.6</v>
      </c>
      <c r="BH29" s="2">
        <v>100</v>
      </c>
      <c r="BI29" s="2">
        <v>100</v>
      </c>
      <c r="BJ29" s="2">
        <v>100</v>
      </c>
      <c r="BK29" s="2">
        <v>100</v>
      </c>
      <c r="BL29" s="2">
        <v>100</v>
      </c>
      <c r="BM29" s="2">
        <v>100</v>
      </c>
      <c r="BN29" s="2">
        <v>100</v>
      </c>
      <c r="BO29" s="2">
        <v>100</v>
      </c>
      <c r="BP29" s="2">
        <v>100</v>
      </c>
      <c r="BQ29" s="2">
        <v>100</v>
      </c>
      <c r="BR29" s="2">
        <v>100</v>
      </c>
      <c r="BS29" s="2">
        <v>100</v>
      </c>
      <c r="BU29" s="1"/>
      <c r="BV29" s="10" t="s">
        <v>174</v>
      </c>
      <c r="BW29" s="2">
        <v>14.7</v>
      </c>
      <c r="BX29" s="2">
        <v>7.1</v>
      </c>
      <c r="BY29" s="2">
        <v>1.9</v>
      </c>
      <c r="BZ29" s="2">
        <v>36.6</v>
      </c>
      <c r="CA29" s="2">
        <v>100</v>
      </c>
      <c r="CB29" s="2">
        <v>100</v>
      </c>
      <c r="CC29" s="2">
        <v>100</v>
      </c>
      <c r="CD29" s="2">
        <v>100</v>
      </c>
      <c r="CE29" s="2">
        <v>100</v>
      </c>
      <c r="CF29" s="2">
        <v>21.2</v>
      </c>
      <c r="CG29" s="2" t="s">
        <v>172</v>
      </c>
      <c r="CH29" s="2" t="s">
        <v>172</v>
      </c>
      <c r="CI29" s="2" t="s">
        <v>172</v>
      </c>
      <c r="CJ29" s="2" t="s">
        <v>172</v>
      </c>
      <c r="CK29" s="2" t="s">
        <v>172</v>
      </c>
      <c r="CL29" s="2" t="s">
        <v>172</v>
      </c>
      <c r="CM29" s="2">
        <v>100</v>
      </c>
      <c r="CN29" s="2">
        <v>100</v>
      </c>
      <c r="CO29" s="2">
        <v>100</v>
      </c>
      <c r="CP29" s="2">
        <v>100</v>
      </c>
      <c r="CQ29" s="2">
        <v>100</v>
      </c>
      <c r="CS29" s="1"/>
      <c r="CT29" s="10" t="s">
        <v>174</v>
      </c>
      <c r="CU29" s="2">
        <v>99.5</v>
      </c>
      <c r="CV29" s="2">
        <v>98.8</v>
      </c>
      <c r="CW29" s="2">
        <v>98.1</v>
      </c>
      <c r="CX29" s="2">
        <v>100</v>
      </c>
      <c r="CY29" s="2">
        <v>89.8</v>
      </c>
      <c r="CZ29" s="2">
        <v>92</v>
      </c>
      <c r="DA29" s="2">
        <v>90.2</v>
      </c>
      <c r="DB29" s="2">
        <v>97.9</v>
      </c>
      <c r="DC29" s="2">
        <v>92.3</v>
      </c>
      <c r="DD29" s="2">
        <v>100</v>
      </c>
      <c r="DE29" s="2" t="s">
        <v>172</v>
      </c>
      <c r="DF29" s="2" t="s">
        <v>172</v>
      </c>
      <c r="DG29" s="2" t="s">
        <v>172</v>
      </c>
      <c r="DH29" s="2" t="s">
        <v>172</v>
      </c>
      <c r="DI29" s="2" t="s">
        <v>172</v>
      </c>
      <c r="DJ29" s="2" t="s">
        <v>172</v>
      </c>
      <c r="DK29" s="2">
        <v>95.3</v>
      </c>
      <c r="DL29" s="2">
        <v>96.6</v>
      </c>
      <c r="DM29" s="2">
        <v>93.9</v>
      </c>
      <c r="DN29" s="2">
        <v>96</v>
      </c>
      <c r="DO29" s="2">
        <v>97</v>
      </c>
      <c r="DQ29" s="1"/>
      <c r="DR29" s="10" t="s">
        <v>174</v>
      </c>
      <c r="DS29" s="2">
        <v>100</v>
      </c>
      <c r="DT29" s="2">
        <v>100</v>
      </c>
      <c r="DU29" s="2">
        <v>100</v>
      </c>
      <c r="DV29" s="2">
        <v>100</v>
      </c>
      <c r="DW29" s="2">
        <v>100</v>
      </c>
      <c r="DX29" s="2">
        <v>100</v>
      </c>
      <c r="DY29" s="2">
        <v>100</v>
      </c>
      <c r="DZ29" s="2">
        <v>100</v>
      </c>
      <c r="EA29" s="2">
        <v>100</v>
      </c>
      <c r="EB29" s="2">
        <v>100</v>
      </c>
      <c r="EC29" s="2" t="s">
        <v>172</v>
      </c>
      <c r="ED29" s="2" t="s">
        <v>172</v>
      </c>
      <c r="EE29" s="2" t="s">
        <v>172</v>
      </c>
      <c r="EF29" s="2" t="s">
        <v>172</v>
      </c>
      <c r="EG29" s="2" t="s">
        <v>172</v>
      </c>
      <c r="EH29" s="2" t="s">
        <v>172</v>
      </c>
      <c r="EI29" s="2">
        <v>100</v>
      </c>
      <c r="EJ29" s="2">
        <v>100</v>
      </c>
      <c r="EK29" s="2">
        <v>100</v>
      </c>
      <c r="EL29" s="2">
        <v>100</v>
      </c>
      <c r="EM29" s="2">
        <v>100</v>
      </c>
      <c r="EO29" s="1"/>
      <c r="EP29" s="10" t="s">
        <v>174</v>
      </c>
      <c r="EQ29" s="2">
        <v>97.9</v>
      </c>
      <c r="ER29" s="2">
        <v>99.7</v>
      </c>
      <c r="ES29" s="2">
        <v>99.8</v>
      </c>
      <c r="ET29" s="2">
        <v>99.2</v>
      </c>
      <c r="EU29" s="2">
        <v>100</v>
      </c>
      <c r="EV29" s="2">
        <v>99.1</v>
      </c>
      <c r="EW29" s="2">
        <v>99.6</v>
      </c>
      <c r="EX29" s="2">
        <v>100</v>
      </c>
      <c r="EY29" s="2">
        <v>100</v>
      </c>
      <c r="EZ29" s="2">
        <v>99.7</v>
      </c>
      <c r="FA29" s="2" t="s">
        <v>172</v>
      </c>
      <c r="FB29" s="2" t="s">
        <v>172</v>
      </c>
      <c r="FC29" s="2" t="s">
        <v>172</v>
      </c>
      <c r="FD29" s="2" t="s">
        <v>172</v>
      </c>
      <c r="FE29" s="2" t="s">
        <v>172</v>
      </c>
      <c r="FF29" s="2" t="s">
        <v>172</v>
      </c>
      <c r="FG29" s="2">
        <v>97.6</v>
      </c>
      <c r="FH29" s="2">
        <v>98.7</v>
      </c>
      <c r="FI29" s="2">
        <v>99</v>
      </c>
      <c r="FJ29" s="2">
        <v>98.7</v>
      </c>
      <c r="FK29" s="2">
        <v>100</v>
      </c>
    </row>
    <row r="30" spans="1:167" ht="14.5">
      <c r="A30" s="1"/>
      <c r="B30" s="10" t="s">
        <v>175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13.6</v>
      </c>
      <c r="J30" s="2">
        <v>20.6</v>
      </c>
      <c r="K30" s="2">
        <v>15.9</v>
      </c>
      <c r="L30" s="2">
        <v>0.8</v>
      </c>
      <c r="M30" s="2">
        <v>0</v>
      </c>
      <c r="N30" s="2">
        <v>0</v>
      </c>
      <c r="O30" s="2">
        <v>0.2</v>
      </c>
      <c r="P30" s="2">
        <v>0.4</v>
      </c>
      <c r="Q30" s="2" t="s">
        <v>172</v>
      </c>
      <c r="R30" s="2" t="s">
        <v>172</v>
      </c>
      <c r="S30" s="2">
        <v>0.1</v>
      </c>
      <c r="T30" s="2">
        <v>0</v>
      </c>
      <c r="U30" s="2">
        <v>0</v>
      </c>
      <c r="V30" s="2">
        <v>0</v>
      </c>
      <c r="W30" s="2">
        <v>0</v>
      </c>
      <c r="Y30" s="1"/>
      <c r="Z30" s="10" t="s">
        <v>175</v>
      </c>
      <c r="AA30" s="2">
        <v>1.2</v>
      </c>
      <c r="AB30" s="2">
        <v>3.1</v>
      </c>
      <c r="AC30" s="2">
        <v>1.5</v>
      </c>
      <c r="AD30" s="2">
        <v>26</v>
      </c>
      <c r="AE30" s="2">
        <v>14.4</v>
      </c>
      <c r="AF30" s="2">
        <v>6.8</v>
      </c>
      <c r="AG30" s="2">
        <v>6.1</v>
      </c>
      <c r="AH30" s="2">
        <v>3.3</v>
      </c>
      <c r="AI30" s="2">
        <v>7.7</v>
      </c>
      <c r="AJ30" s="2">
        <v>18.100000000000001</v>
      </c>
      <c r="AK30" s="2">
        <v>28.7</v>
      </c>
      <c r="AL30" s="2">
        <v>22.5</v>
      </c>
      <c r="AM30" s="2">
        <v>25.4</v>
      </c>
      <c r="AN30" s="2">
        <v>21.3</v>
      </c>
      <c r="AO30" s="2">
        <v>17.600000000000001</v>
      </c>
      <c r="AP30" s="2">
        <v>17.600000000000001</v>
      </c>
      <c r="AQ30" s="2">
        <v>13.1</v>
      </c>
      <c r="AR30" s="2">
        <v>11.7</v>
      </c>
      <c r="AS30" s="2">
        <v>11.1</v>
      </c>
      <c r="AT30" s="2">
        <v>8.1999999999999993</v>
      </c>
      <c r="AU30" s="2">
        <v>0.5</v>
      </c>
      <c r="AW30" s="1"/>
      <c r="AX30" s="10" t="s">
        <v>175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10.1</v>
      </c>
      <c r="BE30" s="2">
        <v>5.3</v>
      </c>
      <c r="BF30" s="2">
        <v>9.8000000000000007</v>
      </c>
      <c r="BG30" s="2">
        <v>8.4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U30" s="1"/>
      <c r="BV30" s="10" t="s">
        <v>175</v>
      </c>
      <c r="BW30" s="2">
        <v>85.3</v>
      </c>
      <c r="BX30" s="2">
        <v>92.9</v>
      </c>
      <c r="BY30" s="2">
        <v>98.1</v>
      </c>
      <c r="BZ30" s="2">
        <v>63.4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78.8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S30" s="1"/>
      <c r="CT30" s="10" t="s">
        <v>175</v>
      </c>
      <c r="CU30" s="2">
        <v>0.5</v>
      </c>
      <c r="CV30" s="2">
        <v>1.2</v>
      </c>
      <c r="CW30" s="2">
        <v>1.9</v>
      </c>
      <c r="CX30" s="2">
        <v>0</v>
      </c>
      <c r="CY30" s="2">
        <v>10.199999999999999</v>
      </c>
      <c r="CZ30" s="2">
        <v>8</v>
      </c>
      <c r="DA30" s="2">
        <v>9.8000000000000007</v>
      </c>
      <c r="DB30" s="2">
        <v>2.1</v>
      </c>
      <c r="DC30" s="2">
        <v>7.7</v>
      </c>
      <c r="DD30" s="2">
        <v>0</v>
      </c>
      <c r="DE30" s="2">
        <v>3.3</v>
      </c>
      <c r="DF30" s="2">
        <v>3.9</v>
      </c>
      <c r="DG30" s="2">
        <v>4.3</v>
      </c>
      <c r="DH30" s="2" t="s">
        <v>172</v>
      </c>
      <c r="DI30" s="2" t="s">
        <v>172</v>
      </c>
      <c r="DJ30" s="2" t="s">
        <v>172</v>
      </c>
      <c r="DK30" s="2">
        <v>4.7</v>
      </c>
      <c r="DL30" s="2">
        <v>3.4</v>
      </c>
      <c r="DM30" s="2">
        <v>6.1</v>
      </c>
      <c r="DN30" s="2">
        <v>4</v>
      </c>
      <c r="DO30" s="2">
        <v>3</v>
      </c>
      <c r="DQ30" s="1"/>
      <c r="DR30" s="10" t="s">
        <v>175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O30" s="1"/>
      <c r="EP30" s="10" t="s">
        <v>175</v>
      </c>
      <c r="EQ30" s="2">
        <v>2.1</v>
      </c>
      <c r="ER30" s="2">
        <v>0.3</v>
      </c>
      <c r="ES30" s="2">
        <v>0.2</v>
      </c>
      <c r="ET30" s="2">
        <v>0.8</v>
      </c>
      <c r="EU30" s="2">
        <v>0</v>
      </c>
      <c r="EV30" s="2">
        <v>0.9</v>
      </c>
      <c r="EW30" s="2">
        <v>0.4</v>
      </c>
      <c r="EX30" s="2">
        <v>0</v>
      </c>
      <c r="EY30" s="2">
        <v>0</v>
      </c>
      <c r="EZ30" s="2">
        <v>0.3</v>
      </c>
      <c r="FA30" s="2" t="s">
        <v>172</v>
      </c>
      <c r="FB30" s="2" t="s">
        <v>172</v>
      </c>
      <c r="FC30" s="2" t="s">
        <v>172</v>
      </c>
      <c r="FD30" s="2" t="s">
        <v>172</v>
      </c>
      <c r="FE30" s="2" t="s">
        <v>172</v>
      </c>
      <c r="FF30" s="2" t="s">
        <v>172</v>
      </c>
      <c r="FG30" s="2">
        <v>2.4</v>
      </c>
      <c r="FH30" s="2">
        <v>1.3</v>
      </c>
      <c r="FI30" s="2">
        <v>1</v>
      </c>
      <c r="FJ30" s="2">
        <v>1.3</v>
      </c>
      <c r="FK30" s="2">
        <v>0</v>
      </c>
    </row>
    <row r="31" spans="1:167" ht="14.5">
      <c r="A31" s="1"/>
      <c r="B31" s="10" t="s">
        <v>176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Y31" s="1"/>
      <c r="Z31" s="10" t="s">
        <v>176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W31" s="1"/>
      <c r="AX31" s="10" t="s">
        <v>176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U31" s="1"/>
      <c r="BV31" s="10" t="s">
        <v>176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S31" s="1"/>
      <c r="CT31" s="10" t="s">
        <v>176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 s="1"/>
      <c r="DR31" s="10" t="s">
        <v>176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O31" s="1"/>
      <c r="EP31" s="10" t="s">
        <v>176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</row>
    <row r="32" spans="1:167" ht="14.5">
      <c r="A32" s="1"/>
      <c r="B32" s="10" t="s">
        <v>177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Y32" s="1"/>
      <c r="Z32" s="10" t="s">
        <v>177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W32" s="1"/>
      <c r="AX32" s="10" t="s">
        <v>177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U32" s="1"/>
      <c r="BV32" s="10" t="s">
        <v>177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S32" s="1"/>
      <c r="CT32" s="10" t="s">
        <v>177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 s="1"/>
      <c r="DR32" s="10" t="s">
        <v>177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O32" s="1"/>
      <c r="EP32" s="10" t="s">
        <v>177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</row>
    <row r="33" spans="1:170" ht="14.5">
      <c r="A33" s="1"/>
      <c r="B33" s="10" t="s">
        <v>178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Y33" s="1"/>
      <c r="Z33" s="10" t="s">
        <v>178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W33" s="1"/>
      <c r="AX33" s="10" t="s">
        <v>178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U33" s="1"/>
      <c r="BV33" s="10" t="s">
        <v>178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S33" s="1"/>
      <c r="CT33" s="10" t="s">
        <v>178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 s="1"/>
      <c r="DR33" s="10" t="s">
        <v>178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O33" s="1"/>
      <c r="EP33" s="10" t="s">
        <v>178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</row>
    <row r="34" spans="1:170" ht="14.5">
      <c r="A34" s="1"/>
      <c r="B34" s="10" t="s">
        <v>179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Y34" s="1"/>
      <c r="Z34" s="10" t="s">
        <v>179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W34" s="1"/>
      <c r="AX34" s="10" t="s">
        <v>179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U34" s="1"/>
      <c r="BV34" s="10" t="s">
        <v>179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S34" s="1"/>
      <c r="CT34" s="10" t="s">
        <v>179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 s="1"/>
      <c r="DR34" s="10" t="s">
        <v>179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O34" s="1"/>
      <c r="EP34" s="10" t="s">
        <v>179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</row>
    <row r="35" spans="1:170" ht="14.5">
      <c r="A35" s="1"/>
      <c r="B35" s="10" t="s">
        <v>180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Y35" s="1"/>
      <c r="Z35" s="10" t="s">
        <v>180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W35" s="1"/>
      <c r="AX35" s="10" t="s">
        <v>180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U35" s="1"/>
      <c r="BV35" s="10" t="s">
        <v>180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S35" s="1"/>
      <c r="CT35" s="10" t="s">
        <v>180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 s="1"/>
      <c r="DR35" s="10" t="s">
        <v>180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O35" s="1"/>
      <c r="EP35" s="10" t="s">
        <v>180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</row>
    <row r="36" spans="1:170" ht="15.5">
      <c r="A36" s="1"/>
      <c r="B36" s="10" t="s">
        <v>181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Y36" s="1"/>
      <c r="Z36" s="10" t="s">
        <v>181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W36" s="1"/>
      <c r="AX36" s="10" t="s">
        <v>181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U36" s="1"/>
      <c r="BV36" s="10" t="s">
        <v>181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S36" s="1"/>
      <c r="CT36" s="10" t="s">
        <v>181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 s="1"/>
      <c r="DR36" s="10" t="s">
        <v>181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O36" s="1"/>
      <c r="EP36" s="10" t="s">
        <v>181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</row>
    <row r="37" spans="1:170" ht="14.5">
      <c r="A37" s="153"/>
      <c r="B37" s="15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Y37" s="153"/>
      <c r="Z37" s="153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W37" s="153"/>
      <c r="AX37" s="153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U37" s="153"/>
      <c r="BV37" s="153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S37" s="153"/>
      <c r="CT37" s="153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Q37" s="153"/>
      <c r="DR37" s="153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O37" s="153"/>
      <c r="EP37" s="153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</row>
    <row r="38" spans="1:170" ht="132">
      <c r="A38" s="7"/>
      <c r="B38" s="11" t="s">
        <v>236</v>
      </c>
      <c r="C38" s="4">
        <v>0.1</v>
      </c>
      <c r="D38" s="4">
        <v>0.1</v>
      </c>
      <c r="E38" s="4">
        <v>0.1</v>
      </c>
      <c r="F38" s="4">
        <v>0.1</v>
      </c>
      <c r="G38" s="4">
        <v>0.1</v>
      </c>
      <c r="H38" s="4">
        <v>0.1</v>
      </c>
      <c r="I38" s="4">
        <v>0.3</v>
      </c>
      <c r="J38" s="4">
        <v>0.3</v>
      </c>
      <c r="K38" s="4">
        <v>0.3</v>
      </c>
      <c r="L38" s="4">
        <v>0.2</v>
      </c>
      <c r="M38" s="4">
        <v>0.3</v>
      </c>
      <c r="N38" s="4">
        <v>0.3</v>
      </c>
      <c r="O38" s="4">
        <v>0.3</v>
      </c>
      <c r="P38" s="4">
        <v>0.3</v>
      </c>
      <c r="Q38" s="4">
        <v>0.3</v>
      </c>
      <c r="R38" s="4">
        <v>0.3</v>
      </c>
      <c r="S38" s="4">
        <v>0.3</v>
      </c>
      <c r="T38" s="4">
        <v>0.3</v>
      </c>
      <c r="U38" s="4">
        <v>0.3</v>
      </c>
      <c r="V38" s="4">
        <v>0.3</v>
      </c>
      <c r="W38" s="4">
        <v>0.1</v>
      </c>
      <c r="Y38" s="7"/>
      <c r="Z38" s="11" t="s">
        <v>236</v>
      </c>
      <c r="AA38" s="4">
        <v>0.3</v>
      </c>
      <c r="AB38" s="4">
        <v>0.3</v>
      </c>
      <c r="AC38" s="4">
        <v>0.3</v>
      </c>
      <c r="AD38" s="4">
        <v>0.5</v>
      </c>
      <c r="AE38" s="4">
        <v>0.6</v>
      </c>
      <c r="AF38" s="4">
        <v>0.6</v>
      </c>
      <c r="AG38" s="4">
        <v>0.6</v>
      </c>
      <c r="AH38" s="4">
        <v>0.5</v>
      </c>
      <c r="AI38" s="4">
        <v>0.5</v>
      </c>
      <c r="AJ38" s="4">
        <v>0.7</v>
      </c>
      <c r="AK38" s="4">
        <v>0.5</v>
      </c>
      <c r="AL38" s="4">
        <v>0.4</v>
      </c>
      <c r="AM38" s="4">
        <v>0.4</v>
      </c>
      <c r="AN38" s="4">
        <v>0.4</v>
      </c>
      <c r="AO38" s="4">
        <v>0.4</v>
      </c>
      <c r="AP38" s="4">
        <v>0.4</v>
      </c>
      <c r="AQ38" s="4">
        <v>0.4</v>
      </c>
      <c r="AR38" s="4">
        <v>0.4</v>
      </c>
      <c r="AS38" s="4">
        <v>0.5</v>
      </c>
      <c r="AT38" s="4">
        <v>0.5</v>
      </c>
      <c r="AU38" s="4">
        <v>0.4</v>
      </c>
      <c r="AW38" s="7"/>
      <c r="AX38" s="11" t="s">
        <v>236</v>
      </c>
      <c r="AY38" s="4">
        <v>0.3</v>
      </c>
      <c r="AZ38" s="4">
        <v>0.3</v>
      </c>
      <c r="BA38" s="4">
        <v>0.2</v>
      </c>
      <c r="BB38" s="4">
        <v>0.3</v>
      </c>
      <c r="BC38" s="4">
        <v>0.5</v>
      </c>
      <c r="BD38" s="4">
        <v>0.5</v>
      </c>
      <c r="BE38" s="4">
        <v>0.4</v>
      </c>
      <c r="BF38" s="4">
        <v>0.5</v>
      </c>
      <c r="BG38" s="4">
        <v>0.5</v>
      </c>
      <c r="BH38" s="4">
        <v>0.2</v>
      </c>
      <c r="BI38" s="4">
        <v>0.1</v>
      </c>
      <c r="BJ38" s="4">
        <v>0.2</v>
      </c>
      <c r="BK38" s="4">
        <v>0.1</v>
      </c>
      <c r="BL38" s="4">
        <v>0.1</v>
      </c>
      <c r="BM38" s="4">
        <v>0.1</v>
      </c>
      <c r="BN38" s="4">
        <v>0.3</v>
      </c>
      <c r="BO38" s="4">
        <v>0.3</v>
      </c>
      <c r="BP38" s="4">
        <v>0.3</v>
      </c>
      <c r="BQ38" s="4">
        <v>0.3</v>
      </c>
      <c r="BR38" s="4">
        <v>0.3</v>
      </c>
      <c r="BS38" s="4">
        <v>0.2</v>
      </c>
      <c r="BU38" s="7"/>
      <c r="BV38" s="11" t="s">
        <v>236</v>
      </c>
      <c r="BW38" s="4">
        <v>0</v>
      </c>
      <c r="BX38" s="4">
        <v>0</v>
      </c>
      <c r="BY38" s="4">
        <v>0.1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S38" s="7"/>
      <c r="CT38" s="11" t="s">
        <v>236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Q38" s="7"/>
      <c r="DR38" s="11" t="s">
        <v>236</v>
      </c>
      <c r="DS38" s="4">
        <v>0.1</v>
      </c>
      <c r="DT38" s="4">
        <v>0.1</v>
      </c>
      <c r="DU38" s="4">
        <v>0.1</v>
      </c>
      <c r="DV38" s="4">
        <v>0.1</v>
      </c>
      <c r="DW38" s="4">
        <v>0.1</v>
      </c>
      <c r="DX38" s="4">
        <v>0.1</v>
      </c>
      <c r="DY38" s="4">
        <v>0.1</v>
      </c>
      <c r="DZ38" s="4">
        <v>0.1</v>
      </c>
      <c r="EA38" s="4">
        <v>0.1</v>
      </c>
      <c r="EB38" s="4">
        <v>0.1</v>
      </c>
      <c r="EC38" s="4">
        <v>0.1</v>
      </c>
      <c r="ED38" s="4">
        <v>0.1</v>
      </c>
      <c r="EE38" s="4">
        <v>0.1</v>
      </c>
      <c r="EF38" s="4">
        <v>0.1</v>
      </c>
      <c r="EG38" s="4">
        <v>0.1</v>
      </c>
      <c r="EH38" s="4">
        <v>0.1</v>
      </c>
      <c r="EI38" s="4">
        <v>0.1</v>
      </c>
      <c r="EJ38" s="4">
        <v>0.1</v>
      </c>
      <c r="EK38" s="4">
        <v>0.1</v>
      </c>
      <c r="EL38" s="4">
        <v>0.1</v>
      </c>
      <c r="EM38" s="4">
        <v>0.2</v>
      </c>
      <c r="EO38" s="7"/>
      <c r="EP38" s="11" t="s">
        <v>236</v>
      </c>
      <c r="EQ38" s="4">
        <v>0.4</v>
      </c>
      <c r="ER38" s="4">
        <v>0.6</v>
      </c>
      <c r="ES38" s="4">
        <v>0.6</v>
      </c>
      <c r="ET38" s="4">
        <v>0.6</v>
      </c>
      <c r="EU38" s="4">
        <v>0.7</v>
      </c>
      <c r="EV38" s="4">
        <v>0.7</v>
      </c>
      <c r="EW38" s="4">
        <v>0.7</v>
      </c>
      <c r="EX38" s="4">
        <v>0.7</v>
      </c>
      <c r="EY38" s="4">
        <v>0.7</v>
      </c>
      <c r="EZ38" s="4">
        <v>0.4</v>
      </c>
      <c r="FA38" s="4">
        <v>0.5</v>
      </c>
      <c r="FB38" s="4">
        <v>0.4</v>
      </c>
      <c r="FC38" s="4">
        <v>0.4</v>
      </c>
      <c r="FD38" s="4">
        <v>0.5</v>
      </c>
      <c r="FE38" s="4">
        <v>0.5</v>
      </c>
      <c r="FF38" s="4">
        <v>0.5</v>
      </c>
      <c r="FG38" s="4">
        <v>0.5</v>
      </c>
      <c r="FH38" s="4">
        <v>0.6</v>
      </c>
      <c r="FI38" s="4">
        <v>0.7</v>
      </c>
      <c r="FJ38" s="4">
        <v>0.5</v>
      </c>
      <c r="FK38" s="4">
        <v>0.5</v>
      </c>
    </row>
    <row r="39" spans="1:170" ht="15">
      <c r="A39" s="1"/>
      <c r="B39" s="9" t="s">
        <v>184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Y39" s="1"/>
      <c r="Z39" s="9" t="s">
        <v>184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W39" s="1"/>
      <c r="AX39" s="9" t="s">
        <v>184</v>
      </c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U39" s="1"/>
      <c r="BV39" s="9" t="s">
        <v>184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S39" s="1"/>
      <c r="CT39" s="9" t="s">
        <v>184</v>
      </c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Q39" s="1"/>
      <c r="DR39" s="9" t="s">
        <v>184</v>
      </c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O39" s="1"/>
      <c r="EP39" s="9" t="s">
        <v>184</v>
      </c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</row>
    <row r="40" spans="1:170" ht="15.5">
      <c r="A40" s="1"/>
      <c r="B40" s="10" t="s">
        <v>171</v>
      </c>
      <c r="C40" s="12" t="s">
        <v>185</v>
      </c>
      <c r="D40" s="12" t="s">
        <v>185</v>
      </c>
      <c r="E40" s="12" t="s">
        <v>185</v>
      </c>
      <c r="F40" s="12" t="s">
        <v>185</v>
      </c>
      <c r="G40" s="12" t="s">
        <v>185</v>
      </c>
      <c r="H40" s="12" t="s">
        <v>185</v>
      </c>
      <c r="I40" s="12" t="s">
        <v>185</v>
      </c>
      <c r="J40" s="12" t="s">
        <v>185</v>
      </c>
      <c r="K40" s="12" t="s">
        <v>185</v>
      </c>
      <c r="L40" s="12" t="s">
        <v>185</v>
      </c>
      <c r="M40" s="12" t="s">
        <v>185</v>
      </c>
      <c r="N40" s="12" t="s">
        <v>185</v>
      </c>
      <c r="O40" s="12" t="s">
        <v>185</v>
      </c>
      <c r="P40" s="12" t="s">
        <v>185</v>
      </c>
      <c r="Q40" s="12" t="s">
        <v>185</v>
      </c>
      <c r="R40" s="12" t="s">
        <v>185</v>
      </c>
      <c r="S40" s="12" t="s">
        <v>185</v>
      </c>
      <c r="T40" s="12" t="s">
        <v>185</v>
      </c>
      <c r="U40" s="12" t="s">
        <v>185</v>
      </c>
      <c r="V40" s="12" t="s">
        <v>185</v>
      </c>
      <c r="W40" s="12" t="s">
        <v>185</v>
      </c>
      <c r="Y40" s="1"/>
      <c r="Z40" s="10" t="s">
        <v>171</v>
      </c>
      <c r="AA40" s="12" t="s">
        <v>185</v>
      </c>
      <c r="AB40" s="12" t="s">
        <v>185</v>
      </c>
      <c r="AC40" s="12" t="s">
        <v>185</v>
      </c>
      <c r="AD40" s="12" t="s">
        <v>185</v>
      </c>
      <c r="AE40" s="12" t="s">
        <v>185</v>
      </c>
      <c r="AF40" s="12" t="s">
        <v>185</v>
      </c>
      <c r="AG40" s="12" t="s">
        <v>185</v>
      </c>
      <c r="AH40" s="12" t="s">
        <v>185</v>
      </c>
      <c r="AI40" s="12" t="s">
        <v>185</v>
      </c>
      <c r="AJ40" s="12" t="s">
        <v>185</v>
      </c>
      <c r="AK40" s="12" t="s">
        <v>185</v>
      </c>
      <c r="AL40" s="12" t="s">
        <v>185</v>
      </c>
      <c r="AM40" s="12" t="s">
        <v>185</v>
      </c>
      <c r="AN40" s="12" t="s">
        <v>185</v>
      </c>
      <c r="AO40" s="12" t="s">
        <v>185</v>
      </c>
      <c r="AP40" s="12" t="s">
        <v>185</v>
      </c>
      <c r="AQ40" s="12" t="s">
        <v>185</v>
      </c>
      <c r="AR40" s="12" t="s">
        <v>185</v>
      </c>
      <c r="AS40" s="12" t="s">
        <v>185</v>
      </c>
      <c r="AT40" s="12" t="s">
        <v>185</v>
      </c>
      <c r="AU40" s="12" t="s">
        <v>185</v>
      </c>
      <c r="AW40" s="1"/>
      <c r="AX40" s="10" t="s">
        <v>171</v>
      </c>
      <c r="AY40" s="12" t="s">
        <v>185</v>
      </c>
      <c r="AZ40" s="12" t="s">
        <v>185</v>
      </c>
      <c r="BA40" s="12" t="s">
        <v>185</v>
      </c>
      <c r="BB40" s="12" t="s">
        <v>185</v>
      </c>
      <c r="BC40" s="12" t="s">
        <v>185</v>
      </c>
      <c r="BD40" s="12" t="s">
        <v>185</v>
      </c>
      <c r="BE40" s="12" t="s">
        <v>185</v>
      </c>
      <c r="BF40" s="12" t="s">
        <v>185</v>
      </c>
      <c r="BG40" s="12" t="s">
        <v>185</v>
      </c>
      <c r="BH40" s="12" t="s">
        <v>185</v>
      </c>
      <c r="BI40" s="12" t="s">
        <v>185</v>
      </c>
      <c r="BJ40" s="12" t="s">
        <v>185</v>
      </c>
      <c r="BK40" s="12" t="s">
        <v>185</v>
      </c>
      <c r="BL40" s="12" t="s">
        <v>185</v>
      </c>
      <c r="BM40" s="12" t="s">
        <v>185</v>
      </c>
      <c r="BN40" s="12" t="s">
        <v>185</v>
      </c>
      <c r="BO40" s="12" t="s">
        <v>185</v>
      </c>
      <c r="BP40" s="12" t="s">
        <v>185</v>
      </c>
      <c r="BQ40" s="12" t="s">
        <v>185</v>
      </c>
      <c r="BR40" s="12" t="s">
        <v>185</v>
      </c>
      <c r="BS40" s="12" t="s">
        <v>185</v>
      </c>
      <c r="BU40" s="1"/>
      <c r="BV40" s="10" t="s">
        <v>171</v>
      </c>
      <c r="BW40" s="12" t="s">
        <v>185</v>
      </c>
      <c r="BX40" s="12" t="s">
        <v>185</v>
      </c>
      <c r="BY40" s="12" t="s">
        <v>185</v>
      </c>
      <c r="BZ40" s="12" t="s">
        <v>185</v>
      </c>
      <c r="CA40" s="12" t="s">
        <v>185</v>
      </c>
      <c r="CB40" s="12" t="s">
        <v>185</v>
      </c>
      <c r="CC40" s="12" t="s">
        <v>185</v>
      </c>
      <c r="CD40" s="12" t="s">
        <v>185</v>
      </c>
      <c r="CE40" s="12" t="s">
        <v>185</v>
      </c>
      <c r="CF40" s="12" t="s">
        <v>185</v>
      </c>
      <c r="CG40" s="12" t="s">
        <v>185</v>
      </c>
      <c r="CH40" s="12" t="s">
        <v>185</v>
      </c>
      <c r="CI40" s="12" t="s">
        <v>185</v>
      </c>
      <c r="CJ40" s="12" t="s">
        <v>185</v>
      </c>
      <c r="CK40" s="12" t="s">
        <v>185</v>
      </c>
      <c r="CL40" s="12" t="s">
        <v>185</v>
      </c>
      <c r="CM40" s="12" t="s">
        <v>185</v>
      </c>
      <c r="CN40" s="12" t="s">
        <v>185</v>
      </c>
      <c r="CO40" s="12" t="s">
        <v>185</v>
      </c>
      <c r="CP40" s="12" t="s">
        <v>185</v>
      </c>
      <c r="CQ40" s="12" t="s">
        <v>185</v>
      </c>
      <c r="CS40" s="1"/>
      <c r="CT40" s="10" t="s">
        <v>171</v>
      </c>
      <c r="CU40" s="12" t="s">
        <v>185</v>
      </c>
      <c r="CV40" s="12" t="s">
        <v>185</v>
      </c>
      <c r="CW40" s="12" t="s">
        <v>185</v>
      </c>
      <c r="CX40" s="12" t="s">
        <v>185</v>
      </c>
      <c r="CY40" s="12" t="s">
        <v>185</v>
      </c>
      <c r="CZ40" s="12" t="s">
        <v>185</v>
      </c>
      <c r="DA40" s="12" t="s">
        <v>185</v>
      </c>
      <c r="DB40" s="12" t="s">
        <v>185</v>
      </c>
      <c r="DC40" s="12" t="s">
        <v>185</v>
      </c>
      <c r="DD40" s="12" t="s">
        <v>185</v>
      </c>
      <c r="DE40" s="12" t="s">
        <v>185</v>
      </c>
      <c r="DF40" s="12" t="s">
        <v>185</v>
      </c>
      <c r="DG40" s="12" t="s">
        <v>185</v>
      </c>
      <c r="DH40" s="12" t="s">
        <v>185</v>
      </c>
      <c r="DI40" s="12" t="s">
        <v>185</v>
      </c>
      <c r="DJ40" s="12" t="s">
        <v>185</v>
      </c>
      <c r="DK40" s="12" t="s">
        <v>185</v>
      </c>
      <c r="DL40" s="12" t="s">
        <v>185</v>
      </c>
      <c r="DM40" s="12" t="s">
        <v>185</v>
      </c>
      <c r="DN40" s="12" t="s">
        <v>185</v>
      </c>
      <c r="DO40" s="12" t="s">
        <v>185</v>
      </c>
      <c r="DQ40" s="1"/>
      <c r="DR40" s="10" t="s">
        <v>171</v>
      </c>
      <c r="DS40" s="12" t="s">
        <v>185</v>
      </c>
      <c r="DT40" s="12" t="s">
        <v>185</v>
      </c>
      <c r="DU40" s="12" t="s">
        <v>185</v>
      </c>
      <c r="DV40" s="12" t="s">
        <v>185</v>
      </c>
      <c r="DW40" s="12" t="s">
        <v>185</v>
      </c>
      <c r="DX40" s="12" t="s">
        <v>185</v>
      </c>
      <c r="DY40" s="12" t="s">
        <v>185</v>
      </c>
      <c r="DZ40" s="12" t="s">
        <v>185</v>
      </c>
      <c r="EA40" s="12" t="s">
        <v>185</v>
      </c>
      <c r="EB40" s="12" t="s">
        <v>185</v>
      </c>
      <c r="EC40" s="12" t="s">
        <v>185</v>
      </c>
      <c r="ED40" s="12" t="s">
        <v>185</v>
      </c>
      <c r="EE40" s="12" t="s">
        <v>185</v>
      </c>
      <c r="EF40" s="12" t="s">
        <v>185</v>
      </c>
      <c r="EG40" s="12" t="s">
        <v>185</v>
      </c>
      <c r="EH40" s="12" t="s">
        <v>185</v>
      </c>
      <c r="EI40" s="12" t="s">
        <v>185</v>
      </c>
      <c r="EJ40" s="12" t="s">
        <v>185</v>
      </c>
      <c r="EK40" s="12" t="s">
        <v>185</v>
      </c>
      <c r="EL40" s="12" t="s">
        <v>185</v>
      </c>
      <c r="EM40" s="12" t="s">
        <v>185</v>
      </c>
      <c r="EO40" s="1"/>
      <c r="EP40" s="10" t="s">
        <v>171</v>
      </c>
      <c r="EQ40" s="12" t="s">
        <v>185</v>
      </c>
      <c r="ER40" s="12" t="s">
        <v>185</v>
      </c>
      <c r="ES40" s="12" t="s">
        <v>185</v>
      </c>
      <c r="ET40" s="12" t="s">
        <v>185</v>
      </c>
      <c r="EU40" s="12" t="s">
        <v>185</v>
      </c>
      <c r="EV40" s="12" t="s">
        <v>185</v>
      </c>
      <c r="EW40" s="12" t="s">
        <v>185</v>
      </c>
      <c r="EX40" s="12" t="s">
        <v>185</v>
      </c>
      <c r="EY40" s="12" t="s">
        <v>185</v>
      </c>
      <c r="EZ40" s="12" t="s">
        <v>185</v>
      </c>
      <c r="FA40" s="12" t="s">
        <v>185</v>
      </c>
      <c r="FB40" s="12" t="s">
        <v>185</v>
      </c>
      <c r="FC40" s="12" t="s">
        <v>185</v>
      </c>
      <c r="FD40" s="12" t="s">
        <v>185</v>
      </c>
      <c r="FE40" s="12" t="s">
        <v>185</v>
      </c>
      <c r="FF40" s="12" t="s">
        <v>185</v>
      </c>
      <c r="FG40" s="12" t="s">
        <v>185</v>
      </c>
      <c r="FH40" s="12" t="s">
        <v>185</v>
      </c>
      <c r="FI40" s="12" t="s">
        <v>185</v>
      </c>
      <c r="FJ40" s="12" t="s">
        <v>185</v>
      </c>
      <c r="FK40" s="12" t="s">
        <v>185</v>
      </c>
    </row>
    <row r="41" spans="1:170" ht="14.5">
      <c r="A41" s="1"/>
      <c r="B41" s="10" t="s">
        <v>173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15">
        <f t="shared" ref="X41:X49" si="0">W16</f>
        <v>0</v>
      </c>
      <c r="Y41" s="16"/>
      <c r="Z41" s="10" t="s">
        <v>173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15">
        <f t="shared" ref="AV41:AV49" si="1">AU16</f>
        <v>0</v>
      </c>
      <c r="AW41" s="16"/>
      <c r="AX41" s="10" t="s">
        <v>173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15">
        <f t="shared" ref="BT41:BT49" si="2">BS16</f>
        <v>0</v>
      </c>
      <c r="BU41" s="16"/>
      <c r="BV41" s="10" t="s">
        <v>173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15">
        <f t="shared" ref="CR41:CR49" si="3">CQ16</f>
        <v>0</v>
      </c>
      <c r="CS41" s="16"/>
      <c r="CT41" s="10" t="s">
        <v>173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15">
        <f t="shared" ref="DP41:DP49" si="4">DO16</f>
        <v>0</v>
      </c>
      <c r="DQ41" s="16"/>
      <c r="DR41" s="10" t="s">
        <v>173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15">
        <f t="shared" ref="EN41:EN49" si="5">EM16</f>
        <v>0</v>
      </c>
      <c r="EO41" s="16"/>
      <c r="EP41" s="10" t="s">
        <v>173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15">
        <f t="shared" ref="FL41:FL49" si="6">FK16</f>
        <v>0</v>
      </c>
      <c r="FM41" s="16"/>
    </row>
    <row r="42" spans="1:170" ht="14.5">
      <c r="A42" s="1"/>
      <c r="B42" s="10" t="s">
        <v>174</v>
      </c>
      <c r="C42" s="2">
        <v>0.1</v>
      </c>
      <c r="D42" s="2">
        <v>0.1</v>
      </c>
      <c r="E42" s="2">
        <v>0.1</v>
      </c>
      <c r="F42" s="2">
        <v>0.1</v>
      </c>
      <c r="G42" s="2">
        <v>0.1</v>
      </c>
      <c r="H42" s="2">
        <v>0.1</v>
      </c>
      <c r="I42" s="2">
        <v>0.2</v>
      </c>
      <c r="J42" s="2">
        <v>0.2</v>
      </c>
      <c r="K42" s="2">
        <v>0.2</v>
      </c>
      <c r="L42" s="2">
        <v>0.2</v>
      </c>
      <c r="M42" s="2" t="s">
        <v>172</v>
      </c>
      <c r="N42" s="2" t="s">
        <v>172</v>
      </c>
      <c r="O42" s="2" t="s">
        <v>172</v>
      </c>
      <c r="P42" s="2" t="s">
        <v>172</v>
      </c>
      <c r="Q42" s="2" t="s">
        <v>172</v>
      </c>
      <c r="R42" s="2" t="s">
        <v>172</v>
      </c>
      <c r="S42" s="2">
        <v>0.3</v>
      </c>
      <c r="T42" s="2">
        <v>0.3</v>
      </c>
      <c r="U42" s="2">
        <v>0.3</v>
      </c>
      <c r="V42" s="2">
        <v>0.3</v>
      </c>
      <c r="W42" s="2">
        <v>0.1</v>
      </c>
      <c r="X42" s="15">
        <f t="shared" si="0"/>
        <v>1.8</v>
      </c>
      <c r="Y42" s="16">
        <f>W42*1000/X42</f>
        <v>55.5555555555556</v>
      </c>
      <c r="Z42" s="10" t="s">
        <v>174</v>
      </c>
      <c r="AA42" s="2">
        <v>0.3</v>
      </c>
      <c r="AB42" s="2">
        <v>0.3</v>
      </c>
      <c r="AC42" s="2">
        <v>0.3</v>
      </c>
      <c r="AD42" s="2">
        <v>0.4</v>
      </c>
      <c r="AE42" s="2">
        <v>0.5</v>
      </c>
      <c r="AF42" s="2">
        <v>0.6</v>
      </c>
      <c r="AG42" s="2">
        <v>0.5</v>
      </c>
      <c r="AH42" s="2">
        <v>0.4</v>
      </c>
      <c r="AI42" s="2">
        <v>0.4</v>
      </c>
      <c r="AJ42" s="2">
        <v>0.6</v>
      </c>
      <c r="AK42" s="2" t="s">
        <v>172</v>
      </c>
      <c r="AL42" s="2" t="s">
        <v>172</v>
      </c>
      <c r="AM42" s="2" t="s">
        <v>172</v>
      </c>
      <c r="AN42" s="2" t="s">
        <v>172</v>
      </c>
      <c r="AO42" s="2" t="s">
        <v>172</v>
      </c>
      <c r="AP42" s="2" t="s">
        <v>172</v>
      </c>
      <c r="AQ42" s="2" t="s">
        <v>172</v>
      </c>
      <c r="AR42" s="2">
        <v>0.4</v>
      </c>
      <c r="AS42" s="2">
        <v>0.4</v>
      </c>
      <c r="AT42" s="2">
        <v>0.5</v>
      </c>
      <c r="AU42" s="2">
        <v>0.4</v>
      </c>
      <c r="AV42" s="15">
        <f t="shared" si="1"/>
        <v>5.9</v>
      </c>
      <c r="AW42" s="16">
        <f>AU42*1000/AV42</f>
        <v>67.796610169491501</v>
      </c>
      <c r="AX42" s="10" t="s">
        <v>174</v>
      </c>
      <c r="AY42" s="2">
        <v>0.3</v>
      </c>
      <c r="AZ42" s="2">
        <v>0.3</v>
      </c>
      <c r="BA42" s="2">
        <v>0.3</v>
      </c>
      <c r="BB42" s="2">
        <v>0.3</v>
      </c>
      <c r="BC42" s="2">
        <v>0.5</v>
      </c>
      <c r="BD42" s="2">
        <v>0.5</v>
      </c>
      <c r="BE42" s="2">
        <v>0.4</v>
      </c>
      <c r="BF42" s="2">
        <v>0.5</v>
      </c>
      <c r="BG42" s="2">
        <v>0.5</v>
      </c>
      <c r="BH42" s="2">
        <v>0.2</v>
      </c>
      <c r="BI42" s="2">
        <v>0.1</v>
      </c>
      <c r="BJ42" s="2">
        <v>0.2</v>
      </c>
      <c r="BK42" s="2">
        <v>0.1</v>
      </c>
      <c r="BL42" s="2">
        <v>0.1</v>
      </c>
      <c r="BM42" s="2">
        <v>0.1</v>
      </c>
      <c r="BN42" s="2">
        <v>0.3</v>
      </c>
      <c r="BO42" s="2">
        <v>0.3</v>
      </c>
      <c r="BP42" s="2">
        <v>0.3</v>
      </c>
      <c r="BQ42" s="2">
        <v>0.3</v>
      </c>
      <c r="BR42" s="2">
        <v>0.3</v>
      </c>
      <c r="BS42" s="2">
        <v>0.2</v>
      </c>
      <c r="BT42" s="15">
        <f t="shared" si="2"/>
        <v>3.4</v>
      </c>
      <c r="BU42" s="16">
        <f>BS42*1000/BT42</f>
        <v>58.823529411764703</v>
      </c>
      <c r="BV42" s="10" t="s">
        <v>174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 t="s">
        <v>172</v>
      </c>
      <c r="CH42" s="2" t="s">
        <v>172</v>
      </c>
      <c r="CI42" s="2" t="s">
        <v>172</v>
      </c>
      <c r="CJ42" s="2" t="s">
        <v>172</v>
      </c>
      <c r="CK42" s="2" t="s">
        <v>172</v>
      </c>
      <c r="CL42" s="2" t="s">
        <v>172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15">
        <f t="shared" si="3"/>
        <v>0.5</v>
      </c>
      <c r="CS42" s="16"/>
      <c r="CT42" s="10" t="s">
        <v>174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 t="s">
        <v>172</v>
      </c>
      <c r="DF42" s="2" t="s">
        <v>172</v>
      </c>
      <c r="DG42" s="2" t="s">
        <v>172</v>
      </c>
      <c r="DH42" s="2" t="s">
        <v>172</v>
      </c>
      <c r="DI42" s="2" t="s">
        <v>172</v>
      </c>
      <c r="DJ42" s="2" t="s">
        <v>172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15">
        <f t="shared" si="4"/>
        <v>0.3</v>
      </c>
      <c r="DQ42" s="16"/>
      <c r="DR42" s="10" t="s">
        <v>174</v>
      </c>
      <c r="DS42" s="2">
        <v>0.1</v>
      </c>
      <c r="DT42" s="2">
        <v>0.1</v>
      </c>
      <c r="DU42" s="2">
        <v>0.1</v>
      </c>
      <c r="DV42" s="2">
        <v>0.1</v>
      </c>
      <c r="DW42" s="2">
        <v>0.1</v>
      </c>
      <c r="DX42" s="2">
        <v>0.1</v>
      </c>
      <c r="DY42" s="2">
        <v>0.1</v>
      </c>
      <c r="DZ42" s="2">
        <v>0.1</v>
      </c>
      <c r="EA42" s="2">
        <v>0.1</v>
      </c>
      <c r="EB42" s="2">
        <v>0.1</v>
      </c>
      <c r="EC42" s="2" t="s">
        <v>172</v>
      </c>
      <c r="ED42" s="2" t="s">
        <v>172</v>
      </c>
      <c r="EE42" s="2" t="s">
        <v>172</v>
      </c>
      <c r="EF42" s="2" t="s">
        <v>172</v>
      </c>
      <c r="EG42" s="2" t="s">
        <v>172</v>
      </c>
      <c r="EH42" s="2" t="s">
        <v>172</v>
      </c>
      <c r="EI42" s="2">
        <v>0.1</v>
      </c>
      <c r="EJ42" s="2">
        <v>0.1</v>
      </c>
      <c r="EK42" s="2">
        <v>0.1</v>
      </c>
      <c r="EL42" s="2">
        <v>0.1</v>
      </c>
      <c r="EM42" s="2">
        <v>0.2</v>
      </c>
      <c r="EN42" s="15">
        <f t="shared" si="5"/>
        <v>2.6</v>
      </c>
      <c r="EO42" s="16">
        <f>EM42*1000/EN42</f>
        <v>76.923076923076906</v>
      </c>
      <c r="EP42" s="10" t="s">
        <v>174</v>
      </c>
      <c r="EQ42" s="2">
        <v>0.4</v>
      </c>
      <c r="ER42" s="2">
        <v>0.6</v>
      </c>
      <c r="ES42" s="2">
        <v>0.6</v>
      </c>
      <c r="ET42" s="2">
        <v>0.6</v>
      </c>
      <c r="EU42" s="2">
        <v>0.7</v>
      </c>
      <c r="EV42" s="2">
        <v>0.7</v>
      </c>
      <c r="EW42" s="2">
        <v>0.7</v>
      </c>
      <c r="EX42" s="2">
        <v>0.7</v>
      </c>
      <c r="EY42" s="2">
        <v>0.7</v>
      </c>
      <c r="EZ42" s="2">
        <v>0.4</v>
      </c>
      <c r="FA42" s="2" t="s">
        <v>172</v>
      </c>
      <c r="FB42" s="2" t="s">
        <v>172</v>
      </c>
      <c r="FC42" s="2" t="s">
        <v>172</v>
      </c>
      <c r="FD42" s="2" t="s">
        <v>172</v>
      </c>
      <c r="FE42" s="2" t="s">
        <v>172</v>
      </c>
      <c r="FF42" s="2" t="s">
        <v>172</v>
      </c>
      <c r="FG42" s="2">
        <v>0.5</v>
      </c>
      <c r="FH42" s="2">
        <v>0.6</v>
      </c>
      <c r="FI42" s="2">
        <v>0.7</v>
      </c>
      <c r="FJ42" s="2">
        <v>0.5</v>
      </c>
      <c r="FK42" s="2">
        <v>0.5</v>
      </c>
      <c r="FL42" s="15">
        <f t="shared" si="6"/>
        <v>6.6</v>
      </c>
      <c r="FM42" s="16">
        <f>FK42*1000/FL42</f>
        <v>75.757575757575793</v>
      </c>
      <c r="FN42">
        <f t="shared" ref="FN42" si="7">AVERAGE(Y42,AW42,BU42,CS42,DQ42,EO42,FM42)</f>
        <v>66.971269563492896</v>
      </c>
    </row>
    <row r="43" spans="1:170" ht="14.5">
      <c r="A43" s="1"/>
      <c r="B43" s="10" t="s">
        <v>175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0.1</v>
      </c>
      <c r="K43" s="2">
        <v>0.1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 t="s">
        <v>172</v>
      </c>
      <c r="R43" s="2" t="s">
        <v>172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15">
        <f t="shared" si="0"/>
        <v>0</v>
      </c>
      <c r="Y43" s="16"/>
      <c r="Z43" s="10" t="s">
        <v>175</v>
      </c>
      <c r="AA43" s="2">
        <v>0</v>
      </c>
      <c r="AB43" s="2">
        <v>0</v>
      </c>
      <c r="AC43" s="2">
        <v>0</v>
      </c>
      <c r="AD43" s="2">
        <v>0.2</v>
      </c>
      <c r="AE43" s="2">
        <v>0.1</v>
      </c>
      <c r="AF43" s="2">
        <v>0</v>
      </c>
      <c r="AG43" s="2">
        <v>0</v>
      </c>
      <c r="AH43" s="2">
        <v>0</v>
      </c>
      <c r="AI43" s="2">
        <v>0</v>
      </c>
      <c r="AJ43" s="2">
        <v>0.1</v>
      </c>
      <c r="AK43" s="2">
        <v>0.2</v>
      </c>
      <c r="AL43" s="2">
        <v>0.1</v>
      </c>
      <c r="AM43" s="2">
        <v>0.1</v>
      </c>
      <c r="AN43" s="2">
        <v>0.1</v>
      </c>
      <c r="AO43" s="2">
        <v>0.1</v>
      </c>
      <c r="AP43" s="2">
        <v>0.1</v>
      </c>
      <c r="AQ43" s="2">
        <v>0.1</v>
      </c>
      <c r="AR43" s="2">
        <v>0.1</v>
      </c>
      <c r="AS43" s="2">
        <v>0.1</v>
      </c>
      <c r="AT43" s="2">
        <v>0</v>
      </c>
      <c r="AU43" s="2">
        <v>0</v>
      </c>
      <c r="AV43" s="15">
        <f t="shared" si="1"/>
        <v>0</v>
      </c>
      <c r="AW43" s="16"/>
      <c r="AX43" s="10" t="s">
        <v>175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0.1</v>
      </c>
      <c r="BE43" s="2">
        <v>0</v>
      </c>
      <c r="BF43" s="2">
        <v>0.1</v>
      </c>
      <c r="BG43" s="2">
        <v>0.1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15">
        <f t="shared" si="2"/>
        <v>0</v>
      </c>
      <c r="BU43" s="16"/>
      <c r="BV43" s="10" t="s">
        <v>175</v>
      </c>
      <c r="BW43" s="2">
        <v>0</v>
      </c>
      <c r="BX43" s="2">
        <v>0</v>
      </c>
      <c r="BY43" s="2">
        <v>0.1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15">
        <f t="shared" si="3"/>
        <v>0</v>
      </c>
      <c r="CS43" s="16"/>
      <c r="CT43" s="10" t="s">
        <v>175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 t="s">
        <v>172</v>
      </c>
      <c r="DI43" s="2" t="s">
        <v>172</v>
      </c>
      <c r="DJ43" s="2" t="s">
        <v>172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15">
        <f t="shared" si="4"/>
        <v>0</v>
      </c>
      <c r="DQ43" s="16"/>
      <c r="DR43" s="10" t="s">
        <v>175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15">
        <f t="shared" si="5"/>
        <v>0</v>
      </c>
      <c r="EO43" s="16"/>
      <c r="EP43" s="10" t="s">
        <v>175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 t="s">
        <v>172</v>
      </c>
      <c r="FB43" s="2" t="s">
        <v>172</v>
      </c>
      <c r="FC43" s="2" t="s">
        <v>172</v>
      </c>
      <c r="FD43" s="2" t="s">
        <v>172</v>
      </c>
      <c r="FE43" s="2" t="s">
        <v>172</v>
      </c>
      <c r="FF43" s="2" t="s">
        <v>172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15">
        <f t="shared" si="6"/>
        <v>0</v>
      </c>
      <c r="FM43" s="16"/>
    </row>
    <row r="44" spans="1:170" ht="14.5">
      <c r="A44" s="1"/>
      <c r="B44" s="10" t="s">
        <v>176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15">
        <f t="shared" si="0"/>
        <v>0</v>
      </c>
      <c r="Y44" s="16"/>
      <c r="Z44" s="10" t="s">
        <v>176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15">
        <f t="shared" si="1"/>
        <v>0</v>
      </c>
      <c r="AW44" s="16"/>
      <c r="AX44" s="10" t="s">
        <v>176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15">
        <f t="shared" si="2"/>
        <v>0</v>
      </c>
      <c r="BU44" s="16"/>
      <c r="BV44" s="10" t="s">
        <v>176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15">
        <f t="shared" si="3"/>
        <v>0</v>
      </c>
      <c r="CS44" s="16"/>
      <c r="CT44" s="10" t="s">
        <v>176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15">
        <f t="shared" si="4"/>
        <v>0</v>
      </c>
      <c r="DQ44" s="16"/>
      <c r="DR44" s="10" t="s">
        <v>176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15">
        <f t="shared" si="5"/>
        <v>0</v>
      </c>
      <c r="EO44" s="16"/>
      <c r="EP44" s="10" t="s">
        <v>176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15">
        <f t="shared" si="6"/>
        <v>0</v>
      </c>
      <c r="FM44" s="16"/>
    </row>
    <row r="45" spans="1:170" ht="14.5">
      <c r="A45" s="1"/>
      <c r="B45" s="10" t="s">
        <v>177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15">
        <f t="shared" si="0"/>
        <v>0</v>
      </c>
      <c r="Y45" s="16"/>
      <c r="Z45" s="10" t="s">
        <v>177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15">
        <f t="shared" si="1"/>
        <v>0</v>
      </c>
      <c r="AW45" s="16"/>
      <c r="AX45" s="10" t="s">
        <v>177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15">
        <f t="shared" si="2"/>
        <v>0</v>
      </c>
      <c r="BU45" s="16"/>
      <c r="BV45" s="10" t="s">
        <v>177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15">
        <f t="shared" si="3"/>
        <v>0</v>
      </c>
      <c r="CS45" s="16"/>
      <c r="CT45" s="10" t="s">
        <v>177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15">
        <f t="shared" si="4"/>
        <v>0</v>
      </c>
      <c r="DQ45" s="16"/>
      <c r="DR45" s="10" t="s">
        <v>177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15">
        <f t="shared" si="5"/>
        <v>0</v>
      </c>
      <c r="EO45" s="16"/>
      <c r="EP45" s="10" t="s">
        <v>177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15">
        <f t="shared" si="6"/>
        <v>0</v>
      </c>
      <c r="FM45" s="16"/>
    </row>
    <row r="46" spans="1:170" ht="14.5">
      <c r="A46" s="1"/>
      <c r="B46" s="10" t="s">
        <v>178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15">
        <f t="shared" si="0"/>
        <v>0</v>
      </c>
      <c r="Y46" s="16"/>
      <c r="Z46" s="10" t="s">
        <v>178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15">
        <f t="shared" si="1"/>
        <v>0</v>
      </c>
      <c r="AW46" s="16"/>
      <c r="AX46" s="10" t="s">
        <v>178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15">
        <f t="shared" si="2"/>
        <v>0</v>
      </c>
      <c r="BU46" s="16"/>
      <c r="BV46" s="10" t="s">
        <v>178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15">
        <f t="shared" si="3"/>
        <v>0</v>
      </c>
      <c r="CS46" s="16"/>
      <c r="CT46" s="10" t="s">
        <v>178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15">
        <f t="shared" si="4"/>
        <v>0</v>
      </c>
      <c r="DQ46" s="16"/>
      <c r="DR46" s="10" t="s">
        <v>178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15">
        <f t="shared" si="5"/>
        <v>0</v>
      </c>
      <c r="EO46" s="16"/>
      <c r="EP46" s="10" t="s">
        <v>178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15">
        <f t="shared" si="6"/>
        <v>0</v>
      </c>
      <c r="FM46" s="16"/>
    </row>
    <row r="47" spans="1:170" ht="14.5">
      <c r="A47" s="1"/>
      <c r="B47" s="10" t="s">
        <v>179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15">
        <f t="shared" si="0"/>
        <v>0</v>
      </c>
      <c r="Y47" s="16"/>
      <c r="Z47" s="10" t="s">
        <v>179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15">
        <f t="shared" si="1"/>
        <v>0</v>
      </c>
      <c r="AW47" s="16"/>
      <c r="AX47" s="10" t="s">
        <v>179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15">
        <f t="shared" si="2"/>
        <v>0</v>
      </c>
      <c r="BU47" s="16"/>
      <c r="BV47" s="10" t="s">
        <v>179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15">
        <f t="shared" si="3"/>
        <v>0</v>
      </c>
      <c r="CS47" s="16"/>
      <c r="CT47" s="10" t="s">
        <v>179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15">
        <f t="shared" si="4"/>
        <v>0</v>
      </c>
      <c r="DQ47" s="16"/>
      <c r="DR47" s="10" t="s">
        <v>179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15">
        <f t="shared" si="5"/>
        <v>0</v>
      </c>
      <c r="EO47" s="16"/>
      <c r="EP47" s="10" t="s">
        <v>179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15">
        <f t="shared" si="6"/>
        <v>0</v>
      </c>
      <c r="FM47" s="16"/>
    </row>
    <row r="48" spans="1:170" ht="14.5">
      <c r="A48" s="1"/>
      <c r="B48" s="10" t="s">
        <v>180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15">
        <f t="shared" si="0"/>
        <v>0</v>
      </c>
      <c r="Y48" s="16"/>
      <c r="Z48" s="10" t="s">
        <v>180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15">
        <f t="shared" si="1"/>
        <v>0</v>
      </c>
      <c r="AW48" s="16"/>
      <c r="AX48" s="10" t="s">
        <v>180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15">
        <f t="shared" si="2"/>
        <v>0</v>
      </c>
      <c r="BU48" s="16"/>
      <c r="BV48" s="10" t="s">
        <v>180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15">
        <f t="shared" si="3"/>
        <v>0</v>
      </c>
      <c r="CS48" s="16"/>
      <c r="CT48" s="10" t="s">
        <v>180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15">
        <f t="shared" si="4"/>
        <v>0</v>
      </c>
      <c r="DQ48" s="16"/>
      <c r="DR48" s="10" t="s">
        <v>180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15">
        <f t="shared" si="5"/>
        <v>0</v>
      </c>
      <c r="EO48" s="16"/>
      <c r="EP48" s="10" t="s">
        <v>180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15">
        <f t="shared" si="6"/>
        <v>0</v>
      </c>
      <c r="FM48" s="16"/>
    </row>
    <row r="49" spans="1:169" ht="15.5">
      <c r="A49" s="1"/>
      <c r="B49" s="10" t="s">
        <v>181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15">
        <f t="shared" si="0"/>
        <v>0</v>
      </c>
      <c r="Y49" s="16"/>
      <c r="Z49" s="10" t="s">
        <v>181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15">
        <f t="shared" si="1"/>
        <v>0</v>
      </c>
      <c r="AW49" s="16"/>
      <c r="AX49" s="10" t="s">
        <v>181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15">
        <f t="shared" si="2"/>
        <v>0</v>
      </c>
      <c r="BU49" s="16"/>
      <c r="BV49" s="10" t="s">
        <v>181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15">
        <f t="shared" si="3"/>
        <v>0</v>
      </c>
      <c r="CS49" s="16"/>
      <c r="CT49" s="10" t="s">
        <v>181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15">
        <f t="shared" si="4"/>
        <v>0</v>
      </c>
      <c r="DQ49" s="16"/>
      <c r="DR49" s="10" t="s">
        <v>181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15">
        <f t="shared" si="5"/>
        <v>0</v>
      </c>
      <c r="EO49" s="16"/>
      <c r="EP49" s="10" t="s">
        <v>181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15">
        <f t="shared" si="6"/>
        <v>0</v>
      </c>
      <c r="FM49" s="16"/>
    </row>
    <row r="50" spans="1:169" ht="14.5">
      <c r="A50" s="153"/>
      <c r="B50" s="15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Y50" s="153"/>
      <c r="Z50" s="153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W50" s="153"/>
      <c r="AX50" s="153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U50" s="153"/>
      <c r="BV50" s="153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S50" s="153"/>
      <c r="CT50" s="153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Q50" s="153"/>
      <c r="DR50" s="153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O50" s="153"/>
      <c r="EP50" s="153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</row>
    <row r="51" spans="1:169" ht="13">
      <c r="A51" s="7"/>
      <c r="B51" s="8" t="s">
        <v>186</v>
      </c>
      <c r="C51" s="4">
        <v>70.2</v>
      </c>
      <c r="D51" s="4">
        <v>70.2</v>
      </c>
      <c r="E51" s="4">
        <v>70.2</v>
      </c>
      <c r="F51" s="4">
        <v>70.2</v>
      </c>
      <c r="G51" s="4">
        <v>70.2</v>
      </c>
      <c r="H51" s="4">
        <v>70.2</v>
      </c>
      <c r="I51" s="4">
        <v>70.8</v>
      </c>
      <c r="J51" s="4">
        <v>71.2</v>
      </c>
      <c r="K51" s="4">
        <v>70.900000000000006</v>
      </c>
      <c r="L51" s="4">
        <v>70.3</v>
      </c>
      <c r="M51" s="4">
        <v>70.2</v>
      </c>
      <c r="N51" s="4">
        <v>70.2</v>
      </c>
      <c r="O51" s="4">
        <v>70.2</v>
      </c>
      <c r="P51" s="4">
        <v>70.2</v>
      </c>
      <c r="Q51" s="4">
        <v>70.3</v>
      </c>
      <c r="R51" s="4">
        <v>70.3</v>
      </c>
      <c r="S51" s="4">
        <v>70.2</v>
      </c>
      <c r="T51" s="4">
        <v>70.2</v>
      </c>
      <c r="U51" s="4">
        <v>70.2</v>
      </c>
      <c r="V51" s="4">
        <v>70.2</v>
      </c>
      <c r="W51" s="4">
        <v>70.2</v>
      </c>
      <c r="Y51" s="7"/>
      <c r="Z51" s="8" t="s">
        <v>186</v>
      </c>
      <c r="AA51" s="4">
        <v>70.3</v>
      </c>
      <c r="AB51" s="4">
        <v>70.400000000000006</v>
      </c>
      <c r="AC51" s="4">
        <v>70.3</v>
      </c>
      <c r="AD51" s="4">
        <v>71.400000000000006</v>
      </c>
      <c r="AE51" s="4">
        <v>70.900000000000006</v>
      </c>
      <c r="AF51" s="4">
        <v>70.5</v>
      </c>
      <c r="AG51" s="4">
        <v>70.5</v>
      </c>
      <c r="AH51" s="4">
        <v>70.400000000000006</v>
      </c>
      <c r="AI51" s="4">
        <v>70.599999999999994</v>
      </c>
      <c r="AJ51" s="4">
        <v>71</v>
      </c>
      <c r="AK51" s="4">
        <v>71.5</v>
      </c>
      <c r="AL51" s="4">
        <v>71.2</v>
      </c>
      <c r="AM51" s="4">
        <v>71.400000000000006</v>
      </c>
      <c r="AN51" s="4">
        <v>71.2</v>
      </c>
      <c r="AO51" s="4">
        <v>71</v>
      </c>
      <c r="AP51" s="4">
        <v>71</v>
      </c>
      <c r="AQ51" s="4">
        <v>70.8</v>
      </c>
      <c r="AR51" s="4">
        <v>70.7</v>
      </c>
      <c r="AS51" s="4">
        <v>70.7</v>
      </c>
      <c r="AT51" s="4">
        <v>70.599999999999994</v>
      </c>
      <c r="AU51" s="4">
        <v>70.2</v>
      </c>
      <c r="AW51" s="7"/>
      <c r="AX51" s="8" t="s">
        <v>186</v>
      </c>
      <c r="AY51" s="4">
        <v>70.2</v>
      </c>
      <c r="AZ51" s="4">
        <v>70.2</v>
      </c>
      <c r="BA51" s="4">
        <v>70.2</v>
      </c>
      <c r="BB51" s="4">
        <v>70.2</v>
      </c>
      <c r="BC51" s="4">
        <v>70.2</v>
      </c>
      <c r="BD51" s="4">
        <v>70.7</v>
      </c>
      <c r="BE51" s="4">
        <v>70.5</v>
      </c>
      <c r="BF51" s="4">
        <v>70.7</v>
      </c>
      <c r="BG51" s="4">
        <v>70.599999999999994</v>
      </c>
      <c r="BH51" s="4">
        <v>70.2</v>
      </c>
      <c r="BI51" s="4">
        <v>70.2</v>
      </c>
      <c r="BJ51" s="4">
        <v>70.2</v>
      </c>
      <c r="BK51" s="4">
        <v>70.2</v>
      </c>
      <c r="BL51" s="4">
        <v>70.2</v>
      </c>
      <c r="BM51" s="4">
        <v>70.2</v>
      </c>
      <c r="BN51" s="4">
        <v>70.2</v>
      </c>
      <c r="BO51" s="4">
        <v>70.2</v>
      </c>
      <c r="BP51" s="4">
        <v>70.2</v>
      </c>
      <c r="BQ51" s="4">
        <v>70.2</v>
      </c>
      <c r="BR51" s="4">
        <v>70.2</v>
      </c>
      <c r="BS51" s="4">
        <v>70.2</v>
      </c>
      <c r="BU51" s="7"/>
      <c r="BV51" s="8" t="s">
        <v>186</v>
      </c>
      <c r="BW51" s="4">
        <v>74.099999999999994</v>
      </c>
      <c r="BX51" s="4">
        <v>74.400000000000006</v>
      </c>
      <c r="BY51" s="4">
        <v>74.7</v>
      </c>
      <c r="BZ51" s="4">
        <v>73.099999999999994</v>
      </c>
      <c r="CA51" s="4">
        <v>70.2</v>
      </c>
      <c r="CB51" s="4">
        <v>70.2</v>
      </c>
      <c r="CC51" s="4">
        <v>70.2</v>
      </c>
      <c r="CD51" s="4">
        <v>70.2</v>
      </c>
      <c r="CE51" s="4">
        <v>70.2</v>
      </c>
      <c r="CF51" s="4">
        <v>73.8</v>
      </c>
      <c r="CG51" s="4">
        <v>70.2</v>
      </c>
      <c r="CH51" s="4">
        <v>70.2</v>
      </c>
      <c r="CI51" s="4">
        <v>70.2</v>
      </c>
      <c r="CJ51" s="4">
        <v>70.2</v>
      </c>
      <c r="CK51" s="4">
        <v>70.2</v>
      </c>
      <c r="CL51" s="4">
        <v>70.2</v>
      </c>
      <c r="CM51" s="4">
        <v>70.2</v>
      </c>
      <c r="CN51" s="4">
        <v>70.2</v>
      </c>
      <c r="CO51" s="4">
        <v>70.2</v>
      </c>
      <c r="CP51" s="4">
        <v>70.2</v>
      </c>
      <c r="CQ51" s="4">
        <v>70.2</v>
      </c>
      <c r="CS51" s="7"/>
      <c r="CT51" s="8" t="s">
        <v>186</v>
      </c>
      <c r="CU51" s="4">
        <v>70.3</v>
      </c>
      <c r="CV51" s="4">
        <v>70.3</v>
      </c>
      <c r="CW51" s="4">
        <v>70.3</v>
      </c>
      <c r="CX51" s="4">
        <v>70.2</v>
      </c>
      <c r="CY51" s="4">
        <v>70.7</v>
      </c>
      <c r="CZ51" s="4">
        <v>70.599999999999994</v>
      </c>
      <c r="DA51" s="4">
        <v>70.7</v>
      </c>
      <c r="DB51" s="4">
        <v>70.3</v>
      </c>
      <c r="DC51" s="4">
        <v>70.599999999999994</v>
      </c>
      <c r="DD51" s="4">
        <v>70.2</v>
      </c>
      <c r="DE51" s="4">
        <v>70.400000000000006</v>
      </c>
      <c r="DF51" s="4">
        <v>70.400000000000006</v>
      </c>
      <c r="DG51" s="4">
        <v>70.400000000000006</v>
      </c>
      <c r="DH51" s="4">
        <v>70.400000000000006</v>
      </c>
      <c r="DI51" s="4">
        <v>70.400000000000006</v>
      </c>
      <c r="DJ51" s="4">
        <v>70.400000000000006</v>
      </c>
      <c r="DK51" s="4">
        <v>70.400000000000006</v>
      </c>
      <c r="DL51" s="4">
        <v>70.400000000000006</v>
      </c>
      <c r="DM51" s="4">
        <v>70.5</v>
      </c>
      <c r="DN51" s="4">
        <v>70.400000000000006</v>
      </c>
      <c r="DO51" s="4">
        <v>70.3</v>
      </c>
      <c r="DQ51" s="7"/>
      <c r="DR51" s="8" t="s">
        <v>186</v>
      </c>
      <c r="DS51" s="4">
        <v>70.2</v>
      </c>
      <c r="DT51" s="4">
        <v>70.2</v>
      </c>
      <c r="DU51" s="4">
        <v>70.2</v>
      </c>
      <c r="DV51" s="4">
        <v>70.2</v>
      </c>
      <c r="DW51" s="4">
        <v>70.2</v>
      </c>
      <c r="DX51" s="4">
        <v>70.2</v>
      </c>
      <c r="DY51" s="4">
        <v>70.2</v>
      </c>
      <c r="DZ51" s="4">
        <v>70.2</v>
      </c>
      <c r="EA51" s="4">
        <v>70.2</v>
      </c>
      <c r="EB51" s="4">
        <v>70.2</v>
      </c>
      <c r="EC51" s="4">
        <v>70.2</v>
      </c>
      <c r="ED51" s="4">
        <v>70.2</v>
      </c>
      <c r="EE51" s="4">
        <v>70.2</v>
      </c>
      <c r="EF51" s="4">
        <v>70.2</v>
      </c>
      <c r="EG51" s="4">
        <v>70.2</v>
      </c>
      <c r="EH51" s="4">
        <v>70.2</v>
      </c>
      <c r="EI51" s="4">
        <v>70.2</v>
      </c>
      <c r="EJ51" s="4">
        <v>70.2</v>
      </c>
      <c r="EK51" s="4">
        <v>70.2</v>
      </c>
      <c r="EL51" s="4">
        <v>70.2</v>
      </c>
      <c r="EM51" s="4">
        <v>70.2</v>
      </c>
      <c r="EO51" s="7"/>
      <c r="EP51" s="8" t="s">
        <v>186</v>
      </c>
      <c r="EQ51" s="4">
        <v>70.3</v>
      </c>
      <c r="ER51" s="4">
        <v>70.2</v>
      </c>
      <c r="ES51" s="4">
        <v>70.2</v>
      </c>
      <c r="ET51" s="4">
        <v>70.3</v>
      </c>
      <c r="EU51" s="4">
        <v>70.2</v>
      </c>
      <c r="EV51" s="4">
        <v>70.3</v>
      </c>
      <c r="EW51" s="4">
        <v>70.2</v>
      </c>
      <c r="EX51" s="4">
        <v>70.2</v>
      </c>
      <c r="EY51" s="4">
        <v>70.2</v>
      </c>
      <c r="EZ51" s="4">
        <v>70.2</v>
      </c>
      <c r="FA51" s="4">
        <v>70.3</v>
      </c>
      <c r="FB51" s="4">
        <v>70.3</v>
      </c>
      <c r="FC51" s="4">
        <v>70.3</v>
      </c>
      <c r="FD51" s="4">
        <v>70.3</v>
      </c>
      <c r="FE51" s="4">
        <v>70.3</v>
      </c>
      <c r="FF51" s="4">
        <v>70.400000000000006</v>
      </c>
      <c r="FG51" s="4">
        <v>70.3</v>
      </c>
      <c r="FH51" s="4">
        <v>70.3</v>
      </c>
      <c r="FI51" s="4">
        <v>70.3</v>
      </c>
      <c r="FJ51" s="4">
        <v>70.3</v>
      </c>
      <c r="FK51" s="4">
        <v>70.2</v>
      </c>
    </row>
    <row r="52" spans="1:169" ht="14.5">
      <c r="A52" s="153"/>
      <c r="B52" s="15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53"/>
      <c r="Z52" s="15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53"/>
      <c r="AX52" s="153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53"/>
      <c r="BV52" s="153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53"/>
      <c r="CT52" s="153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53"/>
      <c r="DR52" s="153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53"/>
      <c r="EP52" s="153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9" ht="14.5">
      <c r="A53" s="156" t="s">
        <v>187</v>
      </c>
      <c r="B53" s="15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56" t="s">
        <v>187</v>
      </c>
      <c r="Z53" s="156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56" t="s">
        <v>187</v>
      </c>
      <c r="AX53" s="156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56" t="s">
        <v>187</v>
      </c>
      <c r="BV53" s="156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56" t="s">
        <v>187</v>
      </c>
      <c r="CT53" s="156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56" t="s">
        <v>187</v>
      </c>
      <c r="DR53" s="156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56" t="s">
        <v>187</v>
      </c>
      <c r="EP53" s="156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9" ht="14.5">
      <c r="A54" s="157" t="s">
        <v>188</v>
      </c>
      <c r="B54" s="15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57" t="s">
        <v>188</v>
      </c>
      <c r="Z54" s="15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57" t="s">
        <v>188</v>
      </c>
      <c r="AX54" s="1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57" t="s">
        <v>188</v>
      </c>
      <c r="BV54" s="15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57" t="s">
        <v>188</v>
      </c>
      <c r="CT54" s="15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57" t="s">
        <v>188</v>
      </c>
      <c r="DR54" s="15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57" t="s">
        <v>188</v>
      </c>
      <c r="EP54" s="15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9" ht="14.5">
      <c r="A55" s="153"/>
      <c r="B55" s="15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53"/>
      <c r="Z55" s="15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53"/>
      <c r="AX55" s="153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53"/>
      <c r="BV55" s="153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53"/>
      <c r="CT55" s="153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53"/>
      <c r="DR55" s="153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53"/>
      <c r="EP55" s="153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spans="1:169" ht="14.5">
      <c r="A56" s="153"/>
      <c r="B56" s="15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53"/>
      <c r="Z56" s="15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53"/>
      <c r="AX56" s="153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53"/>
      <c r="BV56" s="153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53"/>
      <c r="CT56" s="153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53"/>
      <c r="DR56" s="153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53"/>
      <c r="EP56" s="153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9" ht="14.5">
      <c r="A57" s="153"/>
      <c r="B57" s="15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53"/>
      <c r="Z57" s="15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53"/>
      <c r="AX57" s="15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53"/>
      <c r="BV57" s="153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53"/>
      <c r="CT57" s="153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53"/>
      <c r="DR57" s="153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53"/>
      <c r="EP57" s="153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9" ht="14.5">
      <c r="A58" s="153"/>
      <c r="B58" s="15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53"/>
      <c r="Z58" s="15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53"/>
      <c r="AX58" s="15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53"/>
      <c r="BV58" s="153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53"/>
      <c r="CT58" s="153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53"/>
      <c r="DR58" s="153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53"/>
      <c r="EP58" s="153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9" ht="14.5">
      <c r="A59" s="153"/>
      <c r="B59" s="15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53"/>
      <c r="Z59" s="15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53"/>
      <c r="AX59" s="15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53"/>
      <c r="BV59" s="153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53"/>
      <c r="CT59" s="153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53"/>
      <c r="DR59" s="153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53"/>
      <c r="EP59" s="153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9" ht="14.5">
      <c r="A60" s="153"/>
      <c r="B60" s="15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53"/>
      <c r="Z60" s="15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53"/>
      <c r="AX60" s="15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53"/>
      <c r="BV60" s="153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53"/>
      <c r="CT60" s="153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53"/>
      <c r="DR60" s="153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53"/>
      <c r="EP60" s="153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spans="1:169" ht="14.5">
      <c r="A61" s="153"/>
      <c r="B61" s="15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53"/>
      <c r="Z61" s="15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53"/>
      <c r="AX61" s="153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53"/>
      <c r="BV61" s="153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53"/>
      <c r="CT61" s="153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53"/>
      <c r="DR61" s="153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53"/>
      <c r="EP61" s="153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9" ht="14.5">
      <c r="A62" s="153"/>
      <c r="B62" s="15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53"/>
      <c r="Z62" s="15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53"/>
      <c r="AX62" s="153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53"/>
      <c r="BV62" s="153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53"/>
      <c r="CT62" s="153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53"/>
      <c r="DR62" s="153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53"/>
      <c r="EP62" s="153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9" ht="14.5">
      <c r="A63" s="153"/>
      <c r="B63" s="15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53"/>
      <c r="Z63" s="15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53"/>
      <c r="AX63" s="153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53"/>
      <c r="BV63" s="153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53"/>
      <c r="CT63" s="153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53"/>
      <c r="DR63" s="153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53"/>
      <c r="EP63" s="153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9" ht="14.5">
      <c r="A64" s="153"/>
      <c r="B64" s="15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53"/>
      <c r="Z64" s="15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53"/>
      <c r="AX64" s="153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53"/>
      <c r="BV64" s="153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53"/>
      <c r="CT64" s="153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53"/>
      <c r="DR64" s="153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53"/>
      <c r="EP64" s="153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spans="1:167" ht="14.5">
      <c r="A65" s="153"/>
      <c r="B65" s="15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53"/>
      <c r="Z65" s="15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53"/>
      <c r="AX65" s="153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53"/>
      <c r="BV65" s="153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53"/>
      <c r="CT65" s="153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53"/>
      <c r="DR65" s="153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53"/>
      <c r="EP65" s="153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4.5">
      <c r="A66" s="153"/>
      <c r="B66" s="15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53"/>
      <c r="Z66" s="15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53"/>
      <c r="AX66" s="153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53"/>
      <c r="BV66" s="153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53"/>
      <c r="CT66" s="153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53"/>
      <c r="DR66" s="153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53"/>
      <c r="EP66" s="153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4.5">
      <c r="A67" s="153"/>
      <c r="B67" s="15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53"/>
      <c r="Z67" s="15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53"/>
      <c r="AX67" s="153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53"/>
      <c r="BV67" s="153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53"/>
      <c r="CT67" s="153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53"/>
      <c r="DR67" s="153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53"/>
      <c r="EP67" s="153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4.5">
      <c r="A68" s="153"/>
      <c r="B68" s="15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53"/>
      <c r="Z68" s="15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53"/>
      <c r="AX68" s="153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53"/>
      <c r="BV68" s="153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53"/>
      <c r="CT68" s="153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53"/>
      <c r="DR68" s="153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53"/>
      <c r="EP68" s="153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4.5">
      <c r="A69" s="153"/>
      <c r="B69" s="15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53"/>
      <c r="Z69" s="15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53"/>
      <c r="AX69" s="153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53"/>
      <c r="BV69" s="153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53"/>
      <c r="CT69" s="153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53"/>
      <c r="DR69" s="153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53"/>
      <c r="EP69" s="153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4.5">
      <c r="A70" s="153"/>
      <c r="B70" s="15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53"/>
      <c r="Z70" s="15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53"/>
      <c r="AX70" s="153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53"/>
      <c r="BV70" s="153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53"/>
      <c r="CT70" s="153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53"/>
      <c r="DR70" s="153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53"/>
      <c r="EP70" s="153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attached_energy_demand_summariz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2004-11-16T14:57:00Z</cp:lastPrinted>
  <dcterms:created xsi:type="dcterms:W3CDTF">2000-12-13T15:53:00Z</dcterms:created>
  <dcterms:modified xsi:type="dcterms:W3CDTF">2024-09-02T21:09:06Z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1033-12.2.0.17545</vt:lpwstr>
  </property>
</Properties>
</file>