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
    </mc:Choice>
  </mc:AlternateContent>
  <xr:revisionPtr revIDLastSave="12" documentId="11_EE294B4862E428BB267550480F7692B3F0DCB92A" xr6:coauthVersionLast="47" xr6:coauthVersionMax="47" xr10:uidLastSave="{B6A970E6-1695-4B7F-9306-782372024B00}"/>
  <bookViews>
    <workbookView xWindow="-110" yWindow="-110" windowWidth="38620" windowHeight="11020" activeTab="2" xr2:uid="{00000000-000D-0000-FFFF-FFFF00000000}"/>
  </bookViews>
  <sheets>
    <sheet name="TimeSlices" sheetId="21" r:id="rId1"/>
    <sheet name="Data Rules" sheetId="22" r:id="rId2"/>
    <sheet name="HYDRO_AF" sheetId="25" r:id="rId3"/>
    <sheet name="Win-AF" sheetId="24" r:id="rId4"/>
    <sheet name="SolarAF" sheetId="30" r:id="rId5"/>
    <sheet name="NOUSEWinAFand STOCK_1hRes" sheetId="31" r:id="rId6"/>
    <sheet name="NOUSETrans-EFFandCost" sheetId="23" r:id="rId7"/>
    <sheet name="attached_Hydro-QC" sheetId="26" r:id="rId8"/>
    <sheet name="attached_Hydro-ON" sheetId="28" r:id="rId9"/>
  </sheets>
  <definedNames>
    <definedName name="_xlnm._FilterDatabase" localSheetId="7"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6" i="24" l="1"/>
  <c r="N11" i="24"/>
  <c r="D23" i="25"/>
  <c r="D24" i="25"/>
  <c r="D22" i="25"/>
  <c r="J4" i="26"/>
  <c r="J2" i="26"/>
  <c r="AL50" i="31"/>
  <c r="AK50" i="31"/>
  <c r="AL49" i="31"/>
  <c r="AK49" i="31"/>
  <c r="AL48" i="31"/>
  <c r="AK48" i="31"/>
  <c r="AL47" i="31"/>
  <c r="AK47" i="31"/>
  <c r="AL46" i="31"/>
  <c r="AK46" i="31"/>
  <c r="AL45" i="31"/>
  <c r="AK45" i="31"/>
  <c r="AL44" i="31"/>
  <c r="AK44" i="31"/>
  <c r="AL43" i="31"/>
  <c r="AK43" i="31"/>
  <c r="AL42" i="31"/>
  <c r="AK42" i="31"/>
  <c r="AL41" i="31"/>
  <c r="AK41" i="31"/>
  <c r="AL40" i="31"/>
  <c r="AK40" i="31"/>
  <c r="AL39" i="31"/>
  <c r="AK39" i="31"/>
  <c r="AL38" i="31"/>
  <c r="AK38" i="31"/>
  <c r="AL37" i="31"/>
  <c r="AK37" i="31"/>
  <c r="AL36" i="31"/>
  <c r="AK36" i="31"/>
  <c r="AL35" i="31"/>
  <c r="AK35" i="31"/>
  <c r="I24" i="31"/>
  <c r="G24" i="31"/>
  <c r="D24" i="31"/>
  <c r="I23" i="31"/>
  <c r="G23" i="31"/>
  <c r="D23" i="31"/>
  <c r="I22" i="31"/>
  <c r="G22" i="31"/>
  <c r="D22" i="31"/>
  <c r="I21" i="31"/>
  <c r="G21" i="31"/>
  <c r="D21" i="31"/>
  <c r="AF7" i="31"/>
  <c r="AE7" i="31"/>
  <c r="AA7" i="31"/>
  <c r="Z7" i="31"/>
  <c r="AL50" i="30"/>
  <c r="AK50" i="30"/>
  <c r="AJ50" i="30"/>
  <c r="AA50" i="30"/>
  <c r="O50" i="30"/>
  <c r="N50" i="30"/>
  <c r="AL49" i="30"/>
  <c r="AK49" i="30"/>
  <c r="AJ49" i="30"/>
  <c r="AA49" i="30"/>
  <c r="O49" i="30"/>
  <c r="N49" i="30"/>
  <c r="AL48" i="30"/>
  <c r="AK48" i="30"/>
  <c r="AJ48" i="30"/>
  <c r="AA48" i="30"/>
  <c r="O48" i="30"/>
  <c r="N48" i="30"/>
  <c r="AL47" i="30"/>
  <c r="AK47" i="30"/>
  <c r="AJ47" i="30"/>
  <c r="AA47" i="30"/>
  <c r="O47" i="30"/>
  <c r="N47" i="30"/>
  <c r="AL46" i="30"/>
  <c r="AK46" i="30"/>
  <c r="AJ46" i="30"/>
  <c r="AA46" i="30"/>
  <c r="O46" i="30"/>
  <c r="N46" i="30"/>
  <c r="AL45" i="30"/>
  <c r="AK45" i="30"/>
  <c r="AJ45" i="30"/>
  <c r="AA45" i="30"/>
  <c r="O45" i="30"/>
  <c r="N45" i="30"/>
  <c r="AL44" i="30"/>
  <c r="AK44" i="30"/>
  <c r="AJ44" i="30"/>
  <c r="AA44" i="30"/>
  <c r="O44" i="30"/>
  <c r="N44" i="30"/>
  <c r="AL43" i="30"/>
  <c r="AK43" i="30"/>
  <c r="AJ43" i="30"/>
  <c r="AA43" i="30"/>
  <c r="O43" i="30"/>
  <c r="N43" i="30"/>
  <c r="AL42" i="30"/>
  <c r="AK42" i="30"/>
  <c r="AJ42" i="30"/>
  <c r="AA42" i="30"/>
  <c r="O42" i="30"/>
  <c r="N42" i="30"/>
  <c r="AL41" i="30"/>
  <c r="AK41" i="30"/>
  <c r="AJ41" i="30"/>
  <c r="AA41" i="30"/>
  <c r="O41" i="30"/>
  <c r="N41" i="30"/>
  <c r="AL40" i="30"/>
  <c r="AK40" i="30"/>
  <c r="AJ40" i="30"/>
  <c r="AA40" i="30"/>
  <c r="O40" i="30"/>
  <c r="N40" i="30"/>
  <c r="AL39" i="30"/>
  <c r="AK39" i="30"/>
  <c r="AJ39" i="30"/>
  <c r="AA39" i="30"/>
  <c r="O39" i="30"/>
  <c r="N39" i="30"/>
  <c r="AL38" i="30"/>
  <c r="AK38" i="30"/>
  <c r="AJ38" i="30"/>
  <c r="AA38" i="30"/>
  <c r="O38" i="30"/>
  <c r="N38" i="30"/>
  <c r="AL37" i="30"/>
  <c r="AK37" i="30"/>
  <c r="AJ37" i="30"/>
  <c r="AA37" i="30"/>
  <c r="O37" i="30"/>
  <c r="N37" i="30"/>
  <c r="AL36" i="30"/>
  <c r="AK36" i="30"/>
  <c r="AJ36" i="30"/>
  <c r="AA36" i="30"/>
  <c r="O36" i="30"/>
  <c r="N36" i="30"/>
  <c r="AL35" i="30"/>
  <c r="AK35" i="30"/>
  <c r="AJ35" i="30"/>
  <c r="AA35" i="30"/>
  <c r="O35" i="30"/>
  <c r="N35" i="30"/>
  <c r="I24" i="30"/>
  <c r="G24" i="30"/>
  <c r="D24" i="30"/>
  <c r="I23" i="30"/>
  <c r="G23" i="30"/>
  <c r="D23" i="30"/>
  <c r="I22" i="30"/>
  <c r="G22" i="30"/>
  <c r="D22" i="30"/>
  <c r="I21" i="30"/>
  <c r="G21" i="30"/>
  <c r="D21" i="30"/>
  <c r="AL50" i="24"/>
  <c r="AK50" i="24"/>
  <c r="AL49" i="24"/>
  <c r="AK49" i="24"/>
  <c r="AL48" i="24"/>
  <c r="AK48" i="24"/>
  <c r="AL47" i="24"/>
  <c r="AK47" i="24"/>
  <c r="AL46" i="24"/>
  <c r="AK46" i="24"/>
  <c r="AL45" i="24"/>
  <c r="AK45" i="24"/>
  <c r="AL44" i="24"/>
  <c r="AK44" i="24"/>
  <c r="AL43" i="24"/>
  <c r="AK43" i="24"/>
  <c r="AL42" i="24"/>
  <c r="AK42" i="24"/>
  <c r="AL41" i="24"/>
  <c r="AK41" i="24"/>
  <c r="AL40" i="24"/>
  <c r="AK40" i="24"/>
  <c r="AL39" i="24"/>
  <c r="AK39" i="24"/>
  <c r="AL38" i="24"/>
  <c r="AK38" i="24"/>
  <c r="AL37" i="24"/>
  <c r="AK37" i="24"/>
  <c r="AL36" i="24"/>
  <c r="AK36" i="24"/>
  <c r="AL35" i="24"/>
  <c r="AK35" i="24"/>
  <c r="I24" i="24"/>
  <c r="G24" i="24"/>
  <c r="D24" i="24"/>
  <c r="I23" i="24"/>
  <c r="G23" i="24"/>
  <c r="D23" i="24"/>
  <c r="I22" i="24"/>
  <c r="G22" i="24"/>
  <c r="D22" i="24"/>
  <c r="I21" i="24"/>
  <c r="G21" i="24"/>
  <c r="D21" i="24"/>
  <c r="M24" i="25"/>
  <c r="L24" i="25"/>
  <c r="K24" i="25"/>
  <c r="J24" i="25"/>
  <c r="I24" i="25"/>
  <c r="G24" i="25"/>
  <c r="M23" i="25"/>
  <c r="L23" i="25"/>
  <c r="K23" i="25"/>
  <c r="J23" i="25"/>
  <c r="I23" i="25"/>
  <c r="G23" i="25"/>
  <c r="M22" i="25"/>
  <c r="L22" i="25"/>
  <c r="K22" i="25"/>
  <c r="J22" i="25"/>
  <c r="I22" i="25"/>
  <c r="G22" i="25"/>
  <c r="M21" i="25"/>
  <c r="L21" i="25"/>
  <c r="K21" i="25"/>
  <c r="J21" i="25"/>
  <c r="I21" i="25"/>
  <c r="G21" i="25"/>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AA51" i="21"/>
  <c r="F51" i="21"/>
  <c r="AA50" i="21"/>
  <c r="F50" i="21"/>
  <c r="AA49" i="21"/>
  <c r="F49" i="21"/>
  <c r="AA48" i="21"/>
  <c r="F48" i="21"/>
  <c r="AA47" i="21"/>
  <c r="F47" i="21"/>
  <c r="AA46" i="21"/>
  <c r="F46" i="21"/>
  <c r="AA45" i="21"/>
  <c r="F45" i="21"/>
  <c r="AA44" i="21"/>
  <c r="F44" i="21"/>
  <c r="AA43" i="21"/>
  <c r="F43" i="21"/>
  <c r="AA42" i="21"/>
  <c r="F42" i="21"/>
  <c r="AA41" i="21"/>
  <c r="F41" i="21"/>
  <c r="AA40" i="21"/>
  <c r="F40" i="21"/>
  <c r="AA39" i="21"/>
  <c r="F39" i="21"/>
  <c r="AA38" i="21"/>
  <c r="F38" i="21"/>
  <c r="AA37" i="21"/>
  <c r="F37" i="21"/>
  <c r="AA36" i="21"/>
  <c r="F36" i="21"/>
  <c r="AA35" i="21"/>
  <c r="F35" i="21"/>
  <c r="AA34" i="21"/>
  <c r="F34" i="21"/>
  <c r="AA33" i="21"/>
  <c r="F33" i="21"/>
  <c r="AA32" i="21"/>
  <c r="F32" i="21"/>
  <c r="AA31" i="21"/>
  <c r="F31" i="21"/>
  <c r="AA30" i="21"/>
  <c r="F30" i="21"/>
  <c r="AA29" i="21"/>
  <c r="F29" i="21"/>
  <c r="AA28" i="21"/>
  <c r="F28" i="21"/>
  <c r="AA27" i="21"/>
  <c r="F27" i="21"/>
  <c r="AA26" i="21"/>
  <c r="F26" i="21"/>
  <c r="AA25" i="21"/>
  <c r="F25" i="21"/>
  <c r="AA24" i="21"/>
  <c r="F24" i="21"/>
  <c r="AA23" i="21"/>
  <c r="F23" i="21"/>
  <c r="AA22" i="21"/>
  <c r="F22" i="21"/>
  <c r="AA21" i="21"/>
  <c r="F21" i="21"/>
  <c r="AA20" i="21"/>
  <c r="F20" i="21"/>
  <c r="AA19" i="21"/>
  <c r="F19" i="21"/>
  <c r="AA18" i="21"/>
  <c r="F18" i="21"/>
  <c r="AA17" i="21"/>
  <c r="F17" i="21"/>
  <c r="AA16" i="21"/>
  <c r="F16" i="21"/>
  <c r="AA15" i="21"/>
  <c r="F15" i="21"/>
  <c r="AA14" i="21"/>
  <c r="F14" i="21"/>
  <c r="AA13" i="21"/>
  <c r="F13" i="21"/>
  <c r="AA12" i="21"/>
  <c r="F12" i="21"/>
  <c r="AA11" i="21"/>
  <c r="F11" i="21"/>
  <c r="AA10" i="21"/>
  <c r="F10" i="21"/>
  <c r="AA9" i="21"/>
  <c r="F9" i="21"/>
  <c r="AA8" i="21"/>
  <c r="F8" i="21"/>
  <c r="AA7" i="21"/>
  <c r="P7" i="21"/>
  <c r="F7" i="21"/>
  <c r="AA6" i="21"/>
  <c r="P6" i="21"/>
  <c r="F6" i="21"/>
  <c r="AA5" i="21"/>
  <c r="P5" i="21"/>
  <c r="F5" i="21"/>
  <c r="AA4" i="21"/>
  <c r="R4" i="21"/>
  <c r="P4" i="21"/>
  <c r="H4" i="21"/>
  <c r="F4"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K3" authorId="0" shapeId="0" xr:uid="{00000000-0006-0000-0000-00000100000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A5" authorId="0" shapeId="0" xr:uid="{00000000-0006-0000-0200-000001000000}">
      <text>
        <r>
          <rPr>
            <b/>
            <sz val="8"/>
            <rFont val="Tahoma"/>
            <charset val="134"/>
          </rPr>
          <t>Insert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Y5" authorId="0" shapeId="0" xr:uid="{00000000-0006-0000-0400-00000100000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Y5" authorId="0" shapeId="0" xr:uid="{00000000-0006-0000-0500-000001000000}">
      <text>
        <r>
          <rPr>
            <b/>
            <sz val="8"/>
            <rFont val="Tahoma"/>
            <charset val="134"/>
          </rPr>
          <t>Amit Kanudia:</t>
        </r>
        <r>
          <rPr>
            <sz val="8"/>
            <rFont val="Tahoma"/>
            <charset val="134"/>
          </rPr>
          <t xml:space="preserve">
10/12/2015
default value
</t>
        </r>
      </text>
    </comment>
  </commentList>
</comments>
</file>

<file path=xl/sharedStrings.xml><?xml version="1.0" encoding="utf-8"?>
<sst xmlns="http://schemas.openxmlformats.org/spreadsheetml/2006/main" count="2982" uniqueCount="550">
  <si>
    <t>~TFM_INS</t>
  </si>
  <si>
    <t>TimeSlice</t>
  </si>
  <si>
    <t>LimType</t>
  </si>
  <si>
    <t>Attribute</t>
  </si>
  <si>
    <t>Year</t>
  </si>
  <si>
    <t>AllRegions</t>
  </si>
  <si>
    <t>Number of day</t>
  </si>
  <si>
    <t>RH0</t>
  </si>
  <si>
    <t>G_YRFR</t>
  </si>
  <si>
    <t>R</t>
  </si>
  <si>
    <t>March to May</t>
  </si>
  <si>
    <t>RH0_1</t>
  </si>
  <si>
    <t>RH1</t>
  </si>
  <si>
    <t>S</t>
  </si>
  <si>
    <t>RH2_3</t>
  </si>
  <si>
    <t>RH2</t>
  </si>
  <si>
    <t>F</t>
  </si>
  <si>
    <t>RH4_5</t>
  </si>
  <si>
    <t>RH3</t>
  </si>
  <si>
    <t>W</t>
  </si>
  <si>
    <t>RH6_7</t>
  </si>
  <si>
    <t>RH4</t>
  </si>
  <si>
    <t>RH8_9</t>
  </si>
  <si>
    <t>RH5</t>
  </si>
  <si>
    <t>RH10_11</t>
  </si>
  <si>
    <t>RH6</t>
  </si>
  <si>
    <t>RH12_13</t>
  </si>
  <si>
    <t>RH7</t>
  </si>
  <si>
    <t>RH14_15</t>
  </si>
  <si>
    <t>RH8</t>
  </si>
  <si>
    <t>RH16_17</t>
  </si>
  <si>
    <t>RH9</t>
  </si>
  <si>
    <t>RH18_19</t>
  </si>
  <si>
    <t>RH10</t>
  </si>
  <si>
    <t>RH20_21</t>
  </si>
  <si>
    <t>RH11</t>
  </si>
  <si>
    <t>RH22_23</t>
  </si>
  <si>
    <t>RH12</t>
  </si>
  <si>
    <t>SH0_1</t>
  </si>
  <si>
    <t>RH13</t>
  </si>
  <si>
    <t>SH2_3</t>
  </si>
  <si>
    <t>RH14</t>
  </si>
  <si>
    <t>SH4_5</t>
  </si>
  <si>
    <t>RH15</t>
  </si>
  <si>
    <t>SH6_7</t>
  </si>
  <si>
    <t>RH16</t>
  </si>
  <si>
    <t>SH8_9</t>
  </si>
  <si>
    <t>RH17</t>
  </si>
  <si>
    <t>SH10_11</t>
  </si>
  <si>
    <t>RH18</t>
  </si>
  <si>
    <t>SH12_13</t>
  </si>
  <si>
    <t>RH19</t>
  </si>
  <si>
    <t>SH14_15</t>
  </si>
  <si>
    <t>RH20</t>
  </si>
  <si>
    <t>SH16_17</t>
  </si>
  <si>
    <t>RH21</t>
  </si>
  <si>
    <t>SH18_19</t>
  </si>
  <si>
    <t>RH22</t>
  </si>
  <si>
    <t>SH20_21</t>
  </si>
  <si>
    <t>RH23</t>
  </si>
  <si>
    <t>SH22_23</t>
  </si>
  <si>
    <t>SH0</t>
  </si>
  <si>
    <t>FH0_1</t>
  </si>
  <si>
    <t>SH1</t>
  </si>
  <si>
    <t>FH2_3</t>
  </si>
  <si>
    <t>SH2</t>
  </si>
  <si>
    <t>FH4_5</t>
  </si>
  <si>
    <t>SH3</t>
  </si>
  <si>
    <t>FH6_7</t>
  </si>
  <si>
    <t>SH4</t>
  </si>
  <si>
    <t>FH8_9</t>
  </si>
  <si>
    <t>SH5</t>
  </si>
  <si>
    <t>FH10_11</t>
  </si>
  <si>
    <t>SH6</t>
  </si>
  <si>
    <t>FH12_13</t>
  </si>
  <si>
    <t>SH7</t>
  </si>
  <si>
    <t>FH14_15</t>
  </si>
  <si>
    <t>SH8</t>
  </si>
  <si>
    <t>FH16_17</t>
  </si>
  <si>
    <t>SH9</t>
  </si>
  <si>
    <t>FH18_19</t>
  </si>
  <si>
    <t>SH10</t>
  </si>
  <si>
    <t>FH20_21</t>
  </si>
  <si>
    <t>SH11</t>
  </si>
  <si>
    <t>FH22_23</t>
  </si>
  <si>
    <t>SH12</t>
  </si>
  <si>
    <t>WH0_1</t>
  </si>
  <si>
    <t>SH13</t>
  </si>
  <si>
    <t>WH2_3</t>
  </si>
  <si>
    <t>SH14</t>
  </si>
  <si>
    <t>WH4_5</t>
  </si>
  <si>
    <t>SH15</t>
  </si>
  <si>
    <t>WH6_7</t>
  </si>
  <si>
    <t>SH16</t>
  </si>
  <si>
    <t>WH8_9</t>
  </si>
  <si>
    <t>SH17</t>
  </si>
  <si>
    <t>WH10_11</t>
  </si>
  <si>
    <t>SH18</t>
  </si>
  <si>
    <t>WH12_13</t>
  </si>
  <si>
    <t>SH19</t>
  </si>
  <si>
    <t>WH14_15</t>
  </si>
  <si>
    <t>SH20</t>
  </si>
  <si>
    <t>WH16_17</t>
  </si>
  <si>
    <t>SH21</t>
  </si>
  <si>
    <t>WH18_19</t>
  </si>
  <si>
    <t>SH22</t>
  </si>
  <si>
    <t>WH20_21</t>
  </si>
  <si>
    <t>SH23</t>
  </si>
  <si>
    <t>WH22_23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</si>
  <si>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</si>
  <si>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</si>
  <si>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</si>
  <si>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</si>
  <si>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</si>
  <si>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</si>
  <si>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</si>
  <si>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</si>
  <si>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</si>
  <si>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</si>
  <si>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</si>
  <si>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</si>
  <si>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</si>
  <si>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</si>
  <si>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</si>
  <si>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</si>
  <si>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</si>
  <si>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</si>
  <si>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</si>
  <si>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</si>
  <si>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</si>
  <si>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</si>
  <si>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</si>
  <si>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</si>
  <si>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</si>
  <si>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</si>
  <si>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</si>
  <si>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</si>
  <si>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</si>
  <si>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</si>
  <si>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</si>
  <si>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</si>
  <si>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</si>
  <si>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</si>
  <si>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</si>
  <si>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</si>
  <si>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</si>
  <si>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</si>
  <si>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</si>
  <si>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</si>
  <si>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</si>
  <si>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</si>
  <si>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</si>
  <si>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</si>
  <si>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</si>
  <si>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</si>
  <si>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</si>
  <si>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</si>
  <si>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attribute</t>
  </si>
  <si>
    <t>attrib_cond</t>
  </si>
  <si>
    <t>pset_pn</t>
  </si>
  <si>
    <t>year</t>
  </si>
  <si>
    <t>value</t>
  </si>
  <si>
    <t>limtype</t>
  </si>
  <si>
    <t>NCAP_BND</t>
  </si>
  <si>
    <t>RESID</t>
  </si>
  <si>
    <t>*</t>
  </si>
  <si>
    <t>UP</t>
  </si>
  <si>
    <t>*Techniquelly 100% curtailement is allowed, that is hydro/wind/solar output~(0,availability)</t>
  </si>
  <si>
    <t>AT</t>
  </si>
  <si>
    <t>QU</t>
  </si>
  <si>
    <t>ON</t>
  </si>
  <si>
    <t>MA</t>
  </si>
  <si>
    <t>SA</t>
  </si>
  <si>
    <t>AL</t>
  </si>
  <si>
    <t>BC</t>
  </si>
  <si>
    <t>Pset_PN</t>
  </si>
  <si>
    <t>NCAP_AF</t>
  </si>
  <si>
    <t>2020,2100</t>
  </si>
  <si>
    <t>EUHYDDAM00</t>
  </si>
  <si>
    <t>*THEAFAALLFROMtheQuebeccasestudyfromNATEM,openedinhttps://www.sciencedirect.com/science/article/pii/S0306261917310036?via%3Dihub#s0215</t>
  </si>
  <si>
    <t>*followingtherulesofEU-TIMES,itshowsthatoriginalhydropowercapacitycouldlivelongto2100</t>
  </si>
  <si>
    <t>PSET_PN</t>
  </si>
  <si>
    <t>WH0_1,WH2_3,WH4_5,WH6_7,WH8_9,WH10_11,WH12_13,WH14_15,WH16_17,WH18_19,WH20_21,WH22_23</t>
  </si>
  <si>
    <t>EUHYDRUN00</t>
  </si>
  <si>
    <t>RH0_1,RH2_3,RH4_5,RH6_7,RH8_9,RH10_11,RH12_13,RH14_15,RH16_17,RH18_19,RH20_21,RH22_23</t>
  </si>
  <si>
    <t>SH0_1,SH2_3,SH4_5,SH6_7,SH8_9,SH10_11,SH12_13,SH14_15,SH16_17,SH18_19,SH20_21,SH22_23</t>
  </si>
  <si>
    <t>FH0_1,FH2_3,FH4_5,FH6_7,FH8_9,FH10_11,FH12_13,FH14_15,FH16_17,FH18_19,FH20_21,FH22_23</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</si>
  <si>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</si>
  <si>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</si>
  <si>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</si>
  <si>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</si>
  <si>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</si>
  <si>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</si>
  <si>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</si>
  <si>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</si>
  <si>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</si>
  <si>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</si>
  <si>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</si>
  <si>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</si>
  <si>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</si>
  <si>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</si>
  <si>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</si>
  <si>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</si>
  <si>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</si>
  <si>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</si>
  <si>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</si>
  <si>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</si>
  <si>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</si>
  <si>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</si>
  <si>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</si>
  <si>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</si>
  <si>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</si>
  <si>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</si>
  <si>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</si>
  <si>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</si>
  <si>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</si>
  <si>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</si>
  <si>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</si>
  <si>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</si>
  <si>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</si>
  <si>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</si>
  <si>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Pset_Set</t>
  </si>
  <si>
    <t>Pset_CI</t>
  </si>
  <si>
    <t>FH12_13,FH14_15,FH16_17,FH18_19</t>
  </si>
  <si>
    <t>ELCWIN</t>
  </si>
  <si>
    <t>FH14_15,FH16_17,FH18_19,FH20_21</t>
  </si>
  <si>
    <t>FH16_17,FH18_19,FH20_21,FH22_23</t>
  </si>
  <si>
    <t>FH0_1,FH2_3,FH4_5,FH6_7,FH8_9</t>
  </si>
  <si>
    <t>FH2_3,FH4_5,FH6_7,FH8_9,FH10_11</t>
  </si>
  <si>
    <t>FH4_5,FH6_7,FH8_9,FH10_11,FH12_13</t>
  </si>
  <si>
    <t>FH10_11,FH12_13</t>
  </si>
  <si>
    <t>FH12_13,FH14_15</t>
  </si>
  <si>
    <t>FH20_21,FH22_23</t>
  </si>
  <si>
    <t>FH0_1,FH2_3</t>
  </si>
  <si>
    <t>RH12_13,RH14_15,RH16_17,RH18_19</t>
  </si>
  <si>
    <t>RH14_15,RH16_17,RH18_19,RH20_21</t>
  </si>
  <si>
    <t>RH16_17,RH18_19,RH20_21,RH22_23</t>
  </si>
  <si>
    <t>RH0_1,RH2_3,RH4_5,RH6_7,RH8_9</t>
  </si>
  <si>
    <t>RH2_3,RH4_5,RH6_7,RH8_9,RH10_11</t>
  </si>
  <si>
    <t>RH4_5,RH6_7,RH8_9,RH10_11,RH12_13</t>
  </si>
  <si>
    <t>RH10_11,RH12_13</t>
  </si>
  <si>
    <t>RH12_13,RH14_15</t>
  </si>
  <si>
    <t>RH20_21,RH22_23</t>
  </si>
  <si>
    <t>RH0_1,RH2_3</t>
  </si>
  <si>
    <t>SH12_13,SH14_15,SH16_17,SH18_19</t>
  </si>
  <si>
    <t>SH14_15,SH16_17,SH18_19,SH20_21</t>
  </si>
  <si>
    <t>SH16_17,SH18_19,SH20_21,SH22_23</t>
  </si>
  <si>
    <t>SH0_1,SH2_3,SH4_5,SH6_7,SH8_9</t>
  </si>
  <si>
    <t>SH2_3,SH4_5,SH6_7,SH8_9,SH10_11</t>
  </si>
  <si>
    <t>SH4_5,SH6_7,SH8_9,SH10_11,SH12_13</t>
  </si>
  <si>
    <t>SH10_11,SH12_13</t>
  </si>
  <si>
    <t>SH12_13,SH14_15</t>
  </si>
  <si>
    <t>SH20_21,SH22_23</t>
  </si>
  <si>
    <t>SH0_1,SH2_3</t>
  </si>
  <si>
    <t>WH12_13,WH14_15,WH16_17,WH18_19</t>
  </si>
  <si>
    <t>WH14_15,WH16_17,WH18_19,WH20_21</t>
  </si>
  <si>
    <t>WH16_17,WH18_19,WH20_21,WH22_23</t>
  </si>
  <si>
    <t>WH0_1,WH2_3,WH4_5,WH6_7,WH8_9</t>
  </si>
  <si>
    <t>WH2_3,WH4_5,WH6_7,WH8_9,WH10_11</t>
  </si>
  <si>
    <t>WH4_5,WH6_7,WH8_9,WH10_11,WH12_13</t>
  </si>
  <si>
    <t>WH10_11,WH12_13</t>
  </si>
  <si>
    <t>WH12_13,WH14_15</t>
  </si>
  <si>
    <t>WH20_21,WH22_23</t>
  </si>
  <si>
    <t>WH0_1,WH2_3</t>
  </si>
  <si>
    <t>FH12,FH13,FH14,FH15,FH16,FH17,FH18,FH19</t>
  </si>
  <si>
    <t>FH12_13, FH14_15, FH16_17, FH18_19</t>
  </si>
  <si>
    <t>FH13,FH14,FH15,FH16,FH17,FH18,FH19,FH20</t>
  </si>
  <si>
    <t>FH14_15, FH16_17, FH18_19, FH20_21</t>
  </si>
  <si>
    <t>FH15,FH16,FH17,FH18,FH19,FH20,FH21,FH22</t>
  </si>
  <si>
    <t>FH16_17, FH18_19, FH20_21,FH22_23</t>
  </si>
  <si>
    <t>FH16,FH17,FH18,FH19,FH20,FH21,FH22,FH23</t>
  </si>
  <si>
    <t>FH16_17, FH18_19, FH20_21, FH22_23</t>
  </si>
  <si>
    <t>FH23,FH0,FH1,FH2,FH3,FH4,FH5,FH6,FH7,FH8</t>
  </si>
  <si>
    <t>FH0_1, FH2_3, FH4_5, FH6_7,FH8_9</t>
  </si>
  <si>
    <t>FH0,FH1,FH2,FH3,FH4,FH5,FH6,FH7,FH8,FH9</t>
  </si>
  <si>
    <t>FH0_1, FH2_3, FH4_5, FH6_7, FH8_9</t>
  </si>
  <si>
    <t>FH2,FH3,FH4,FH5,FH6,FH7,FH8,FH9,FH10,FH11</t>
  </si>
  <si>
    <t>FH2_3, FH4_5, FH6_7, FH8_9, FH10_11</t>
  </si>
  <si>
    <t>FH3,FH4,FH5,FH6,FH7,FH8,FH9,FH10,FH11,FH12</t>
  </si>
  <si>
    <t>FH4_5, FH6_7, FH8_9, FH10_11,FH12_13</t>
  </si>
  <si>
    <t>FH9,FH10,FH11</t>
  </si>
  <si>
    <t>FH10,FH11,FH12</t>
  </si>
  <si>
    <t>FH10_11, FH12_13</t>
  </si>
  <si>
    <t>FH12,FH13,FH14</t>
  </si>
  <si>
    <t>FH12_13, FH14_15</t>
  </si>
  <si>
    <t>FH13,FH14,FH15</t>
  </si>
  <si>
    <t>FH20,FH21,FH22</t>
  </si>
  <si>
    <t>FH20_21, FH22_23</t>
  </si>
  <si>
    <t>FH21,FH22,FH23</t>
  </si>
  <si>
    <t>FH23,FH0,FH1</t>
  </si>
  <si>
    <t>FH0,FH1,FH2</t>
  </si>
  <si>
    <t>FH0_1, FH2_3</t>
  </si>
  <si>
    <t>RH12,RH13,RH14,RH15,RH16,RH17,RH18,RH19</t>
  </si>
  <si>
    <t>RH12_13, RH14_15, RH16_17, RH18_19</t>
  </si>
  <si>
    <t>RH13,RH14,RH15,RH16,RH17,RH18,RH19,RH20</t>
  </si>
  <si>
    <t>RH14_15, RH16_17, RH18_19,RH20_21</t>
  </si>
  <si>
    <t>RH15,RH16,RH17,RH18,RH19,RH20,RH21,RH22</t>
  </si>
  <si>
    <t>RH16_17, RH18_19, RH20_21,RH22_23</t>
  </si>
  <si>
    <t>RH16,RH17,RH18,RH19,RH20,RH21,RH22,RH23</t>
  </si>
  <si>
    <t>RH16_17, RH18_19, RH20_21, RH22_23</t>
  </si>
  <si>
    <t>RH23,RH0,RH1,RH2,RH3,RH4,RH5,RH6,RH7,RH8</t>
  </si>
  <si>
    <t>RH0_1, RH2_3, RH4_5, RH6_7,RH8_9</t>
  </si>
  <si>
    <t>RH0,RH1,RH2,RH3,RH4,RH5,RH6,RH7,RH8,RH9</t>
  </si>
  <si>
    <t>RH0_1, RH2_3, RH4_5, RH6_7, RH8_9</t>
  </si>
  <si>
    <t>RH2,RH3,RH4,RH5,RH6,RH7,RH8,RH9,RH10,RH11</t>
  </si>
  <si>
    <t>RH2_3, RH4_5, RH6_7, RH8_9, RH10_11</t>
  </si>
  <si>
    <t>RH3,RH4,RH5,RH6,RH7,RH8,RH9,RH10,RH11,RH12</t>
  </si>
  <si>
    <t>RH4_5, RH6_7, RH8_9, RH10_11,RH12_13</t>
  </si>
  <si>
    <t>RH9,RH10,RH11</t>
  </si>
  <si>
    <t>RH10,RH11,RH12</t>
  </si>
  <si>
    <t>RH10_11, RH12_13</t>
  </si>
  <si>
    <t>RH12,RH13,RH14</t>
  </si>
  <si>
    <t>RH12_13, RH14_15</t>
  </si>
  <si>
    <t>RH13,RH14,RH15</t>
  </si>
  <si>
    <t>RH20,RH21,RH22</t>
  </si>
  <si>
    <t>RH20_21, RH22_23</t>
  </si>
  <si>
    <t>RH21,RH22,RH23</t>
  </si>
  <si>
    <t>RH23,RH0,RH1</t>
  </si>
  <si>
    <t>RH0,RH1,RH2</t>
  </si>
  <si>
    <t>RH0_1, RH2_3</t>
  </si>
  <si>
    <t>SH12,SH13,SH14,SH15,SH16,SH17,SH18,SH19</t>
  </si>
  <si>
    <t>SH12_13, SH14_15, SH16_17, SH18_19</t>
  </si>
  <si>
    <t>SH13,SH14,SH15,SH16,SH17,SH18,SH19,SH20</t>
  </si>
  <si>
    <t>SH14_15, SH16_17, SH18_19,SH20_21</t>
  </si>
  <si>
    <t>SH15,SH16,SH17,SH18,SH19,SH20,SH21,SH22</t>
  </si>
  <si>
    <t>SH16_17, SH18_19, SH20_21,SH22_23</t>
  </si>
  <si>
    <t>SH16,SH17,SH18,SH19,SH20,SH21,SH22,SH23</t>
  </si>
  <si>
    <t>SH16_17, SH18_19, SH20_21, SH22_23</t>
  </si>
  <si>
    <t>SH23,SH0,SH1,SH2,SH3,SH4,SH5,SH6,SH7,SH8</t>
  </si>
  <si>
    <t>SH0_1, SH2_3, SH4_5, SH6_7,SH8_9</t>
  </si>
  <si>
    <t>SH0,SH1,SH2,SH3,SH4,SH5,SH6,SH7,SH8,SH9</t>
  </si>
  <si>
    <t>SH0_1, SH2_3, SH4_5, SH6_7, SH8_9</t>
  </si>
  <si>
    <t>SH2,SH3,SH4,SH5,SH6,SH7,SH8,SH9,SH10,SH11</t>
  </si>
  <si>
    <t>SH2_3, SH4_5, SH6_7, SH8_9, SH10_11</t>
  </si>
  <si>
    <t>SH3,SH4,SH5,SH6,SH7,SH8,SH9,SH10,SH11,SH12</t>
  </si>
  <si>
    <t>SH4_5, SH6_7, SH8_9, SH10_11,SH12_13</t>
  </si>
  <si>
    <t>SH9,SH10,SH11</t>
  </si>
  <si>
    <t>SH10,SH11,SH12</t>
  </si>
  <si>
    <t>SH10_11, SH12_13</t>
  </si>
  <si>
    <t>SH12,SH13,SH14</t>
  </si>
  <si>
    <t>SH12_13, SH14_15</t>
  </si>
  <si>
    <t>SH13,SH14,SH15</t>
  </si>
  <si>
    <t>SH20,SH21,SH22</t>
  </si>
  <si>
    <t>SH20_21, SH22_23</t>
  </si>
  <si>
    <t>SH21,SH22,SH23</t>
  </si>
  <si>
    <t>SH23,SH0,SH1</t>
  </si>
  <si>
    <t>SH0,SH1,SH2</t>
  </si>
  <si>
    <t>SH0_1, SH2_3</t>
  </si>
  <si>
    <t>WH12,WH13,WH14,WH15,WH16,WH17,WH18,WH19</t>
  </si>
  <si>
    <t>WH12_13, WH14_15, WH16_17, WH18_19</t>
  </si>
  <si>
    <t>WH13,WH14,WH15,WH16,WH17,WH18,WH19,WH20</t>
  </si>
  <si>
    <t>WH14_15, WH16_17, WH18_19,WH20_21</t>
  </si>
  <si>
    <t>WH15,WH16,WH17,WH18,WH19,WH20,WH21,WH22</t>
  </si>
  <si>
    <t>WH16_17, WH18_19, WH20_21,WH22_23</t>
  </si>
  <si>
    <t>WH16,WH17,WH18,WH19,WH20,WH21,WH22,WH23</t>
  </si>
  <si>
    <t>WH16_17, WH18_19, WH20_21, WH22_23</t>
  </si>
  <si>
    <t>WH23,WH0,WH1,WH2,WH3,WH4,WH5,WH6,WH7,WH8</t>
  </si>
  <si>
    <t>WH0_1, WH2_3, WH4_5, WH6_7,WH8_9</t>
  </si>
  <si>
    <t>WH0,WH1,WH2,WH3,WH4,WH5,WH6,WH7,WH8,WH9</t>
  </si>
  <si>
    <t>WH0_1, WH2_3, WH4_5, WH6_7, WH8_9</t>
  </si>
  <si>
    <t>WH2,WH3,WH4,WH5,WH6,WH7,WH8,WH9,WH10,WH11</t>
  </si>
  <si>
    <t>WH2_3, WH4_5, WH6_7, WH8_9, WH10_11</t>
  </si>
  <si>
    <t>WH3,WH4,WH5,WH6,WH7,WH8,WH9,WH10,WH11,WH12</t>
  </si>
  <si>
    <t>WH4_5, WH6_7, WH8_9, WH10_11,WH12_13</t>
  </si>
  <si>
    <t>WH9,WH10,WH11</t>
  </si>
  <si>
    <t>WH10,WH11,WH12</t>
  </si>
  <si>
    <t>WH10_11, WH12_13</t>
  </si>
  <si>
    <t>WH12,WH13,WH14</t>
  </si>
  <si>
    <t>WH12_13, WH14_15</t>
  </si>
  <si>
    <t>WH13,WH14,WH15</t>
  </si>
  <si>
    <t>WH20,WH21,WH22</t>
  </si>
  <si>
    <t>WH20_21, WH22_23</t>
  </si>
  <si>
    <t>WH21,WH22,WH23</t>
  </si>
  <si>
    <t>WH23,WH0,WH1</t>
  </si>
  <si>
    <t>WH0,WH1,WH2</t>
  </si>
  <si>
    <t>WH0_1, WH2_3</t>
  </si>
  <si>
    <t>ELCSOL</t>
  </si>
  <si>
    <t>*PV stock is from https://www.statista.com/statistics/472761/capacity-solar-pv-energy-in-canada-by-province/</t>
  </si>
  <si>
    <t>*onshore provincial wind capacity is from 2021 dat, mapped in https://www.sciencedirect.com/science/article/pii/S1364032122005792#fig1</t>
  </si>
  <si>
    <t>STOCK</t>
  </si>
  <si>
    <t>EEPP_PV</t>
  </si>
  <si>
    <t>EEPP_WindON</t>
  </si>
  <si>
    <t>EEPP_WindOFF</t>
  </si>
  <si>
    <t>FX</t>
  </si>
  <si>
    <t>*These EFF regarding ELC sector referes to EU-TIMES</t>
  </si>
  <si>
    <t>CAP2ACT</t>
  </si>
  <si>
    <t>EL*</t>
  </si>
  <si>
    <t>*It seems that defination from EU-TIMES is wrong because ELEHYD0 should be 1, so we deleted it</t>
  </si>
  <si>
    <t>PSET_PD</t>
  </si>
  <si>
    <t>PSET_SET</t>
  </si>
  <si>
    <t>EFF</t>
  </si>
  <si>
    <t>*HFO*,*LFO*,*GAS*,-*CCGT</t>
  </si>
  <si>
    <t>Existing Elec*, Planned Elec*</t>
  </si>
  <si>
    <t>Existing CHP*, Planned CHP*</t>
  </si>
  <si>
    <t>ACT_COST</t>
  </si>
  <si>
    <t>Existing*,Planned*</t>
  </si>
  <si>
    <t>ELE,CHP</t>
  </si>
  <si>
    <t>*coal*,*lignite*,*biomass*</t>
  </si>
  <si>
    <t>*CCGT</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</si>
  <si>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</si>
  <si>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</si>
  <si>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</si>
  <si>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</si>
  <si>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</si>
  <si>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</si>
  <si>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</si>
  <si>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</si>
  <si>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</si>
  <si>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</si>
  <si>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</si>
  <si>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</si>
  <si>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</si>
  <si>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</si>
  <si>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</si>
  <si>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</si>
  <si>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</si>
  <si>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</si>
  <si>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</si>
  <si>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</si>
  <si>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</si>
  <si>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</si>
  <si>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</si>
  <si>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</si>
  <si>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</si>
  <si>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</si>
  <si>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</si>
  <si>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</si>
  <si>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</si>
  <si>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</si>
  <si>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</si>
  <si>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</si>
  <si>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</si>
  <si>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</si>
  <si>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</si>
  <si>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</si>
  <si>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</si>
  <si>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</si>
  <si>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</si>
  <si>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</si>
  <si>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</si>
  <si>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</si>
  <si>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</si>
  <si>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</si>
  <si>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</si>
  <si>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</si>
  <si>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</si>
  <si>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</si>
  <si>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</si>
  <si>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</si>
  <si>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</si>
  <si>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</si>
  <si>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</si>
  <si>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</si>
  <si>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</si>
  <si>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</si>
  <si>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</si>
  <si>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</si>
  <si>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</si>
  <si>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</si>
  <si>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</si>
  <si>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</si>
  <si>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</si>
  <si>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</si>
  <si>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</si>
  <si>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</si>
  <si>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</si>
  <si>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</si>
  <si>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</si>
  <si>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</si>
  <si>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</si>
  <si>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</si>
  <si>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</si>
  <si>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</si>
  <si>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</si>
  <si>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</si>
  <si>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</si>
  <si>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</si>
  <si>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</si>
  <si>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</si>
  <si>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</si>
  <si>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</si>
  <si>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</si>
  <si>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</si>
  <si>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</si>
  <si>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</si>
  <si>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</si>
  <si>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</si>
  <si>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</si>
  <si>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</si>
  <si>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</si>
  <si>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</si>
  <si>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</si>
  <si>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</si>
  <si>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</si>
  <si>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</si>
  <si>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</si>
  <si>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</si>
  <si>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</si>
  <si>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</si>
  <si>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</si>
  <si>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</si>
  <si>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</si>
  <si>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</si>
  <si>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</si>
  <si>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</si>
  <si>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</si>
  <si>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</si>
  <si>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</si>
  <si>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</si>
  <si>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</si>
  <si>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</si>
  <si>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</si>
  <si>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</si>
  <si>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</si>
  <si>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</si>
  <si>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</si>
  <si>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</si>
  <si>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</si>
  <si>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</si>
  <si>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</si>
  <si>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</si>
  <si>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</si>
  <si>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</si>
  <si>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</si>
  <si>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</si>
  <si>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</si>
  <si>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</si>
  <si>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</si>
  <si>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</si>
  <si>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</si>
  <si>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</si>
  <si>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</si>
  <si>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</si>
  <si>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</si>
  <si>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</si>
  <si>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</si>
  <si>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</si>
  <si>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</si>
  <si>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</si>
  <si>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</si>
  <si>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</si>
  <si>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</si>
  <si>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</si>
  <si>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</si>
  <si>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</si>
  <si>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</si>
  <si>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</si>
  <si>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</si>
  <si>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AFA</t>
  </si>
  <si>
    <t>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</si>
</sst>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5" formatCode="0.00_ "/>
  </numFmts>
  <fonts count="18">
    <font>
      <sz val="10"/>
      <name val="Arial"/>
      <charset val="134"/>
    </font>
    <font>
      <sz val="11"/>
      <color theme="1"/>
      <name val="Calibri"/>
      <charset val="134"/>
      <scheme val="minor"/>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sz val="10"/>
      <color rgb="FFFF0000"/>
      <name val="Arial"/>
      <charset val="134"/>
    </font>
    <font>
      <b/>
      <sz val="10"/>
      <color rgb="FFFF0000"/>
      <name val="Arial"/>
      <charset val="134"/>
    </font>
    <font>
      <b/>
      <sz val="10"/>
      <name val="Arial"/>
      <charset val="134"/>
    </font>
    <font>
      <sz val="11"/>
      <color rgb="FFFF0000"/>
      <name val="Calibri"/>
      <charset val="134"/>
      <scheme val="minor"/>
    </font>
    <font>
      <sz val="11"/>
      <color indexed="8"/>
      <name val="Calibri"/>
      <charset val="134"/>
    </font>
    <font>
      <sz val="10"/>
      <color theme="1"/>
      <name val="Arial"/>
      <charset val="134"/>
    </font>
    <font>
      <sz val="10"/>
      <name val="Courier"/>
      <charset val="134"/>
    </font>
    <font>
      <b/>
      <sz val="7"/>
      <color rgb="FF48433F"/>
      <name val="Lucida Sans Unicode"/>
      <charset val="134"/>
    </font>
    <font>
      <sz val="7"/>
      <color rgb="FF48433F"/>
      <name val="Lucida Sans Unicode"/>
      <charset val="134"/>
    </font>
    <font>
      <sz val="8"/>
      <name val="Tahoma"/>
      <charset val="134"/>
    </font>
    <font>
      <b/>
      <sz val="8"/>
      <name val="Tahoma"/>
      <charset val="134"/>
    </font>
    <font>
      <sz val="10"/>
      <name val="Arial"/>
      <charset val="134"/>
    </font>
  </fonts>
  <fills count="7">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s>
  <borders count="6">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s>
  <cellStyleXfs count="29">
    <xf numFmtId="0" fontId="0" fillId="0" borderId="0"/>
    <xf numFmtId="0" fontId="4" fillId="0" borderId="0" applyNumberFormat="0" applyFill="0" applyBorder="0" applyAlignment="0" applyProtection="0"/>
    <xf numFmtId="43" fontId="1" fillId="0" borderId="0" applyFont="0" applyFill="0" applyBorder="0" applyAlignment="0" applyProtection="0"/>
    <xf numFmtId="0" fontId="17" fillId="0" borderId="0"/>
    <xf numFmtId="0" fontId="1" fillId="0" borderId="0"/>
    <xf numFmtId="0" fontId="1" fillId="0" borderId="0"/>
    <xf numFmtId="0" fontId="17" fillId="0" borderId="0"/>
    <xf numFmtId="0" fontId="1" fillId="0" borderId="0"/>
    <xf numFmtId="0" fontId="17" fillId="0" borderId="0"/>
    <xf numFmtId="0" fontId="17" fillId="0" borderId="0"/>
    <xf numFmtId="0" fontId="1" fillId="0" borderId="0"/>
    <xf numFmtId="0" fontId="1" fillId="0" borderId="0"/>
    <xf numFmtId="0" fontId="17" fillId="0" borderId="0"/>
    <xf numFmtId="0" fontId="12" fillId="0" borderId="0"/>
    <xf numFmtId="0" fontId="1" fillId="6" borderId="5" applyNumberFormat="0" applyFont="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7" fillId="0" borderId="0"/>
  </cellStyleXfs>
  <cellXfs count="66">
    <xf numFmtId="0" fontId="0" fillId="0" borderId="0" xfId="0"/>
    <xf numFmtId="0" fontId="1" fillId="0" borderId="0" xfId="7"/>
    <xf numFmtId="0" fontId="2" fillId="0" borderId="0" xfId="7" applyFont="1"/>
    <xf numFmtId="10" fontId="1" fillId="0" borderId="0" xfId="7" applyNumberFormat="1"/>
    <xf numFmtId="10" fontId="2" fillId="0" borderId="0" xfId="7" applyNumberFormat="1" applyFont="1"/>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4" fillId="3" borderId="1" xfId="1" applyFill="1" applyBorder="1" applyAlignment="1">
      <alignment horizontal="left" vertical="top" wrapText="1"/>
    </xf>
    <xf numFmtId="0" fontId="4" fillId="3" borderId="1" xfId="1" applyFill="1" applyBorder="1" applyAlignment="1">
      <alignment horizontal="right" vertical="top" wrapText="1"/>
    </xf>
    <xf numFmtId="0" fontId="5" fillId="3" borderId="1" xfId="0" applyFont="1" applyFill="1" applyBorder="1" applyAlignment="1">
      <alignment horizontal="right" vertical="top" wrapText="1"/>
    </xf>
    <xf numFmtId="3" fontId="5" fillId="3" borderId="1" xfId="0" applyNumberFormat="1" applyFont="1" applyFill="1" applyBorder="1" applyAlignment="1">
      <alignment horizontal="right" vertical="top" wrapText="1"/>
    </xf>
    <xf numFmtId="0" fontId="5" fillId="3" borderId="1" xfId="0" applyFont="1" applyFill="1" applyBorder="1" applyAlignment="1">
      <alignment horizontal="left" vertical="top" wrapText="1"/>
    </xf>
    <xf numFmtId="0" fontId="4" fillId="3" borderId="0" xfId="1" applyFill="1" applyAlignment="1">
      <alignment horizontal="left" vertical="top" wrapText="1"/>
    </xf>
    <xf numFmtId="0" fontId="4" fillId="3" borderId="0" xfId="1" applyFill="1" applyAlignment="1">
      <alignment horizontal="right" vertical="top" wrapText="1"/>
    </xf>
    <xf numFmtId="0" fontId="5" fillId="3" borderId="0" xfId="0" applyFont="1" applyFill="1" applyAlignment="1">
      <alignment horizontal="right" vertical="top" wrapText="1"/>
    </xf>
    <xf numFmtId="3" fontId="0" fillId="0" borderId="0" xfId="0" applyNumberFormat="1"/>
    <xf numFmtId="0" fontId="6" fillId="0" borderId="0" xfId="0" applyFont="1"/>
    <xf numFmtId="0" fontId="6" fillId="0" borderId="2" xfId="0" applyFont="1" applyBorder="1"/>
    <xf numFmtId="0" fontId="0" fillId="0" borderId="2" xfId="0" applyBorder="1"/>
    <xf numFmtId="0" fontId="7" fillId="0" borderId="2" xfId="0" applyFont="1" applyBorder="1"/>
    <xf numFmtId="0" fontId="8" fillId="0" borderId="0" xfId="0" applyFont="1"/>
    <xf numFmtId="0" fontId="9" fillId="0" borderId="0" xfId="0" applyFont="1" applyFill="1" applyAlignment="1">
      <alignment vertical="center"/>
    </xf>
    <xf numFmtId="0" fontId="1" fillId="0" borderId="0" xfId="0" applyFont="1" applyFill="1" applyAlignment="1">
      <alignment vertical="center"/>
    </xf>
    <xf numFmtId="0" fontId="9" fillId="4" borderId="0" xfId="0" applyFont="1" applyFill="1" applyAlignment="1">
      <alignment vertical="center"/>
    </xf>
    <xf numFmtId="0" fontId="10" fillId="0" borderId="0" xfId="0" applyFont="1" applyFill="1" applyBorder="1" applyAlignment="1"/>
    <xf numFmtId="0" fontId="0" fillId="0" borderId="2" xfId="0" applyFont="1" applyBorder="1"/>
    <xf numFmtId="49" fontId="0" fillId="0" borderId="2" xfId="0" applyNumberFormat="1" applyFont="1" applyBorder="1"/>
    <xf numFmtId="165" fontId="0" fillId="0" borderId="2" xfId="0" applyNumberFormat="1" applyBorder="1"/>
    <xf numFmtId="0" fontId="0" fillId="0" borderId="0" xfId="0" applyBorder="1"/>
    <xf numFmtId="0" fontId="8" fillId="0" borderId="2" xfId="0" applyFont="1" applyBorder="1"/>
    <xf numFmtId="0" fontId="0" fillId="0" borderId="3" xfId="0" applyBorder="1"/>
    <xf numFmtId="0" fontId="8" fillId="0" borderId="3" xfId="0" applyFont="1" applyBorder="1"/>
    <xf numFmtId="0" fontId="11" fillId="0" borderId="2" xfId="0" applyFont="1" applyBorder="1"/>
    <xf numFmtId="0" fontId="11" fillId="0" borderId="4" xfId="0" applyFont="1" applyBorder="1"/>
    <xf numFmtId="0" fontId="6" fillId="0" borderId="3" xfId="0" applyFont="1" applyBorder="1"/>
    <xf numFmtId="0" fontId="7" fillId="0" borderId="0" xfId="0" applyFont="1"/>
    <xf numFmtId="0" fontId="0" fillId="0" borderId="0" xfId="0" applyAlignment="1">
      <alignment vertical="center" wrapText="1"/>
    </xf>
    <xf numFmtId="0" fontId="6" fillId="0" borderId="0" xfId="0" applyFont="1" applyBorder="1"/>
    <xf numFmtId="0" fontId="8" fillId="0" borderId="0" xfId="0" applyFont="1" applyBorder="1"/>
    <xf numFmtId="0" fontId="11" fillId="0" borderId="0" xfId="0" applyFont="1" applyBorder="1"/>
    <xf numFmtId="0" fontId="7" fillId="0" borderId="0" xfId="0" applyFont="1" applyBorder="1"/>
    <xf numFmtId="0" fontId="0" fillId="5" borderId="0" xfId="0" applyFill="1"/>
    <xf numFmtId="0" fontId="0" fillId="0" borderId="0" xfId="0" applyFill="1"/>
    <xf numFmtId="0" fontId="0" fillId="0" borderId="0" xfId="0" applyFont="1"/>
    <xf numFmtId="49" fontId="0" fillId="0" borderId="3" xfId="0" applyNumberFormat="1" applyFont="1" applyBorder="1"/>
    <xf numFmtId="0" fontId="6" fillId="0" borderId="0" xfId="0" applyFont="1" applyFill="1"/>
    <xf numFmtId="0" fontId="0" fillId="5" borderId="0" xfId="0" applyFill="1" applyBorder="1"/>
    <xf numFmtId="0" fontId="0" fillId="5" borderId="0" xfId="0" applyFont="1" applyFill="1" applyBorder="1"/>
    <xf numFmtId="49" fontId="0" fillId="5" borderId="0" xfId="0" applyNumberFormat="1" applyFont="1" applyFill="1" applyBorder="1"/>
    <xf numFmtId="0" fontId="6" fillId="0" borderId="0" xfId="0" applyFont="1" applyFill="1" applyBorder="1"/>
    <xf numFmtId="0" fontId="6" fillId="5" borderId="0" xfId="0" applyFont="1" applyFill="1" applyBorder="1"/>
    <xf numFmtId="0" fontId="8" fillId="5" borderId="0" xfId="0" applyFont="1" applyFill="1" applyBorder="1"/>
    <xf numFmtId="0" fontId="8" fillId="5" borderId="0" xfId="0" applyFont="1" applyFill="1"/>
    <xf numFmtId="0" fontId="6" fillId="0" borderId="0" xfId="0" applyFont="1" applyFill="1"/>
    <xf numFmtId="0" fontId="6" fillId="0" borderId="2" xfId="0" applyFont="1" applyFill="1" applyBorder="1"/>
    <xf numFmtId="0" fontId="0" fillId="0" borderId="2" xfId="0" applyFill="1" applyBorder="1"/>
    <xf numFmtId="0" fontId="11" fillId="5" borderId="0" xfId="0" applyFont="1" applyFill="1" applyBorder="1"/>
    <xf numFmtId="0" fontId="0" fillId="0" borderId="0" xfId="0" applyFill="1" applyBorder="1"/>
    <xf numFmtId="0" fontId="6" fillId="0" borderId="0" xfId="0" applyFont="1" applyFill="1" applyBorder="1"/>
    <xf numFmtId="0" fontId="11" fillId="0" borderId="0" xfId="0" applyFont="1"/>
    <xf numFmtId="0" fontId="0" fillId="0" borderId="0" xfId="0" applyNumberFormat="1"/>
    <xf numFmtId="0" fontId="0" fillId="0" borderId="0" xfId="0" applyFont="1" applyFill="1" applyBorder="1" applyAlignment="1"/>
    <xf numFmtId="0" fontId="0" fillId="0" borderId="0" xfId="0" applyFont="1" applyFill="1" applyBorder="1"/>
    <xf numFmtId="0" fontId="17" fillId="0" borderId="0" xfId="3" applyFill="1" applyBorder="1"/>
    <xf numFmtId="2" fontId="0" fillId="0" borderId="0" xfId="0" applyNumberFormat="1" applyFill="1" applyBorder="1"/>
    <xf numFmtId="0" fontId="0" fillId="0" borderId="0" xfId="0" applyAlignment="1">
      <alignment horizontal="center"/>
    </xf>
  </cellXfs>
  <cellStyles count="29">
    <cellStyle name="Comma 2" xfId="2" xr:uid="{00000000-0005-0000-0000-000031000000}"/>
    <cellStyle name="Hyperlink" xfId="1" builtinId="8"/>
    <cellStyle name="Normal" xfId="0" builtinId="0"/>
    <cellStyle name="Normal 10" xfId="3" xr:uid="{00000000-0005-0000-0000-000032000000}"/>
    <cellStyle name="Normal 11 2" xfId="4" xr:uid="{00000000-0005-0000-0000-000033000000}"/>
    <cellStyle name="Normal 11 2 2" xfId="5" xr:uid="{00000000-0005-0000-0000-000034000000}"/>
    <cellStyle name="Normal 2" xfId="6" xr:uid="{00000000-0005-0000-0000-000035000000}"/>
    <cellStyle name="Normal 3" xfId="7" xr:uid="{00000000-0005-0000-0000-000036000000}"/>
    <cellStyle name="Normal 4" xfId="8" xr:uid="{00000000-0005-0000-0000-000037000000}"/>
    <cellStyle name="Normal 4 2" xfId="9" xr:uid="{00000000-0005-0000-0000-000038000000}"/>
    <cellStyle name="Normal 5" xfId="10" xr:uid="{00000000-0005-0000-0000-000039000000}"/>
    <cellStyle name="Normal 8" xfId="11" xr:uid="{00000000-0005-0000-0000-00003A000000}"/>
    <cellStyle name="Normal 9 2" xfId="12" xr:uid="{00000000-0005-0000-0000-00003B000000}"/>
    <cellStyle name="Normale_B2020" xfId="13" xr:uid="{00000000-0005-0000-0000-00003C000000}"/>
    <cellStyle name="Note 2" xfId="14" xr:uid="{00000000-0005-0000-0000-00003D000000}"/>
    <cellStyle name="Percent 2" xfId="15" xr:uid="{00000000-0005-0000-0000-00003E000000}"/>
    <cellStyle name="Percent 3" xfId="16" xr:uid="{00000000-0005-0000-0000-00003F000000}"/>
    <cellStyle name="Percent 3 2" xfId="17" xr:uid="{00000000-0005-0000-0000-000040000000}"/>
    <cellStyle name="Percent 3 3" xfId="18" xr:uid="{00000000-0005-0000-0000-000041000000}"/>
    <cellStyle name="Percent 3 4" xfId="19" xr:uid="{00000000-0005-0000-0000-000042000000}"/>
    <cellStyle name="Percent 4" xfId="20" xr:uid="{00000000-0005-0000-0000-000043000000}"/>
    <cellStyle name="Percent 4 2" xfId="21" xr:uid="{00000000-0005-0000-0000-000044000000}"/>
    <cellStyle name="Percent 4 3" xfId="22" xr:uid="{00000000-0005-0000-0000-000045000000}"/>
    <cellStyle name="Percent 4 4" xfId="23" xr:uid="{00000000-0005-0000-0000-000046000000}"/>
    <cellStyle name="Percent 5" xfId="24" xr:uid="{00000000-0005-0000-0000-000047000000}"/>
    <cellStyle name="Percent 6" xfId="25" xr:uid="{00000000-0005-0000-0000-000048000000}"/>
    <cellStyle name="Percent 7" xfId="26" xr:uid="{00000000-0005-0000-0000-000049000000}"/>
    <cellStyle name="Percent 8" xfId="27" xr:uid="{00000000-0005-0000-0000-00004A000000}"/>
    <cellStyle name="Standard_Sce_D_Extraction" xfId="28" xr:uid="{00000000-0005-0000-0000-00004B000000}"/>
  </cellStyles>
  <dxfs count="0"/>
  <tableStyles count="0" defaultTableStyle="TableStyleMedium9"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377825</xdr:colOff>
      <xdr:row>7</xdr:row>
      <xdr:rowOff>94047</xdr:rowOff>
    </xdr:from>
    <xdr:to>
      <xdr:col>22</xdr:col>
      <xdr:colOff>378727</xdr:colOff>
      <xdr:row>19</xdr:row>
      <xdr:rowOff>35272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5262225" y="1211580"/>
          <a:ext cx="5245735" cy="18586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186556</xdr:colOff>
      <xdr:row>2</xdr:row>
      <xdr:rowOff>127385</xdr:rowOff>
    </xdr:from>
    <xdr:to>
      <xdr:col>2</xdr:col>
      <xdr:colOff>647930</xdr:colOff>
      <xdr:row>14</xdr:row>
      <xdr:rowOff>52002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86055" y="444500"/>
          <a:ext cx="5230495" cy="1861185"/>
        </a:xfrm>
        <a:prstGeom prst="rect">
          <a:avLst/>
        </a:prstGeom>
      </xdr:spPr>
    </xdr:pic>
    <xdr:clientData/>
  </xdr:twoCellAnchor>
  <xdr:twoCellAnchor editAs="oneCell">
    <xdr:from>
      <xdr:col>18</xdr:col>
      <xdr:colOff>224881</xdr:colOff>
      <xdr:row>35</xdr:row>
      <xdr:rowOff>272959</xdr:rowOff>
    </xdr:from>
    <xdr:to>
      <xdr:col>25</xdr:col>
      <xdr:colOff>139011</xdr:colOff>
      <xdr:row>58</xdr:row>
      <xdr:rowOff>195959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21343167" y="6214745"/>
          <a:ext cx="6690487" cy="4903214"/>
        </a:xfrm>
        <a:prstGeom prst="rect">
          <a:avLst/>
        </a:prstGeom>
      </xdr:spPr>
    </xdr:pic>
    <xdr:clientData/>
  </xdr:twoCellAnchor>
  <xdr:twoCellAnchor editAs="oneCell">
    <xdr:from>
      <xdr:col>11</xdr:col>
      <xdr:colOff>273050</xdr:colOff>
      <xdr:row>13</xdr:row>
      <xdr:rowOff>34290</xdr:rowOff>
    </xdr:from>
    <xdr:to>
      <xdr:col>22</xdr:col>
      <xdr:colOff>220345</xdr:colOff>
      <xdr:row>22</xdr:row>
      <xdr:rowOff>74930</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3"/>
        <a:stretch>
          <a:fillRect/>
        </a:stretch>
      </xdr:blipFill>
      <xdr:spPr>
        <a:xfrm>
          <a:off x="17094200" y="2104390"/>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macro="" textlink="">
      <xdr:nvSpPr>
        <xdr:cNvPr id="6" name="Plus 5">
          <a:extLst>
            <a:ext uri="{FF2B5EF4-FFF2-40B4-BE49-F238E27FC236}">
              <a16:creationId xmlns:a16="http://schemas.microsoft.com/office/drawing/2014/main" id="{00000000-0008-0000-0300-000006000000}"/>
            </a:ext>
          </a:extLst>
        </xdr:cNvPr>
        <xdr:cNvSpPr/>
      </xdr:nvSpPr>
      <xdr:spPr>
        <a:xfrm>
          <a:off x="12383135" y="20853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macro="" textlink="">
      <xdr:nvSpPr>
        <xdr:cNvPr id="7" name="Rectangles 6">
          <a:extLst>
            <a:ext uri="{FF2B5EF4-FFF2-40B4-BE49-F238E27FC236}">
              <a16:creationId xmlns:a16="http://schemas.microsoft.com/office/drawing/2014/main" id="{00000000-0008-0000-0300-000007000000}"/>
            </a:ext>
          </a:extLst>
        </xdr:cNvPr>
        <xdr:cNvSpPr/>
      </xdr:nvSpPr>
      <xdr:spPr>
        <a:xfrm>
          <a:off x="635" y="198120"/>
          <a:ext cx="16405225" cy="17849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macro="" textlink="">
      <xdr:nvSpPr>
        <xdr:cNvPr id="8" name="Rectangles 7">
          <a:extLst>
            <a:ext uri="{FF2B5EF4-FFF2-40B4-BE49-F238E27FC236}">
              <a16:creationId xmlns:a16="http://schemas.microsoft.com/office/drawing/2014/main" id="{00000000-0008-0000-0300-000008000000}"/>
            </a:ext>
          </a:extLst>
        </xdr:cNvPr>
        <xdr:cNvSpPr/>
      </xdr:nvSpPr>
      <xdr:spPr>
        <a:xfrm>
          <a:off x="635" y="2452370"/>
          <a:ext cx="163772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macro="">
      <xdr:nvCxnSpPr>
        <xdr:cNvPr id="9" name="Straight Arrow Connector 8">
          <a:extLst>
            <a:ext uri="{FF2B5EF4-FFF2-40B4-BE49-F238E27FC236}">
              <a16:creationId xmlns:a16="http://schemas.microsoft.com/office/drawing/2014/main" id="{00000000-0008-0000-0300-000009000000}"/>
            </a:ext>
          </a:extLst>
        </xdr:cNvPr>
        <xdr:cNvCxnSpPr/>
      </xdr:nvCxnSpPr>
      <xdr:spPr>
        <a:xfrm flipV="1">
          <a:off x="12981940" y="22123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macro="" textlink="">
      <xdr:nvSpPr>
        <xdr:cNvPr id="10" name="Down Arrow 9">
          <a:extLst>
            <a:ext uri="{FF2B5EF4-FFF2-40B4-BE49-F238E27FC236}">
              <a16:creationId xmlns:a16="http://schemas.microsoft.com/office/drawing/2014/main" id="{00000000-0008-0000-0300-00000A000000}"/>
            </a:ext>
          </a:extLst>
        </xdr:cNvPr>
        <xdr:cNvSpPr/>
      </xdr:nvSpPr>
      <xdr:spPr>
        <a:xfrm>
          <a:off x="12391390" y="45453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86055" y="444500"/>
          <a:ext cx="522859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3350006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macro="" textlink="">
      <xdr:nvSpPr>
        <xdr:cNvPr id="5" name="Plus 4">
          <a:extLst>
            <a:ext uri="{FF2B5EF4-FFF2-40B4-BE49-F238E27FC236}">
              <a16:creationId xmlns:a16="http://schemas.microsoft.com/office/drawing/2014/main" id="{00000000-0008-0000-0400-000005000000}"/>
            </a:ext>
          </a:extLst>
        </xdr:cNvPr>
        <xdr:cNvSpPr/>
      </xdr:nvSpPr>
      <xdr:spPr>
        <a:xfrm>
          <a:off x="11456035" y="2110740"/>
          <a:ext cx="180917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macro="" textlink="">
      <xdr:nvSpPr>
        <xdr:cNvPr id="6" name="Rectangles 5">
          <a:extLst>
            <a:ext uri="{FF2B5EF4-FFF2-40B4-BE49-F238E27FC236}">
              <a16:creationId xmlns:a16="http://schemas.microsoft.com/office/drawing/2014/main" id="{00000000-0008-0000-0400-000006000000}"/>
            </a:ext>
          </a:extLst>
        </xdr:cNvPr>
        <xdr:cNvSpPr/>
      </xdr:nvSpPr>
      <xdr:spPr>
        <a:xfrm>
          <a:off x="635" y="198120"/>
          <a:ext cx="3268662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macro="" textlink="">
      <xdr:nvSpPr>
        <xdr:cNvPr id="7" name="Rectangles 6">
          <a:extLst>
            <a:ext uri="{FF2B5EF4-FFF2-40B4-BE49-F238E27FC236}">
              <a16:creationId xmlns:a16="http://schemas.microsoft.com/office/drawing/2014/main" id="{00000000-0008-0000-0400-000007000000}"/>
            </a:ext>
          </a:extLst>
        </xdr:cNvPr>
        <xdr:cNvSpPr/>
      </xdr:nvSpPr>
      <xdr:spPr>
        <a:xfrm>
          <a:off x="635" y="2477770"/>
          <a:ext cx="326586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macro="">
      <xdr:nvCxnSpPr>
        <xdr:cNvPr id="8" name="Straight Arrow Connector 7">
          <a:extLst>
            <a:ext uri="{FF2B5EF4-FFF2-40B4-BE49-F238E27FC236}">
              <a16:creationId xmlns:a16="http://schemas.microsoft.com/office/drawing/2014/main" id="{00000000-0008-0000-0400-000008000000}"/>
            </a:ext>
          </a:extLst>
        </xdr:cNvPr>
        <xdr:cNvCxnSpPr/>
      </xdr:nvCxnSpPr>
      <xdr:spPr>
        <a:xfrm flipV="1">
          <a:off x="29593540" y="2237740"/>
          <a:ext cx="37147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macro="" textlink="">
      <xdr:nvSpPr>
        <xdr:cNvPr id="9" name="Down Arrow 8">
          <a:extLst>
            <a:ext uri="{FF2B5EF4-FFF2-40B4-BE49-F238E27FC236}">
              <a16:creationId xmlns:a16="http://schemas.microsoft.com/office/drawing/2014/main" id="{00000000-0008-0000-0400-000009000000}"/>
            </a:ext>
          </a:extLst>
        </xdr:cNvPr>
        <xdr:cNvSpPr/>
      </xdr:nvSpPr>
      <xdr:spPr>
        <a:xfrm>
          <a:off x="11464290" y="4570730"/>
          <a:ext cx="179743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86055" y="444500"/>
          <a:ext cx="5228590" cy="1861185"/>
        </a:xfrm>
        <a:prstGeom prst="rect">
          <a:avLst/>
        </a:prstGeom>
      </xdr:spPr>
    </xdr:pic>
    <xdr:clientData/>
  </xdr:twoCellAnchor>
  <xdr:twoCellAnchor editAs="oneCell">
    <xdr:from>
      <xdr:col>28</xdr:col>
      <xdr:colOff>196215</xdr:colOff>
      <xdr:row>12</xdr:row>
      <xdr:rowOff>36830</xdr:rowOff>
    </xdr:from>
    <xdr:to>
      <xdr:col>37</xdr:col>
      <xdr:colOff>572275</xdr:colOff>
      <xdr:row>41</xdr:row>
      <xdr:rowOff>14258</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26790015" y="1973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macro="" textlink="">
      <xdr:nvSpPr>
        <xdr:cNvPr id="5" name="Plus 5">
          <a:extLst>
            <a:ext uri="{FF2B5EF4-FFF2-40B4-BE49-F238E27FC236}">
              <a16:creationId xmlns:a16="http://schemas.microsoft.com/office/drawing/2014/main" id="{00000000-0008-0000-0500-000005000000}"/>
            </a:ext>
          </a:extLst>
        </xdr:cNvPr>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macro="" textlink="">
      <xdr:nvSpPr>
        <xdr:cNvPr id="6" name="Rectangles 6">
          <a:extLst>
            <a:ext uri="{FF2B5EF4-FFF2-40B4-BE49-F238E27FC236}">
              <a16:creationId xmlns:a16="http://schemas.microsoft.com/office/drawing/2014/main" id="{00000000-0008-0000-0500-000006000000}"/>
            </a:ext>
          </a:extLst>
        </xdr:cNvPr>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macro="" textlink="">
      <xdr:nvSpPr>
        <xdr:cNvPr id="7" name="Rectangles 7">
          <a:extLst>
            <a:ext uri="{FF2B5EF4-FFF2-40B4-BE49-F238E27FC236}">
              <a16:creationId xmlns:a16="http://schemas.microsoft.com/office/drawing/2014/main" id="{00000000-0008-0000-0500-000007000000}"/>
            </a:ext>
          </a:extLst>
        </xdr:cNvPr>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macro="">
      <xdr:nvCxnSpPr>
        <xdr:cNvPr id="8" name="Straight Arrow Connector 7">
          <a:extLst>
            <a:ext uri="{FF2B5EF4-FFF2-40B4-BE49-F238E27FC236}">
              <a16:creationId xmlns:a16="http://schemas.microsoft.com/office/drawing/2014/main" id="{00000000-0008-0000-0500-000008000000}"/>
            </a:ext>
          </a:extLst>
        </xdr:cNvPr>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macro="" textlink="">
      <xdr:nvSpPr>
        <xdr:cNvPr id="9" name="Down Arrow 9">
          <a:extLst>
            <a:ext uri="{FF2B5EF4-FFF2-40B4-BE49-F238E27FC236}">
              <a16:creationId xmlns:a16="http://schemas.microsoft.com/office/drawing/2014/main" id="{00000000-0008-0000-0500-000009000000}"/>
            </a:ext>
          </a:extLst>
        </xdr:cNvPr>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A99"/>
  <sheetViews>
    <sheetView zoomScale="70" zoomScaleNormal="70" workbookViewId="0">
      <selection activeCell="J36" sqref="J36"/>
    </sheetView>
  </sheetViews>
  <sheetFormatPr defaultColWidth="9" defaultRowHeight="12.5"/>
  <cols>
    <col min="2" max="2" width="11.1796875" style="59" customWidth="1"/>
    <col min="3" max="5" width="9" style="59"/>
    <col min="6" max="6" width="12" style="59" customWidth="1"/>
    <col min="7" max="8" width="12.81640625"/>
    <col min="16" max="16" width="12.81640625"/>
    <col min="18" max="18" width="16.36328125" customWidth="1"/>
  </cols>
  <sheetData>
    <row r="2" spans="1:27">
      <c r="A2" s="16"/>
      <c r="W2" s="61" t="s">
        <v>0</v>
      </c>
    </row>
    <row r="3" spans="1:27">
      <c r="A3" s="16"/>
      <c r="B3" s="59" t="s">
        <v>1</v>
      </c>
      <c r="C3" s="59" t="s">
        <v>2</v>
      </c>
      <c r="D3" s="59" t="s">
        <v>3</v>
      </c>
      <c r="E3" s="59" t="s">
        <v>4</v>
      </c>
      <c r="F3" s="59" t="s">
        <v>5</v>
      </c>
      <c r="K3" t="s">
        <v>6</v>
      </c>
      <c r="W3" s="59" t="s">
        <v>1</v>
      </c>
      <c r="X3" s="59" t="s">
        <v>2</v>
      </c>
      <c r="Y3" s="59" t="s">
        <v>3</v>
      </c>
      <c r="Z3" s="59" t="s">
        <v>4</v>
      </c>
      <c r="AA3" s="59" t="s">
        <v>5</v>
      </c>
    </row>
    <row r="4" spans="1:27">
      <c r="A4" s="16"/>
      <c r="B4" s="59" t="s">
        <v>7</v>
      </c>
      <c r="D4" s="59" t="s">
        <v>8</v>
      </c>
      <c r="F4" s="59">
        <f>P4/24</f>
        <v>1.04735883424408E-2</v>
      </c>
      <c r="H4" s="60">
        <f>SUM(F:F)</f>
        <v>1</v>
      </c>
      <c r="K4" t="s">
        <v>9</v>
      </c>
      <c r="L4">
        <v>92</v>
      </c>
      <c r="N4" t="s">
        <v>10</v>
      </c>
      <c r="P4">
        <f>L4/366</f>
        <v>0.25136612021857901</v>
      </c>
      <c r="R4" s="60">
        <f>SUM(P4:P7)</f>
        <v>1</v>
      </c>
      <c r="W4" t="s">
        <v>11</v>
      </c>
      <c r="Y4" s="59" t="s">
        <v>8</v>
      </c>
      <c r="AA4">
        <f>P4/12</f>
        <v>2.0947176684881601E-2</v>
      </c>
    </row>
    <row r="5" spans="1:27">
      <c r="A5" s="16"/>
      <c r="B5" s="59" t="s">
        <v>12</v>
      </c>
      <c r="D5" s="59" t="s">
        <v>8</v>
      </c>
      <c r="F5" s="59">
        <f>F4</f>
        <v>1.04735883424408E-2</v>
      </c>
      <c r="K5" t="s">
        <v>13</v>
      </c>
      <c r="L5">
        <v>92</v>
      </c>
      <c r="P5">
        <f>L5/366</f>
        <v>0.25136612021857901</v>
      </c>
      <c r="W5" t="s">
        <v>14</v>
      </c>
      <c r="Y5" s="59" t="s">
        <v>8</v>
      </c>
      <c r="AA5">
        <f>AA4</f>
        <v>2.0947176684881601E-2</v>
      </c>
    </row>
    <row r="6" spans="1:27">
      <c r="A6" s="16"/>
      <c r="B6" s="59" t="s">
        <v>15</v>
      </c>
      <c r="D6" s="59" t="s">
        <v>8</v>
      </c>
      <c r="F6" s="59">
        <f t="shared" ref="F6:F27" si="0">F5</f>
        <v>1.04735883424408E-2</v>
      </c>
      <c r="K6" t="s">
        <v>16</v>
      </c>
      <c r="L6">
        <v>91</v>
      </c>
      <c r="P6">
        <f>L6/366</f>
        <v>0.24863387978142101</v>
      </c>
      <c r="W6" t="s">
        <v>17</v>
      </c>
      <c r="Y6" s="59" t="s">
        <v>8</v>
      </c>
      <c r="AA6">
        <f t="shared" ref="AA6:AA15" si="1">AA5</f>
        <v>2.0947176684881601E-2</v>
      </c>
    </row>
    <row r="7" spans="1:27">
      <c r="A7" s="16"/>
      <c r="B7" s="59" t="s">
        <v>18</v>
      </c>
      <c r="D7" s="59" t="s">
        <v>8</v>
      </c>
      <c r="F7" s="59">
        <f t="shared" si="0"/>
        <v>1.04735883424408E-2</v>
      </c>
      <c r="K7" t="s">
        <v>19</v>
      </c>
      <c r="L7">
        <v>91</v>
      </c>
      <c r="P7">
        <f>L7/366</f>
        <v>0.24863387978142101</v>
      </c>
      <c r="W7" t="s">
        <v>20</v>
      </c>
      <c r="Y7" s="59" t="s">
        <v>8</v>
      </c>
      <c r="AA7">
        <f t="shared" si="1"/>
        <v>2.0947176684881601E-2</v>
      </c>
    </row>
    <row r="8" spans="1:27">
      <c r="A8" s="16"/>
      <c r="B8" s="59" t="s">
        <v>21</v>
      </c>
      <c r="D8" s="59" t="s">
        <v>8</v>
      </c>
      <c r="F8" s="59">
        <f t="shared" si="0"/>
        <v>1.04735883424408E-2</v>
      </c>
      <c r="W8" t="s">
        <v>22</v>
      </c>
      <c r="Y8" s="59" t="s">
        <v>8</v>
      </c>
      <c r="AA8">
        <f t="shared" si="1"/>
        <v>2.0947176684881601E-2</v>
      </c>
    </row>
    <row r="9" spans="1:27">
      <c r="A9" s="16"/>
      <c r="B9" s="59" t="s">
        <v>23</v>
      </c>
      <c r="D9" s="59" t="s">
        <v>8</v>
      </c>
      <c r="F9" s="59">
        <f t="shared" si="0"/>
        <v>1.04735883424408E-2</v>
      </c>
      <c r="W9" t="s">
        <v>24</v>
      </c>
      <c r="Y9" s="59" t="s">
        <v>8</v>
      </c>
      <c r="AA9">
        <f t="shared" si="1"/>
        <v>2.0947176684881601E-2</v>
      </c>
    </row>
    <row r="10" spans="1:27">
      <c r="A10" s="16"/>
      <c r="B10" s="59" t="s">
        <v>25</v>
      </c>
      <c r="D10" s="59" t="s">
        <v>8</v>
      </c>
      <c r="F10" s="59">
        <f t="shared" si="0"/>
        <v>1.04735883424408E-2</v>
      </c>
      <c r="W10" t="s">
        <v>26</v>
      </c>
      <c r="Y10" s="59" t="s">
        <v>8</v>
      </c>
      <c r="AA10">
        <f t="shared" si="1"/>
        <v>2.0947176684881601E-2</v>
      </c>
    </row>
    <row r="11" spans="1:27">
      <c r="A11" s="16"/>
      <c r="B11" s="59" t="s">
        <v>27</v>
      </c>
      <c r="D11" s="59" t="s">
        <v>8</v>
      </c>
      <c r="F11" s="59">
        <f t="shared" si="0"/>
        <v>1.04735883424408E-2</v>
      </c>
      <c r="W11" t="s">
        <v>28</v>
      </c>
      <c r="Y11" s="59" t="s">
        <v>8</v>
      </c>
      <c r="AA11">
        <f t="shared" si="1"/>
        <v>2.0947176684881601E-2</v>
      </c>
    </row>
    <row r="12" spans="1:27">
      <c r="A12" s="16"/>
      <c r="B12" s="59" t="s">
        <v>29</v>
      </c>
      <c r="D12" s="59" t="s">
        <v>8</v>
      </c>
      <c r="F12" s="59">
        <f t="shared" si="0"/>
        <v>1.04735883424408E-2</v>
      </c>
      <c r="W12" t="s">
        <v>30</v>
      </c>
      <c r="Y12" s="59" t="s">
        <v>8</v>
      </c>
      <c r="AA12">
        <f t="shared" si="1"/>
        <v>2.0947176684881601E-2</v>
      </c>
    </row>
    <row r="13" spans="1:27">
      <c r="A13" s="16"/>
      <c r="B13" s="59" t="s">
        <v>31</v>
      </c>
      <c r="D13" s="59" t="s">
        <v>8</v>
      </c>
      <c r="F13" s="59">
        <f t="shared" si="0"/>
        <v>1.04735883424408E-2</v>
      </c>
      <c r="W13" t="s">
        <v>32</v>
      </c>
      <c r="Y13" s="59" t="s">
        <v>8</v>
      </c>
      <c r="AA13">
        <f t="shared" si="1"/>
        <v>2.0947176684881601E-2</v>
      </c>
    </row>
    <row r="14" spans="1:27">
      <c r="A14" s="16"/>
      <c r="B14" s="59" t="s">
        <v>33</v>
      </c>
      <c r="D14" s="59" t="s">
        <v>8</v>
      </c>
      <c r="F14" s="59">
        <f t="shared" si="0"/>
        <v>1.04735883424408E-2</v>
      </c>
      <c r="W14" t="s">
        <v>34</v>
      </c>
      <c r="Y14" s="59" t="s">
        <v>8</v>
      </c>
      <c r="AA14">
        <f t="shared" si="1"/>
        <v>2.0947176684881601E-2</v>
      </c>
    </row>
    <row r="15" spans="1:27">
      <c r="A15" s="16"/>
      <c r="B15" s="59" t="s">
        <v>35</v>
      </c>
      <c r="D15" s="59" t="s">
        <v>8</v>
      </c>
      <c r="F15" s="59">
        <f t="shared" si="0"/>
        <v>1.04735883424408E-2</v>
      </c>
      <c r="W15" t="s">
        <v>36</v>
      </c>
      <c r="Y15" s="59" t="s">
        <v>8</v>
      </c>
      <c r="AA15">
        <f t="shared" si="1"/>
        <v>2.0947176684881601E-2</v>
      </c>
    </row>
    <row r="16" spans="1:27">
      <c r="B16" s="59" t="s">
        <v>37</v>
      </c>
      <c r="D16" s="59" t="s">
        <v>8</v>
      </c>
      <c r="F16" s="59">
        <f t="shared" si="0"/>
        <v>1.04735883424408E-2</v>
      </c>
      <c r="W16" t="s">
        <v>38</v>
      </c>
      <c r="Y16" s="59" t="s">
        <v>8</v>
      </c>
      <c r="AA16">
        <f>P5/12</f>
        <v>2.0947176684881601E-2</v>
      </c>
    </row>
    <row r="17" spans="2:27">
      <c r="B17" s="59" t="s">
        <v>39</v>
      </c>
      <c r="D17" s="59" t="s">
        <v>8</v>
      </c>
      <c r="F17" s="59">
        <f t="shared" si="0"/>
        <v>1.04735883424408E-2</v>
      </c>
      <c r="Q17" s="62"/>
      <c r="R17" s="62"/>
      <c r="S17" s="63"/>
      <c r="T17" s="64"/>
      <c r="W17" t="s">
        <v>40</v>
      </c>
      <c r="Y17" s="59" t="s">
        <v>8</v>
      </c>
      <c r="AA17">
        <f>AA16</f>
        <v>2.0947176684881601E-2</v>
      </c>
    </row>
    <row r="18" spans="2:27">
      <c r="B18" s="59" t="s">
        <v>41</v>
      </c>
      <c r="D18" s="59" t="s">
        <v>8</v>
      </c>
      <c r="F18" s="59">
        <f t="shared" si="0"/>
        <v>1.04735883424408E-2</v>
      </c>
      <c r="Q18" s="62"/>
      <c r="R18" s="62"/>
      <c r="S18" s="63"/>
      <c r="T18" s="64"/>
      <c r="W18" t="s">
        <v>42</v>
      </c>
      <c r="Y18" s="59" t="s">
        <v>8</v>
      </c>
      <c r="AA18">
        <f t="shared" ref="AA18:AA27" si="2">AA17</f>
        <v>2.0947176684881601E-2</v>
      </c>
    </row>
    <row r="19" spans="2:27">
      <c r="B19" s="59" t="s">
        <v>43</v>
      </c>
      <c r="D19" s="59" t="s">
        <v>8</v>
      </c>
      <c r="F19" s="59">
        <f t="shared" si="0"/>
        <v>1.04735883424408E-2</v>
      </c>
      <c r="Q19" s="62"/>
      <c r="R19" s="62"/>
      <c r="S19" s="63"/>
      <c r="T19" s="64"/>
      <c r="W19" t="s">
        <v>44</v>
      </c>
      <c r="Y19" s="59" t="s">
        <v>8</v>
      </c>
      <c r="AA19">
        <f t="shared" si="2"/>
        <v>2.0947176684881601E-2</v>
      </c>
    </row>
    <row r="20" spans="2:27">
      <c r="B20" s="59" t="s">
        <v>45</v>
      </c>
      <c r="D20" s="59" t="s">
        <v>8</v>
      </c>
      <c r="F20" s="59">
        <f t="shared" si="0"/>
        <v>1.04735883424408E-2</v>
      </c>
      <c r="Q20" s="62"/>
      <c r="R20" s="62"/>
      <c r="S20" s="63"/>
      <c r="T20" s="64"/>
      <c r="W20" t="s">
        <v>46</v>
      </c>
      <c r="Y20" s="59" t="s">
        <v>8</v>
      </c>
      <c r="AA20">
        <f t="shared" si="2"/>
        <v>2.0947176684881601E-2</v>
      </c>
    </row>
    <row r="21" spans="2:27">
      <c r="B21" s="59" t="s">
        <v>47</v>
      </c>
      <c r="D21" s="59" t="s">
        <v>8</v>
      </c>
      <c r="F21" s="59">
        <f t="shared" si="0"/>
        <v>1.04735883424408E-2</v>
      </c>
      <c r="Q21" s="62"/>
      <c r="R21" s="62"/>
      <c r="S21" s="63"/>
      <c r="T21" s="64"/>
      <c r="W21" t="s">
        <v>48</v>
      </c>
      <c r="Y21" s="59" t="s">
        <v>8</v>
      </c>
      <c r="AA21">
        <f t="shared" si="2"/>
        <v>2.0947176684881601E-2</v>
      </c>
    </row>
    <row r="22" spans="2:27">
      <c r="B22" s="59" t="s">
        <v>49</v>
      </c>
      <c r="D22" s="59" t="s">
        <v>8</v>
      </c>
      <c r="F22" s="59">
        <f t="shared" si="0"/>
        <v>1.04735883424408E-2</v>
      </c>
      <c r="Q22" s="62"/>
      <c r="R22" s="62"/>
      <c r="S22" s="63"/>
      <c r="T22" s="64"/>
      <c r="W22" t="s">
        <v>50</v>
      </c>
      <c r="Y22" s="59" t="s">
        <v>8</v>
      </c>
      <c r="AA22">
        <f t="shared" si="2"/>
        <v>2.0947176684881601E-2</v>
      </c>
    </row>
    <row r="23" spans="2:27">
      <c r="B23" s="59" t="s">
        <v>51</v>
      </c>
      <c r="D23" s="59" t="s">
        <v>8</v>
      </c>
      <c r="F23" s="59">
        <f t="shared" si="0"/>
        <v>1.04735883424408E-2</v>
      </c>
      <c r="Q23" s="62"/>
      <c r="R23" s="62"/>
      <c r="S23" s="63"/>
      <c r="T23" s="64"/>
      <c r="W23" t="s">
        <v>52</v>
      </c>
      <c r="Y23" s="59" t="s">
        <v>8</v>
      </c>
      <c r="AA23">
        <f t="shared" si="2"/>
        <v>2.0947176684881601E-2</v>
      </c>
    </row>
    <row r="24" spans="2:27">
      <c r="B24" s="59" t="s">
        <v>53</v>
      </c>
      <c r="D24" s="59" t="s">
        <v>8</v>
      </c>
      <c r="F24" s="59">
        <f t="shared" si="0"/>
        <v>1.04735883424408E-2</v>
      </c>
      <c r="Q24" s="62"/>
      <c r="R24" s="62"/>
      <c r="S24" s="63"/>
      <c r="T24" s="64"/>
      <c r="W24" t="s">
        <v>54</v>
      </c>
      <c r="Y24" s="59" t="s">
        <v>8</v>
      </c>
      <c r="AA24">
        <f t="shared" si="2"/>
        <v>2.0947176684881601E-2</v>
      </c>
    </row>
    <row r="25" spans="2:27">
      <c r="B25" s="59" t="s">
        <v>55</v>
      </c>
      <c r="D25" s="59" t="s">
        <v>8</v>
      </c>
      <c r="F25" s="59">
        <f t="shared" si="0"/>
        <v>1.04735883424408E-2</v>
      </c>
      <c r="Q25" s="62"/>
      <c r="R25" s="62"/>
      <c r="S25" s="63"/>
      <c r="T25" s="64"/>
      <c r="W25" t="s">
        <v>56</v>
      </c>
      <c r="Y25" s="59" t="s">
        <v>8</v>
      </c>
      <c r="AA25">
        <f t="shared" si="2"/>
        <v>2.0947176684881601E-2</v>
      </c>
    </row>
    <row r="26" spans="2:27">
      <c r="B26" s="59" t="s">
        <v>57</v>
      </c>
      <c r="D26" s="59" t="s">
        <v>8</v>
      </c>
      <c r="F26" s="59">
        <f t="shared" si="0"/>
        <v>1.04735883424408E-2</v>
      </c>
      <c r="Q26" s="62"/>
      <c r="R26" s="62"/>
      <c r="S26" s="63"/>
      <c r="T26" s="64"/>
      <c r="W26" t="s">
        <v>58</v>
      </c>
      <c r="Y26" s="59" t="s">
        <v>8</v>
      </c>
      <c r="AA26">
        <f t="shared" si="2"/>
        <v>2.0947176684881601E-2</v>
      </c>
    </row>
    <row r="27" spans="2:27">
      <c r="B27" s="59" t="s">
        <v>59</v>
      </c>
      <c r="D27" s="59" t="s">
        <v>8</v>
      </c>
      <c r="F27" s="59">
        <f t="shared" si="0"/>
        <v>1.04735883424408E-2</v>
      </c>
      <c r="Q27" s="62"/>
      <c r="R27" s="62"/>
      <c r="S27" s="63"/>
      <c r="T27" s="64"/>
      <c r="W27" t="s">
        <v>60</v>
      </c>
      <c r="Y27" s="59" t="s">
        <v>8</v>
      </c>
      <c r="AA27">
        <f t="shared" si="2"/>
        <v>2.0947176684881601E-2</v>
      </c>
    </row>
    <row r="28" spans="2:27">
      <c r="B28" s="59" t="s">
        <v>61</v>
      </c>
      <c r="D28" s="59" t="s">
        <v>8</v>
      </c>
      <c r="F28" s="59">
        <f>P5/24</f>
        <v>1.04735883424408E-2</v>
      </c>
      <c r="Q28" s="62"/>
      <c r="R28" s="62"/>
      <c r="S28" s="63"/>
      <c r="T28" s="64"/>
      <c r="W28" t="s">
        <v>62</v>
      </c>
      <c r="Y28" s="59" t="s">
        <v>8</v>
      </c>
      <c r="AA28">
        <f>P6/12</f>
        <v>2.0719489981785098E-2</v>
      </c>
    </row>
    <row r="29" spans="2:27">
      <c r="B29" s="59" t="s">
        <v>63</v>
      </c>
      <c r="D29" s="59" t="s">
        <v>8</v>
      </c>
      <c r="F29" s="59">
        <f>F28</f>
        <v>1.04735883424408E-2</v>
      </c>
      <c r="Q29" s="57"/>
      <c r="R29" s="57"/>
      <c r="S29" s="57"/>
      <c r="T29" s="57"/>
      <c r="W29" t="s">
        <v>64</v>
      </c>
      <c r="Y29" s="59" t="s">
        <v>8</v>
      </c>
      <c r="AA29">
        <f>AA28</f>
        <v>2.0719489981785098E-2</v>
      </c>
    </row>
    <row r="30" spans="2:27">
      <c r="B30" s="59" t="s">
        <v>65</v>
      </c>
      <c r="D30" s="59" t="s">
        <v>8</v>
      </c>
      <c r="F30" s="59">
        <f t="shared" ref="F30:F51" si="3">F29</f>
        <v>1.04735883424408E-2</v>
      </c>
      <c r="Q30" s="57"/>
      <c r="R30" s="57"/>
      <c r="S30" s="57"/>
      <c r="T30" s="57"/>
      <c r="W30" t="s">
        <v>66</v>
      </c>
      <c r="Y30" s="59" t="s">
        <v>8</v>
      </c>
      <c r="AA30">
        <f t="shared" ref="AA30:AA39" si="4">AA29</f>
        <v>2.0719489981785098E-2</v>
      </c>
    </row>
    <row r="31" spans="2:27">
      <c r="B31" s="59" t="s">
        <v>67</v>
      </c>
      <c r="D31" s="59" t="s">
        <v>8</v>
      </c>
      <c r="F31" s="59">
        <f t="shared" si="3"/>
        <v>1.04735883424408E-2</v>
      </c>
      <c r="Q31" s="57"/>
      <c r="R31" s="57"/>
      <c r="S31" s="57"/>
      <c r="T31" s="57"/>
      <c r="W31" t="s">
        <v>68</v>
      </c>
      <c r="Y31" s="59" t="s">
        <v>8</v>
      </c>
      <c r="AA31">
        <f t="shared" si="4"/>
        <v>2.0719489981785098E-2</v>
      </c>
    </row>
    <row r="32" spans="2:27">
      <c r="B32" s="59" t="s">
        <v>69</v>
      </c>
      <c r="D32" s="59" t="s">
        <v>8</v>
      </c>
      <c r="F32" s="59">
        <f t="shared" si="3"/>
        <v>1.04735883424408E-2</v>
      </c>
      <c r="Q32" s="57"/>
      <c r="R32" s="57"/>
      <c r="S32" s="57"/>
      <c r="T32" s="57"/>
      <c r="W32" t="s">
        <v>70</v>
      </c>
      <c r="Y32" s="59" t="s">
        <v>8</v>
      </c>
      <c r="AA32">
        <f t="shared" si="4"/>
        <v>2.0719489981785098E-2</v>
      </c>
    </row>
    <row r="33" spans="2:27">
      <c r="B33" s="59" t="s">
        <v>71</v>
      </c>
      <c r="D33" s="59" t="s">
        <v>8</v>
      </c>
      <c r="F33" s="59">
        <f t="shared" si="3"/>
        <v>1.04735883424408E-2</v>
      </c>
      <c r="Q33" s="57"/>
      <c r="R33" s="57"/>
      <c r="S33" s="57"/>
      <c r="T33" s="57"/>
      <c r="W33" t="s">
        <v>72</v>
      </c>
      <c r="Y33" s="59" t="s">
        <v>8</v>
      </c>
      <c r="AA33">
        <f t="shared" si="4"/>
        <v>2.0719489981785098E-2</v>
      </c>
    </row>
    <row r="34" spans="2:27">
      <c r="B34" s="59" t="s">
        <v>73</v>
      </c>
      <c r="D34" s="59" t="s">
        <v>8</v>
      </c>
      <c r="F34" s="59">
        <f t="shared" si="3"/>
        <v>1.04735883424408E-2</v>
      </c>
      <c r="Q34" s="57"/>
      <c r="R34" s="57"/>
      <c r="S34" s="57"/>
      <c r="T34" s="57"/>
      <c r="W34" t="s">
        <v>74</v>
      </c>
      <c r="Y34" s="59" t="s">
        <v>8</v>
      </c>
      <c r="AA34">
        <f t="shared" si="4"/>
        <v>2.0719489981785098E-2</v>
      </c>
    </row>
    <row r="35" spans="2:27">
      <c r="B35" s="59" t="s">
        <v>75</v>
      </c>
      <c r="D35" s="59" t="s">
        <v>8</v>
      </c>
      <c r="F35" s="59">
        <f t="shared" si="3"/>
        <v>1.04735883424408E-2</v>
      </c>
      <c r="W35" t="s">
        <v>76</v>
      </c>
      <c r="Y35" s="59" t="s">
        <v>8</v>
      </c>
      <c r="AA35">
        <f t="shared" si="4"/>
        <v>2.0719489981785098E-2</v>
      </c>
    </row>
    <row r="36" spans="2:27">
      <c r="B36" s="59" t="s">
        <v>77</v>
      </c>
      <c r="D36" s="59" t="s">
        <v>8</v>
      </c>
      <c r="F36" s="59">
        <f t="shared" si="3"/>
        <v>1.04735883424408E-2</v>
      </c>
      <c r="W36" t="s">
        <v>78</v>
      </c>
      <c r="Y36" s="59" t="s">
        <v>8</v>
      </c>
      <c r="AA36">
        <f t="shared" si="4"/>
        <v>2.0719489981785098E-2</v>
      </c>
    </row>
    <row r="37" spans="2:27">
      <c r="B37" s="59" t="s">
        <v>79</v>
      </c>
      <c r="D37" s="59" t="s">
        <v>8</v>
      </c>
      <c r="F37" s="59">
        <f t="shared" si="3"/>
        <v>1.04735883424408E-2</v>
      </c>
      <c r="W37" t="s">
        <v>80</v>
      </c>
      <c r="Y37" s="59" t="s">
        <v>8</v>
      </c>
      <c r="AA37">
        <f t="shared" si="4"/>
        <v>2.0719489981785098E-2</v>
      </c>
    </row>
    <row r="38" spans="2:27">
      <c r="B38" s="59" t="s">
        <v>81</v>
      </c>
      <c r="D38" s="59" t="s">
        <v>8</v>
      </c>
      <c r="F38" s="59">
        <f t="shared" si="3"/>
        <v>1.04735883424408E-2</v>
      </c>
      <c r="W38" t="s">
        <v>82</v>
      </c>
      <c r="Y38" s="59" t="s">
        <v>8</v>
      </c>
      <c r="AA38">
        <f t="shared" si="4"/>
        <v>2.0719489981785098E-2</v>
      </c>
    </row>
    <row r="39" spans="2:27">
      <c r="B39" s="59" t="s">
        <v>83</v>
      </c>
      <c r="D39" s="59" t="s">
        <v>8</v>
      </c>
      <c r="F39" s="59">
        <f t="shared" si="3"/>
        <v>1.04735883424408E-2</v>
      </c>
      <c r="W39" t="s">
        <v>84</v>
      </c>
      <c r="Y39" s="59" t="s">
        <v>8</v>
      </c>
      <c r="AA39">
        <f t="shared" si="4"/>
        <v>2.0719489981785098E-2</v>
      </c>
    </row>
    <row r="40" spans="2:27">
      <c r="B40" s="59" t="s">
        <v>85</v>
      </c>
      <c r="D40" s="59" t="s">
        <v>8</v>
      </c>
      <c r="F40" s="59">
        <f t="shared" si="3"/>
        <v>1.04735883424408E-2</v>
      </c>
      <c r="W40" t="s">
        <v>86</v>
      </c>
      <c r="Y40" s="59" t="s">
        <v>8</v>
      </c>
      <c r="AA40">
        <f>P7/12</f>
        <v>2.0719489981785098E-2</v>
      </c>
    </row>
    <row r="41" spans="2:27">
      <c r="B41" s="59" t="s">
        <v>87</v>
      </c>
      <c r="D41" s="59" t="s">
        <v>8</v>
      </c>
      <c r="F41" s="59">
        <f t="shared" si="3"/>
        <v>1.04735883424408E-2</v>
      </c>
      <c r="W41" t="s">
        <v>88</v>
      </c>
      <c r="Y41" s="59" t="s">
        <v>8</v>
      </c>
      <c r="AA41">
        <f>AA40</f>
        <v>2.0719489981785098E-2</v>
      </c>
    </row>
    <row r="42" spans="2:27">
      <c r="B42" s="59" t="s">
        <v>89</v>
      </c>
      <c r="D42" s="59" t="s">
        <v>8</v>
      </c>
      <c r="F42" s="59">
        <f t="shared" si="3"/>
        <v>1.04735883424408E-2</v>
      </c>
      <c r="W42" t="s">
        <v>90</v>
      </c>
      <c r="Y42" s="59" t="s">
        <v>8</v>
      </c>
      <c r="AA42">
        <f t="shared" ref="AA42:AA51" si="5">AA41</f>
        <v>2.0719489981785098E-2</v>
      </c>
    </row>
    <row r="43" spans="2:27">
      <c r="B43" s="59" t="s">
        <v>91</v>
      </c>
      <c r="D43" s="59" t="s">
        <v>8</v>
      </c>
      <c r="F43" s="59">
        <f t="shared" si="3"/>
        <v>1.04735883424408E-2</v>
      </c>
      <c r="W43" t="s">
        <v>92</v>
      </c>
      <c r="Y43" s="59" t="s">
        <v>8</v>
      </c>
      <c r="AA43">
        <f t="shared" si="5"/>
        <v>2.0719489981785098E-2</v>
      </c>
    </row>
    <row r="44" spans="2:27">
      <c r="B44" s="59" t="s">
        <v>93</v>
      </c>
      <c r="D44" s="59" t="s">
        <v>8</v>
      </c>
      <c r="F44" s="59">
        <f t="shared" si="3"/>
        <v>1.04735883424408E-2</v>
      </c>
      <c r="W44" t="s">
        <v>94</v>
      </c>
      <c r="Y44" s="59" t="s">
        <v>8</v>
      </c>
      <c r="AA44">
        <f t="shared" si="5"/>
        <v>2.0719489981785098E-2</v>
      </c>
    </row>
    <row r="45" spans="2:27">
      <c r="B45" s="59" t="s">
        <v>95</v>
      </c>
      <c r="D45" s="59" t="s">
        <v>8</v>
      </c>
      <c r="F45" s="59">
        <f t="shared" si="3"/>
        <v>1.04735883424408E-2</v>
      </c>
      <c r="W45" t="s">
        <v>96</v>
      </c>
      <c r="Y45" s="59" t="s">
        <v>8</v>
      </c>
      <c r="AA45">
        <f t="shared" si="5"/>
        <v>2.0719489981785098E-2</v>
      </c>
    </row>
    <row r="46" spans="2:27">
      <c r="B46" s="59" t="s">
        <v>97</v>
      </c>
      <c r="D46" s="59" t="s">
        <v>8</v>
      </c>
      <c r="F46" s="59">
        <f t="shared" si="3"/>
        <v>1.04735883424408E-2</v>
      </c>
      <c r="W46" t="s">
        <v>98</v>
      </c>
      <c r="Y46" s="59" t="s">
        <v>8</v>
      </c>
      <c r="AA46">
        <f t="shared" si="5"/>
        <v>2.0719489981785098E-2</v>
      </c>
    </row>
    <row r="47" spans="2:27">
      <c r="B47" s="59" t="s">
        <v>99</v>
      </c>
      <c r="D47" s="59" t="s">
        <v>8</v>
      </c>
      <c r="F47" s="59">
        <f t="shared" si="3"/>
        <v>1.04735883424408E-2</v>
      </c>
      <c r="W47" t="s">
        <v>100</v>
      </c>
      <c r="Y47" s="59" t="s">
        <v>8</v>
      </c>
      <c r="AA47">
        <f t="shared" si="5"/>
        <v>2.0719489981785098E-2</v>
      </c>
    </row>
    <row r="48" spans="2:27">
      <c r="B48" s="59" t="s">
        <v>101</v>
      </c>
      <c r="D48" s="59" t="s">
        <v>8</v>
      </c>
      <c r="F48" s="59">
        <f t="shared" si="3"/>
        <v>1.04735883424408E-2</v>
      </c>
      <c r="W48" t="s">
        <v>102</v>
      </c>
      <c r="Y48" s="59" t="s">
        <v>8</v>
      </c>
      <c r="AA48">
        <f t="shared" si="5"/>
        <v>2.0719489981785098E-2</v>
      </c>
    </row>
    <row r="49" spans="2:27">
      <c r="B49" s="59" t="s">
        <v>103</v>
      </c>
      <c r="D49" s="59" t="s">
        <v>8</v>
      </c>
      <c r="F49" s="59">
        <f t="shared" si="3"/>
        <v>1.04735883424408E-2</v>
      </c>
      <c r="W49" t="s">
        <v>104</v>
      </c>
      <c r="Y49" s="59" t="s">
        <v>8</v>
      </c>
      <c r="AA49">
        <f t="shared" si="5"/>
        <v>2.0719489981785098E-2</v>
      </c>
    </row>
    <row r="50" spans="2:27">
      <c r="B50" s="59" t="s">
        <v>105</v>
      </c>
      <c r="D50" s="59" t="s">
        <v>8</v>
      </c>
      <c r="F50" s="59">
        <f t="shared" si="3"/>
        <v>1.04735883424408E-2</v>
      </c>
      <c r="W50" t="s">
        <v>106</v>
      </c>
      <c r="Y50" s="59" t="s">
        <v>8</v>
      </c>
      <c r="AA50">
        <f t="shared" si="5"/>
        <v>2.0719489981785098E-2</v>
      </c>
    </row>
    <row r="51" spans="2:27">
      <c r="B51" s="59" t="s">
        <v>107</v>
      </c>
      <c r="D51" s="59" t="s">
        <v>8</v>
      </c>
      <c r="F51" s="59">
        <f t="shared" si="3"/>
        <v>1.04735883424408E-2</v>
      </c>
      <c r="W51" t="s">
        <v>108</v>
      </c>
      <c r="Y51" s="59" t="s">
        <v>8</v>
      </c>
      <c r="AA51">
        <f t="shared" si="5"/>
        <v>2.0719489981785098E-2</v>
      </c>
    </row>
    <row r="52" spans="2:27">
      <c r="B52" s="59" t="s">
        <v>109</v>
      </c>
      <c r="D52" s="59" t="s">
        <v>8</v>
      </c>
      <c r="F52" s="59">
        <f>P6/24</f>
        <v>1.0359744990892501E-2</v>
      </c>
    </row>
    <row r="53" spans="2:27">
      <c r="B53" s="59" t="s">
        <v>110</v>
      </c>
      <c r="D53" s="59" t="s">
        <v>8</v>
      </c>
      <c r="F53" s="59">
        <f>F52</f>
        <v>1.0359744990892501E-2</v>
      </c>
    </row>
    <row r="54" spans="2:27">
      <c r="B54" s="59" t="s">
        <v>111</v>
      </c>
      <c r="D54" s="59" t="s">
        <v>8</v>
      </c>
      <c r="F54" s="59">
        <f t="shared" ref="F54:F75" si="6">F53</f>
        <v>1.0359744990892501E-2</v>
      </c>
    </row>
    <row r="55" spans="2:27">
      <c r="B55" s="59" t="s">
        <v>112</v>
      </c>
      <c r="D55" s="59" t="s">
        <v>8</v>
      </c>
      <c r="F55" s="59">
        <f t="shared" si="6"/>
        <v>1.0359744990892501E-2</v>
      </c>
    </row>
    <row r="56" spans="2:27">
      <c r="B56" s="59" t="s">
        <v>113</v>
      </c>
      <c r="D56" s="59" t="s">
        <v>8</v>
      </c>
      <c r="F56" s="59">
        <f t="shared" si="6"/>
        <v>1.0359744990892501E-2</v>
      </c>
    </row>
    <row r="57" spans="2:27">
      <c r="B57" s="59" t="s">
        <v>114</v>
      </c>
      <c r="D57" s="59" t="s">
        <v>8</v>
      </c>
      <c r="F57" s="59">
        <f t="shared" si="6"/>
        <v>1.0359744990892501E-2</v>
      </c>
    </row>
    <row r="58" spans="2:27">
      <c r="B58" s="59" t="s">
        <v>115</v>
      </c>
      <c r="D58" s="59" t="s">
        <v>8</v>
      </c>
      <c r="F58" s="59">
        <f t="shared" si="6"/>
        <v>1.0359744990892501E-2</v>
      </c>
    </row>
    <row r="59" spans="2:27">
      <c r="B59" s="59" t="s">
        <v>116</v>
      </c>
      <c r="D59" s="59" t="s">
        <v>8</v>
      </c>
      <c r="F59" s="59">
        <f t="shared" si="6"/>
        <v>1.0359744990892501E-2</v>
      </c>
    </row>
    <row r="60" spans="2:27">
      <c r="B60" s="59" t="s">
        <v>117</v>
      </c>
      <c r="D60" s="59" t="s">
        <v>8</v>
      </c>
      <c r="F60" s="59">
        <f t="shared" si="6"/>
        <v>1.0359744990892501E-2</v>
      </c>
    </row>
    <row r="61" spans="2:27">
      <c r="B61" s="59" t="s">
        <v>118</v>
      </c>
      <c r="D61" s="59" t="s">
        <v>8</v>
      </c>
      <c r="F61" s="59">
        <f t="shared" si="6"/>
        <v>1.0359744990892501E-2</v>
      </c>
    </row>
    <row r="62" spans="2:27">
      <c r="B62" s="59" t="s">
        <v>119</v>
      </c>
      <c r="D62" s="59" t="s">
        <v>8</v>
      </c>
      <c r="F62" s="59">
        <f t="shared" si="6"/>
        <v>1.0359744990892501E-2</v>
      </c>
    </row>
    <row r="63" spans="2:27">
      <c r="B63" s="59" t="s">
        <v>120</v>
      </c>
      <c r="D63" s="59" t="s">
        <v>8</v>
      </c>
      <c r="F63" s="59">
        <f t="shared" si="6"/>
        <v>1.0359744990892501E-2</v>
      </c>
    </row>
    <row r="64" spans="2:27">
      <c r="B64" s="59" t="s">
        <v>121</v>
      </c>
      <c r="D64" s="59" t="s">
        <v>8</v>
      </c>
      <c r="F64" s="59">
        <f t="shared" si="6"/>
        <v>1.0359744990892501E-2</v>
      </c>
    </row>
    <row r="65" spans="2:6">
      <c r="B65" s="59" t="s">
        <v>122</v>
      </c>
      <c r="D65" s="59" t="s">
        <v>8</v>
      </c>
      <c r="F65" s="59">
        <f t="shared" si="6"/>
        <v>1.0359744990892501E-2</v>
      </c>
    </row>
    <row r="66" spans="2:6">
      <c r="B66" s="59" t="s">
        <v>123</v>
      </c>
      <c r="D66" s="59" t="s">
        <v>8</v>
      </c>
      <c r="F66" s="59">
        <f t="shared" si="6"/>
        <v>1.0359744990892501E-2</v>
      </c>
    </row>
    <row r="67" spans="2:6">
      <c r="B67" s="59" t="s">
        <v>124</v>
      </c>
      <c r="D67" s="59" t="s">
        <v>8</v>
      </c>
      <c r="F67" s="59">
        <f t="shared" si="6"/>
        <v>1.0359744990892501E-2</v>
      </c>
    </row>
    <row r="68" spans="2:6">
      <c r="B68" s="59" t="s">
        <v>125</v>
      </c>
      <c r="D68" s="59" t="s">
        <v>8</v>
      </c>
      <c r="F68" s="59">
        <f t="shared" si="6"/>
        <v>1.0359744990892501E-2</v>
      </c>
    </row>
    <row r="69" spans="2:6">
      <c r="B69" s="59" t="s">
        <v>126</v>
      </c>
      <c r="D69" s="59" t="s">
        <v>8</v>
      </c>
      <c r="F69" s="59">
        <f t="shared" si="6"/>
        <v>1.0359744990892501E-2</v>
      </c>
    </row>
    <row r="70" spans="2:6">
      <c r="B70" s="59" t="s">
        <v>127</v>
      </c>
      <c r="D70" s="59" t="s">
        <v>8</v>
      </c>
      <c r="F70" s="59">
        <f t="shared" si="6"/>
        <v>1.0359744990892501E-2</v>
      </c>
    </row>
    <row r="71" spans="2:6">
      <c r="B71" s="59" t="s">
        <v>128</v>
      </c>
      <c r="D71" s="59" t="s">
        <v>8</v>
      </c>
      <c r="F71" s="59">
        <f t="shared" si="6"/>
        <v>1.0359744990892501E-2</v>
      </c>
    </row>
    <row r="72" spans="2:6">
      <c r="B72" s="59" t="s">
        <v>129</v>
      </c>
      <c r="D72" s="59" t="s">
        <v>8</v>
      </c>
      <c r="F72" s="59">
        <f t="shared" si="6"/>
        <v>1.0359744990892501E-2</v>
      </c>
    </row>
    <row r="73" spans="2:6">
      <c r="B73" s="59" t="s">
        <v>130</v>
      </c>
      <c r="D73" s="59" t="s">
        <v>8</v>
      </c>
      <c r="F73" s="59">
        <f t="shared" si="6"/>
        <v>1.0359744990892501E-2</v>
      </c>
    </row>
    <row r="74" spans="2:6">
      <c r="B74" s="59" t="s">
        <v>131</v>
      </c>
      <c r="D74" s="59" t="s">
        <v>8</v>
      </c>
      <c r="F74" s="59">
        <f t="shared" si="6"/>
        <v>1.0359744990892501E-2</v>
      </c>
    </row>
    <row r="75" spans="2:6">
      <c r="B75" s="59" t="s">
        <v>132</v>
      </c>
      <c r="D75" s="59" t="s">
        <v>8</v>
      </c>
      <c r="F75" s="59">
        <f t="shared" si="6"/>
        <v>1.0359744990892501E-2</v>
      </c>
    </row>
    <row r="76" spans="2:6">
      <c r="B76" s="59" t="s">
        <v>133</v>
      </c>
      <c r="D76" s="59" t="s">
        <v>8</v>
      </c>
      <c r="F76" s="59">
        <f>P7/24</f>
        <v>1.0359744990892501E-2</v>
      </c>
    </row>
    <row r="77" spans="2:6">
      <c r="B77" s="59" t="s">
        <v>134</v>
      </c>
      <c r="D77" s="59" t="s">
        <v>8</v>
      </c>
      <c r="F77" s="59">
        <f>F76</f>
        <v>1.0359744990892501E-2</v>
      </c>
    </row>
    <row r="78" spans="2:6">
      <c r="B78" s="59" t="s">
        <v>135</v>
      </c>
      <c r="D78" s="59" t="s">
        <v>8</v>
      </c>
      <c r="F78" s="59">
        <f t="shared" ref="F78:F99" si="7">F77</f>
        <v>1.0359744990892501E-2</v>
      </c>
    </row>
    <row r="79" spans="2:6">
      <c r="B79" s="59" t="s">
        <v>136</v>
      </c>
      <c r="D79" s="59" t="s">
        <v>8</v>
      </c>
      <c r="F79" s="59">
        <f t="shared" si="7"/>
        <v>1.0359744990892501E-2</v>
      </c>
    </row>
    <row r="80" spans="2:6">
      <c r="B80" s="59" t="s">
        <v>137</v>
      </c>
      <c r="D80" s="59" t="s">
        <v>8</v>
      </c>
      <c r="F80" s="59">
        <f t="shared" si="7"/>
        <v>1.0359744990892501E-2</v>
      </c>
    </row>
    <row r="81" spans="2:6">
      <c r="B81" s="59" t="s">
        <v>138</v>
      </c>
      <c r="D81" s="59" t="s">
        <v>8</v>
      </c>
      <c r="F81" s="59">
        <f t="shared" si="7"/>
        <v>1.0359744990892501E-2</v>
      </c>
    </row>
    <row r="82" spans="2:6">
      <c r="B82" s="59" t="s">
        <v>139</v>
      </c>
      <c r="D82" s="59" t="s">
        <v>8</v>
      </c>
      <c r="F82" s="59">
        <f t="shared" si="7"/>
        <v>1.0359744990892501E-2</v>
      </c>
    </row>
    <row r="83" spans="2:6">
      <c r="B83" s="59" t="s">
        <v>140</v>
      </c>
      <c r="D83" s="59" t="s">
        <v>8</v>
      </c>
      <c r="F83" s="59">
        <f t="shared" si="7"/>
        <v>1.0359744990892501E-2</v>
      </c>
    </row>
    <row r="84" spans="2:6">
      <c r="B84" s="59" t="s">
        <v>141</v>
      </c>
      <c r="D84" s="59" t="s">
        <v>8</v>
      </c>
      <c r="F84" s="59">
        <f t="shared" si="7"/>
        <v>1.0359744990892501E-2</v>
      </c>
    </row>
    <row r="85" spans="2:6">
      <c r="B85" s="59" t="s">
        <v>142</v>
      </c>
      <c r="D85" s="59" t="s">
        <v>8</v>
      </c>
      <c r="F85" s="59">
        <f t="shared" si="7"/>
        <v>1.0359744990892501E-2</v>
      </c>
    </row>
    <row r="86" spans="2:6">
      <c r="B86" s="59" t="s">
        <v>143</v>
      </c>
      <c r="D86" s="59" t="s">
        <v>8</v>
      </c>
      <c r="F86" s="59">
        <f t="shared" si="7"/>
        <v>1.0359744990892501E-2</v>
      </c>
    </row>
    <row r="87" spans="2:6">
      <c r="B87" s="59" t="s">
        <v>144</v>
      </c>
      <c r="D87" s="59" t="s">
        <v>8</v>
      </c>
      <c r="F87" s="59">
        <f t="shared" si="7"/>
        <v>1.0359744990892501E-2</v>
      </c>
    </row>
    <row r="88" spans="2:6">
      <c r="B88" s="59" t="s">
        <v>145</v>
      </c>
      <c r="D88" s="59" t="s">
        <v>8</v>
      </c>
      <c r="F88" s="59">
        <f t="shared" si="7"/>
        <v>1.0359744990892501E-2</v>
      </c>
    </row>
    <row r="89" spans="2:6">
      <c r="B89" s="59" t="s">
        <v>146</v>
      </c>
      <c r="D89" s="59" t="s">
        <v>8</v>
      </c>
      <c r="F89" s="59">
        <f t="shared" si="7"/>
        <v>1.0359744990892501E-2</v>
      </c>
    </row>
    <row r="90" spans="2:6">
      <c r="B90" s="59" t="s">
        <v>147</v>
      </c>
      <c r="D90" s="59" t="s">
        <v>8</v>
      </c>
      <c r="F90" s="59">
        <f t="shared" si="7"/>
        <v>1.0359744990892501E-2</v>
      </c>
    </row>
    <row r="91" spans="2:6">
      <c r="B91" s="59" t="s">
        <v>148</v>
      </c>
      <c r="D91" s="59" t="s">
        <v>8</v>
      </c>
      <c r="F91" s="59">
        <f t="shared" si="7"/>
        <v>1.0359744990892501E-2</v>
      </c>
    </row>
    <row r="92" spans="2:6">
      <c r="B92" s="59" t="s">
        <v>149</v>
      </c>
      <c r="D92" s="59" t="s">
        <v>8</v>
      </c>
      <c r="F92" s="59">
        <f t="shared" si="7"/>
        <v>1.0359744990892501E-2</v>
      </c>
    </row>
    <row r="93" spans="2:6">
      <c r="B93" s="59" t="s">
        <v>150</v>
      </c>
      <c r="D93" s="59" t="s">
        <v>8</v>
      </c>
      <c r="F93" s="59">
        <f t="shared" si="7"/>
        <v>1.0359744990892501E-2</v>
      </c>
    </row>
    <row r="94" spans="2:6">
      <c r="B94" s="59" t="s">
        <v>151</v>
      </c>
      <c r="D94" s="59" t="s">
        <v>8</v>
      </c>
      <c r="F94" s="59">
        <f t="shared" si="7"/>
        <v>1.0359744990892501E-2</v>
      </c>
    </row>
    <row r="95" spans="2:6">
      <c r="B95" s="59" t="s">
        <v>152</v>
      </c>
      <c r="D95" s="59" t="s">
        <v>8</v>
      </c>
      <c r="F95" s="59">
        <f t="shared" si="7"/>
        <v>1.0359744990892501E-2</v>
      </c>
    </row>
    <row r="96" spans="2:6">
      <c r="B96" s="59" t="s">
        <v>153</v>
      </c>
      <c r="D96" s="59" t="s">
        <v>8</v>
      </c>
      <c r="F96" s="59">
        <f t="shared" si="7"/>
        <v>1.0359744990892501E-2</v>
      </c>
    </row>
    <row r="97" spans="2:6">
      <c r="B97" s="59" t="s">
        <v>154</v>
      </c>
      <c r="D97" s="59" t="s">
        <v>8</v>
      </c>
      <c r="F97" s="59">
        <f t="shared" si="7"/>
        <v>1.0359744990892501E-2</v>
      </c>
    </row>
    <row r="98" spans="2:6">
      <c r="B98" s="59" t="s">
        <v>155</v>
      </c>
      <c r="D98" s="59" t="s">
        <v>8</v>
      </c>
      <c r="F98" s="59">
        <f t="shared" si="7"/>
        <v>1.0359744990892501E-2</v>
      </c>
    </row>
    <row r="99" spans="2:6">
      <c r="B99" s="59" t="s">
        <v>156</v>
      </c>
      <c r="D99" s="59" t="s">
        <v>8</v>
      </c>
      <c r="F99" s="59">
        <f t="shared" si="7"/>
        <v>1.0359744990892501E-2</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H3"/>
  <sheetViews>
    <sheetView workbookViewId="0">
      <selection activeCell="F10" sqref="F10"/>
    </sheetView>
  </sheetViews>
  <sheetFormatPr defaultColWidth="9.1796875" defaultRowHeight="12.5"/>
  <cols>
    <col min="1" max="2" width="9.1796875" style="16"/>
    <col min="3" max="3" width="11.453125" style="16" customWidth="1"/>
    <col min="4" max="4" width="10.7265625" style="16" customWidth="1"/>
    <col min="5" max="5" width="9.1796875" style="16"/>
    <col min="6" max="6" width="9.81640625" style="16" customWidth="1"/>
    <col min="7" max="7" width="9.1796875" style="16"/>
    <col min="8" max="8" width="12.81640625" style="16" customWidth="1"/>
    <col min="9" max="9" width="11.453125" style="16" customWidth="1"/>
    <col min="10" max="10" width="9.1796875" style="16"/>
    <col min="11" max="11" width="15.1796875" style="16" customWidth="1"/>
    <col min="12" max="16384" width="9.1796875" style="16"/>
  </cols>
  <sheetData>
    <row r="1" spans="3:8">
      <c r="C1" s="16" t="s">
        <v>0</v>
      </c>
    </row>
    <row r="2" spans="3:8">
      <c r="C2" s="16" t="s">
        <v>157</v>
      </c>
      <c r="D2" s="16" t="s">
        <v>158</v>
      </c>
      <c r="E2" s="16" t="s">
        <v>159</v>
      </c>
      <c r="F2" s="16" t="s">
        <v>160</v>
      </c>
      <c r="G2" s="16" t="s">
        <v>161</v>
      </c>
      <c r="H2" s="16" t="s">
        <v>162</v>
      </c>
    </row>
    <row r="3" spans="3:8">
      <c r="C3" s="16" t="s">
        <v>163</v>
      </c>
      <c r="D3" s="16" t="s">
        <v>164</v>
      </c>
      <c r="E3" s="16" t="s">
        <v>165</v>
      </c>
      <c r="F3" s="16">
        <v>0</v>
      </c>
      <c r="G3" s="16">
        <v>2</v>
      </c>
      <c r="H3" s="16" t="s">
        <v>166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01"/>
  <sheetViews>
    <sheetView tabSelected="1" zoomScale="83" zoomScaleNormal="115" workbookViewId="0">
      <selection activeCell="D28" sqref="D28"/>
    </sheetView>
  </sheetViews>
  <sheetFormatPr defaultColWidth="9" defaultRowHeight="12.5"/>
  <cols>
    <col min="2" max="2" width="14" customWidth="1"/>
    <col min="3" max="3" width="33.81640625" customWidth="1"/>
    <col min="4" max="4" width="16.26953125" customWidth="1"/>
    <col min="5" max="5" width="18.453125" customWidth="1"/>
    <col min="6" max="6" width="18" customWidth="1"/>
    <col min="7" max="7" width="10.7265625" customWidth="1"/>
    <col min="8" max="8" width="12.81640625" customWidth="1"/>
    <col min="9" max="9" width="13.54296875" customWidth="1"/>
    <col min="10" max="10" width="12.81640625" customWidth="1"/>
    <col min="11" max="14" width="10.7265625" customWidth="1"/>
    <col min="15" max="37" width="10.7265625" style="42" customWidth="1"/>
    <col min="38" max="50" width="9" style="42"/>
    <col min="258" max="258" width="14" customWidth="1"/>
    <col min="259" max="259" width="33.81640625" customWidth="1"/>
    <col min="260" max="260" width="16.26953125" customWidth="1"/>
    <col min="261" max="261" width="18.453125" customWidth="1"/>
    <col min="262" max="262" width="18" customWidth="1"/>
    <col min="263" max="264" width="10.7265625" customWidth="1"/>
    <col min="265" max="265" width="13.54296875" customWidth="1"/>
    <col min="266" max="293" width="10.7265625" customWidth="1"/>
    <col min="514" max="514" width="14" customWidth="1"/>
    <col min="515" max="515" width="33.81640625" customWidth="1"/>
    <col min="516" max="516" width="16.26953125" customWidth="1"/>
    <col min="517" max="517" width="18.453125" customWidth="1"/>
    <col min="518" max="518" width="18" customWidth="1"/>
    <col min="519" max="520" width="10.7265625" customWidth="1"/>
    <col min="521" max="521" width="13.54296875" customWidth="1"/>
    <col min="522" max="549" width="10.7265625" customWidth="1"/>
    <col min="770" max="770" width="14" customWidth="1"/>
    <col min="771" max="771" width="33.81640625" customWidth="1"/>
    <col min="772" max="772" width="16.26953125" customWidth="1"/>
    <col min="773" max="773" width="18.453125" customWidth="1"/>
    <col min="774" max="774" width="18" customWidth="1"/>
    <col min="775" max="776" width="10.7265625" customWidth="1"/>
    <col min="777" max="777" width="13.54296875" customWidth="1"/>
    <col min="778" max="805" width="10.7265625" customWidth="1"/>
    <col min="1026" max="1026" width="14" customWidth="1"/>
    <col min="1027" max="1027" width="33.81640625" customWidth="1"/>
    <col min="1028" max="1028" width="16.26953125" customWidth="1"/>
    <col min="1029" max="1029" width="18.453125" customWidth="1"/>
    <col min="1030" max="1030" width="18" customWidth="1"/>
    <col min="1031" max="1032" width="10.7265625" customWidth="1"/>
    <col min="1033" max="1033" width="13.54296875" customWidth="1"/>
    <col min="1034" max="1061" width="10.7265625" customWidth="1"/>
    <col min="1282" max="1282" width="14" customWidth="1"/>
    <col min="1283" max="1283" width="33.81640625" customWidth="1"/>
    <col min="1284" max="1284" width="16.26953125" customWidth="1"/>
    <col min="1285" max="1285" width="18.453125" customWidth="1"/>
    <col min="1286" max="1286" width="18" customWidth="1"/>
    <col min="1287" max="1288" width="10.7265625" customWidth="1"/>
    <col min="1289" max="1289" width="13.54296875" customWidth="1"/>
    <col min="1290" max="1317" width="10.7265625" customWidth="1"/>
    <col min="1538" max="1538" width="14" customWidth="1"/>
    <col min="1539" max="1539" width="33.81640625" customWidth="1"/>
    <col min="1540" max="1540" width="16.26953125" customWidth="1"/>
    <col min="1541" max="1541" width="18.453125" customWidth="1"/>
    <col min="1542" max="1542" width="18" customWidth="1"/>
    <col min="1543" max="1544" width="10.7265625" customWidth="1"/>
    <col min="1545" max="1545" width="13.54296875" customWidth="1"/>
    <col min="1546" max="1573" width="10.7265625" customWidth="1"/>
    <col min="1794" max="1794" width="14" customWidth="1"/>
    <col min="1795" max="1795" width="33.81640625" customWidth="1"/>
    <col min="1796" max="1796" width="16.26953125" customWidth="1"/>
    <col min="1797" max="1797" width="18.453125" customWidth="1"/>
    <col min="1798" max="1798" width="18" customWidth="1"/>
    <col min="1799" max="1800" width="10.7265625" customWidth="1"/>
    <col min="1801" max="1801" width="13.54296875" customWidth="1"/>
    <col min="1802" max="1829" width="10.7265625" customWidth="1"/>
    <col min="2050" max="2050" width="14" customWidth="1"/>
    <col min="2051" max="2051" width="33.81640625" customWidth="1"/>
    <col min="2052" max="2052" width="16.26953125" customWidth="1"/>
    <col min="2053" max="2053" width="18.453125" customWidth="1"/>
    <col min="2054" max="2054" width="18" customWidth="1"/>
    <col min="2055" max="2056" width="10.7265625" customWidth="1"/>
    <col min="2057" max="2057" width="13.54296875" customWidth="1"/>
    <col min="2058" max="2085" width="10.7265625" customWidth="1"/>
    <col min="2306" max="2306" width="14" customWidth="1"/>
    <col min="2307" max="2307" width="33.81640625" customWidth="1"/>
    <col min="2308" max="2308" width="16.26953125" customWidth="1"/>
    <col min="2309" max="2309" width="18.453125" customWidth="1"/>
    <col min="2310" max="2310" width="18" customWidth="1"/>
    <col min="2311" max="2312" width="10.7265625" customWidth="1"/>
    <col min="2313" max="2313" width="13.54296875" customWidth="1"/>
    <col min="2314" max="2341" width="10.7265625" customWidth="1"/>
    <col min="2562" max="2562" width="14" customWidth="1"/>
    <col min="2563" max="2563" width="33.81640625" customWidth="1"/>
    <col min="2564" max="2564" width="16.26953125" customWidth="1"/>
    <col min="2565" max="2565" width="18.453125" customWidth="1"/>
    <col min="2566" max="2566" width="18" customWidth="1"/>
    <col min="2567" max="2568" width="10.7265625" customWidth="1"/>
    <col min="2569" max="2569" width="13.54296875" customWidth="1"/>
    <col min="2570" max="2597" width="10.7265625" customWidth="1"/>
    <col min="2818" max="2818" width="14" customWidth="1"/>
    <col min="2819" max="2819" width="33.81640625" customWidth="1"/>
    <col min="2820" max="2820" width="16.26953125" customWidth="1"/>
    <col min="2821" max="2821" width="18.453125" customWidth="1"/>
    <col min="2822" max="2822" width="18" customWidth="1"/>
    <col min="2823" max="2824" width="10.7265625" customWidth="1"/>
    <col min="2825" max="2825" width="13.54296875" customWidth="1"/>
    <col min="2826" max="2853" width="10.7265625" customWidth="1"/>
    <col min="3074" max="3074" width="14" customWidth="1"/>
    <col min="3075" max="3075" width="33.81640625" customWidth="1"/>
    <col min="3076" max="3076" width="16.26953125" customWidth="1"/>
    <col min="3077" max="3077" width="18.453125" customWidth="1"/>
    <col min="3078" max="3078" width="18" customWidth="1"/>
    <col min="3079" max="3080" width="10.7265625" customWidth="1"/>
    <col min="3081" max="3081" width="13.54296875" customWidth="1"/>
    <col min="3082" max="3109" width="10.7265625" customWidth="1"/>
    <col min="3330" max="3330" width="14" customWidth="1"/>
    <col min="3331" max="3331" width="33.81640625" customWidth="1"/>
    <col min="3332" max="3332" width="16.26953125" customWidth="1"/>
    <col min="3333" max="3333" width="18.453125" customWidth="1"/>
    <col min="3334" max="3334" width="18" customWidth="1"/>
    <col min="3335" max="3336" width="10.7265625" customWidth="1"/>
    <col min="3337" max="3337" width="13.54296875" customWidth="1"/>
    <col min="3338" max="3365" width="10.7265625" customWidth="1"/>
    <col min="3586" max="3586" width="14" customWidth="1"/>
    <col min="3587" max="3587" width="33.81640625" customWidth="1"/>
    <col min="3588" max="3588" width="16.26953125" customWidth="1"/>
    <col min="3589" max="3589" width="18.453125" customWidth="1"/>
    <col min="3590" max="3590" width="18" customWidth="1"/>
    <col min="3591" max="3592" width="10.7265625" customWidth="1"/>
    <col min="3593" max="3593" width="13.54296875" customWidth="1"/>
    <col min="3594" max="3621" width="10.7265625" customWidth="1"/>
    <col min="3842" max="3842" width="14" customWidth="1"/>
    <col min="3843" max="3843" width="33.81640625" customWidth="1"/>
    <col min="3844" max="3844" width="16.26953125" customWidth="1"/>
    <col min="3845" max="3845" width="18.453125" customWidth="1"/>
    <col min="3846" max="3846" width="18" customWidth="1"/>
    <col min="3847" max="3848" width="10.7265625" customWidth="1"/>
    <col min="3849" max="3849" width="13.54296875" customWidth="1"/>
    <col min="3850" max="3877" width="10.7265625" customWidth="1"/>
    <col min="4098" max="4098" width="14" customWidth="1"/>
    <col min="4099" max="4099" width="33.81640625" customWidth="1"/>
    <col min="4100" max="4100" width="16.26953125" customWidth="1"/>
    <col min="4101" max="4101" width="18.453125" customWidth="1"/>
    <col min="4102" max="4102" width="18" customWidth="1"/>
    <col min="4103" max="4104" width="10.7265625" customWidth="1"/>
    <col min="4105" max="4105" width="13.54296875" customWidth="1"/>
    <col min="4106" max="4133" width="10.7265625" customWidth="1"/>
    <col min="4354" max="4354" width="14" customWidth="1"/>
    <col min="4355" max="4355" width="33.81640625" customWidth="1"/>
    <col min="4356" max="4356" width="16.26953125" customWidth="1"/>
    <col min="4357" max="4357" width="18.453125" customWidth="1"/>
    <col min="4358" max="4358" width="18" customWidth="1"/>
    <col min="4359" max="4360" width="10.7265625" customWidth="1"/>
    <col min="4361" max="4361" width="13.54296875" customWidth="1"/>
    <col min="4362" max="4389" width="10.7265625" customWidth="1"/>
    <col min="4610" max="4610" width="14" customWidth="1"/>
    <col min="4611" max="4611" width="33.81640625" customWidth="1"/>
    <col min="4612" max="4612" width="16.26953125" customWidth="1"/>
    <col min="4613" max="4613" width="18.453125" customWidth="1"/>
    <col min="4614" max="4614" width="18" customWidth="1"/>
    <col min="4615" max="4616" width="10.7265625" customWidth="1"/>
    <col min="4617" max="4617" width="13.54296875" customWidth="1"/>
    <col min="4618" max="4645" width="10.7265625" customWidth="1"/>
    <col min="4866" max="4866" width="14" customWidth="1"/>
    <col min="4867" max="4867" width="33.81640625" customWidth="1"/>
    <col min="4868" max="4868" width="16.26953125" customWidth="1"/>
    <col min="4869" max="4869" width="18.453125" customWidth="1"/>
    <col min="4870" max="4870" width="18" customWidth="1"/>
    <col min="4871" max="4872" width="10.7265625" customWidth="1"/>
    <col min="4873" max="4873" width="13.54296875" customWidth="1"/>
    <col min="4874" max="4901" width="10.7265625" customWidth="1"/>
    <col min="5122" max="5122" width="14" customWidth="1"/>
    <col min="5123" max="5123" width="33.81640625" customWidth="1"/>
    <col min="5124" max="5124" width="16.26953125" customWidth="1"/>
    <col min="5125" max="5125" width="18.453125" customWidth="1"/>
    <col min="5126" max="5126" width="18" customWidth="1"/>
    <col min="5127" max="5128" width="10.7265625" customWidth="1"/>
    <col min="5129" max="5129" width="13.54296875" customWidth="1"/>
    <col min="5130" max="5157" width="10.7265625" customWidth="1"/>
    <col min="5378" max="5378" width="14" customWidth="1"/>
    <col min="5379" max="5379" width="33.81640625" customWidth="1"/>
    <col min="5380" max="5380" width="16.26953125" customWidth="1"/>
    <col min="5381" max="5381" width="18.453125" customWidth="1"/>
    <col min="5382" max="5382" width="18" customWidth="1"/>
    <col min="5383" max="5384" width="10.7265625" customWidth="1"/>
    <col min="5385" max="5385" width="13.54296875" customWidth="1"/>
    <col min="5386" max="5413" width="10.7265625" customWidth="1"/>
    <col min="5634" max="5634" width="14" customWidth="1"/>
    <col min="5635" max="5635" width="33.81640625" customWidth="1"/>
    <col min="5636" max="5636" width="16.26953125" customWidth="1"/>
    <col min="5637" max="5637" width="18.453125" customWidth="1"/>
    <col min="5638" max="5638" width="18" customWidth="1"/>
    <col min="5639" max="5640" width="10.7265625" customWidth="1"/>
    <col min="5641" max="5641" width="13.54296875" customWidth="1"/>
    <col min="5642" max="5669" width="10.7265625" customWidth="1"/>
    <col min="5890" max="5890" width="14" customWidth="1"/>
    <col min="5891" max="5891" width="33.81640625" customWidth="1"/>
    <col min="5892" max="5892" width="16.26953125" customWidth="1"/>
    <col min="5893" max="5893" width="18.453125" customWidth="1"/>
    <col min="5894" max="5894" width="18" customWidth="1"/>
    <col min="5895" max="5896" width="10.7265625" customWidth="1"/>
    <col min="5897" max="5897" width="13.54296875" customWidth="1"/>
    <col min="5898" max="5925" width="10.7265625" customWidth="1"/>
    <col min="6146" max="6146" width="14" customWidth="1"/>
    <col min="6147" max="6147" width="33.81640625" customWidth="1"/>
    <col min="6148" max="6148" width="16.26953125" customWidth="1"/>
    <col min="6149" max="6149" width="18.453125" customWidth="1"/>
    <col min="6150" max="6150" width="18" customWidth="1"/>
    <col min="6151" max="6152" width="10.7265625" customWidth="1"/>
    <col min="6153" max="6153" width="13.54296875" customWidth="1"/>
    <col min="6154" max="6181" width="10.7265625" customWidth="1"/>
    <col min="6402" max="6402" width="14" customWidth="1"/>
    <col min="6403" max="6403" width="33.81640625" customWidth="1"/>
    <col min="6404" max="6404" width="16.26953125" customWidth="1"/>
    <col min="6405" max="6405" width="18.453125" customWidth="1"/>
    <col min="6406" max="6406" width="18" customWidth="1"/>
    <col min="6407" max="6408" width="10.7265625" customWidth="1"/>
    <col min="6409" max="6409" width="13.54296875" customWidth="1"/>
    <col min="6410" max="6437" width="10.7265625" customWidth="1"/>
    <col min="6658" max="6658" width="14" customWidth="1"/>
    <col min="6659" max="6659" width="33.81640625" customWidth="1"/>
    <col min="6660" max="6660" width="16.26953125" customWidth="1"/>
    <col min="6661" max="6661" width="18.453125" customWidth="1"/>
    <col min="6662" max="6662" width="18" customWidth="1"/>
    <col min="6663" max="6664" width="10.7265625" customWidth="1"/>
    <col min="6665" max="6665" width="13.54296875" customWidth="1"/>
    <col min="6666" max="6693" width="10.7265625" customWidth="1"/>
    <col min="6914" max="6914" width="14" customWidth="1"/>
    <col min="6915" max="6915" width="33.81640625" customWidth="1"/>
    <col min="6916" max="6916" width="16.26953125" customWidth="1"/>
    <col min="6917" max="6917" width="18.453125" customWidth="1"/>
    <col min="6918" max="6918" width="18" customWidth="1"/>
    <col min="6919" max="6920" width="10.7265625" customWidth="1"/>
    <col min="6921" max="6921" width="13.54296875" customWidth="1"/>
    <col min="6922" max="6949" width="10.7265625" customWidth="1"/>
    <col min="7170" max="7170" width="14" customWidth="1"/>
    <col min="7171" max="7171" width="33.81640625" customWidth="1"/>
    <col min="7172" max="7172" width="16.26953125" customWidth="1"/>
    <col min="7173" max="7173" width="18.453125" customWidth="1"/>
    <col min="7174" max="7174" width="18" customWidth="1"/>
    <col min="7175" max="7176" width="10.7265625" customWidth="1"/>
    <col min="7177" max="7177" width="13.54296875" customWidth="1"/>
    <col min="7178" max="7205" width="10.7265625" customWidth="1"/>
    <col min="7426" max="7426" width="14" customWidth="1"/>
    <col min="7427" max="7427" width="33.81640625" customWidth="1"/>
    <col min="7428" max="7428" width="16.26953125" customWidth="1"/>
    <col min="7429" max="7429" width="18.453125" customWidth="1"/>
    <col min="7430" max="7430" width="18" customWidth="1"/>
    <col min="7431" max="7432" width="10.7265625" customWidth="1"/>
    <col min="7433" max="7433" width="13.54296875" customWidth="1"/>
    <col min="7434" max="7461" width="10.7265625" customWidth="1"/>
    <col min="7682" max="7682" width="14" customWidth="1"/>
    <col min="7683" max="7683" width="33.81640625" customWidth="1"/>
    <col min="7684" max="7684" width="16.26953125" customWidth="1"/>
    <col min="7685" max="7685" width="18.453125" customWidth="1"/>
    <col min="7686" max="7686" width="18" customWidth="1"/>
    <col min="7687" max="7688" width="10.7265625" customWidth="1"/>
    <col min="7689" max="7689" width="13.54296875" customWidth="1"/>
    <col min="7690" max="7717" width="10.7265625" customWidth="1"/>
    <col min="7938" max="7938" width="14" customWidth="1"/>
    <col min="7939" max="7939" width="33.81640625" customWidth="1"/>
    <col min="7940" max="7940" width="16.26953125" customWidth="1"/>
    <col min="7941" max="7941" width="18.453125" customWidth="1"/>
    <col min="7942" max="7942" width="18" customWidth="1"/>
    <col min="7943" max="7944" width="10.7265625" customWidth="1"/>
    <col min="7945" max="7945" width="13.54296875" customWidth="1"/>
    <col min="7946" max="7973" width="10.7265625" customWidth="1"/>
    <col min="8194" max="8194" width="14" customWidth="1"/>
    <col min="8195" max="8195" width="33.81640625" customWidth="1"/>
    <col min="8196" max="8196" width="16.26953125" customWidth="1"/>
    <col min="8197" max="8197" width="18.453125" customWidth="1"/>
    <col min="8198" max="8198" width="18" customWidth="1"/>
    <col min="8199" max="8200" width="10.7265625" customWidth="1"/>
    <col min="8201" max="8201" width="13.54296875" customWidth="1"/>
    <col min="8202" max="8229" width="10.7265625" customWidth="1"/>
    <col min="8450" max="8450" width="14" customWidth="1"/>
    <col min="8451" max="8451" width="33.81640625" customWidth="1"/>
    <col min="8452" max="8452" width="16.26953125" customWidth="1"/>
    <col min="8453" max="8453" width="18.453125" customWidth="1"/>
    <col min="8454" max="8454" width="18" customWidth="1"/>
    <col min="8455" max="8456" width="10.7265625" customWidth="1"/>
    <col min="8457" max="8457" width="13.54296875" customWidth="1"/>
    <col min="8458" max="8485" width="10.7265625" customWidth="1"/>
    <col min="8706" max="8706" width="14" customWidth="1"/>
    <col min="8707" max="8707" width="33.81640625" customWidth="1"/>
    <col min="8708" max="8708" width="16.26953125" customWidth="1"/>
    <col min="8709" max="8709" width="18.453125" customWidth="1"/>
    <col min="8710" max="8710" width="18" customWidth="1"/>
    <col min="8711" max="8712" width="10.7265625" customWidth="1"/>
    <col min="8713" max="8713" width="13.54296875" customWidth="1"/>
    <col min="8714" max="8741" width="10.7265625" customWidth="1"/>
    <col min="8962" max="8962" width="14" customWidth="1"/>
    <col min="8963" max="8963" width="33.81640625" customWidth="1"/>
    <col min="8964" max="8964" width="16.26953125" customWidth="1"/>
    <col min="8965" max="8965" width="18.453125" customWidth="1"/>
    <col min="8966" max="8966" width="18" customWidth="1"/>
    <col min="8967" max="8968" width="10.7265625" customWidth="1"/>
    <col min="8969" max="8969" width="13.54296875" customWidth="1"/>
    <col min="8970" max="8997" width="10.7265625" customWidth="1"/>
    <col min="9218" max="9218" width="14" customWidth="1"/>
    <col min="9219" max="9219" width="33.81640625" customWidth="1"/>
    <col min="9220" max="9220" width="16.26953125" customWidth="1"/>
    <col min="9221" max="9221" width="18.453125" customWidth="1"/>
    <col min="9222" max="9222" width="18" customWidth="1"/>
    <col min="9223" max="9224" width="10.7265625" customWidth="1"/>
    <col min="9225" max="9225" width="13.54296875" customWidth="1"/>
    <col min="9226" max="9253" width="10.7265625" customWidth="1"/>
    <col min="9474" max="9474" width="14" customWidth="1"/>
    <col min="9475" max="9475" width="33.81640625" customWidth="1"/>
    <col min="9476" max="9476" width="16.26953125" customWidth="1"/>
    <col min="9477" max="9477" width="18.453125" customWidth="1"/>
    <col min="9478" max="9478" width="18" customWidth="1"/>
    <col min="9479" max="9480" width="10.7265625" customWidth="1"/>
    <col min="9481" max="9481" width="13.54296875" customWidth="1"/>
    <col min="9482" max="9509" width="10.7265625" customWidth="1"/>
    <col min="9730" max="9730" width="14" customWidth="1"/>
    <col min="9731" max="9731" width="33.81640625" customWidth="1"/>
    <col min="9732" max="9732" width="16.26953125" customWidth="1"/>
    <col min="9733" max="9733" width="18.453125" customWidth="1"/>
    <col min="9734" max="9734" width="18" customWidth="1"/>
    <col min="9735" max="9736" width="10.7265625" customWidth="1"/>
    <col min="9737" max="9737" width="13.54296875" customWidth="1"/>
    <col min="9738" max="9765" width="10.7265625" customWidth="1"/>
    <col min="9986" max="9986" width="14" customWidth="1"/>
    <col min="9987" max="9987" width="33.81640625" customWidth="1"/>
    <col min="9988" max="9988" width="16.26953125" customWidth="1"/>
    <col min="9989" max="9989" width="18.453125" customWidth="1"/>
    <col min="9990" max="9990" width="18" customWidth="1"/>
    <col min="9991" max="9992" width="10.7265625" customWidth="1"/>
    <col min="9993" max="9993" width="13.54296875" customWidth="1"/>
    <col min="9994" max="10021" width="10.7265625" customWidth="1"/>
    <col min="10242" max="10242" width="14" customWidth="1"/>
    <col min="10243" max="10243" width="33.81640625" customWidth="1"/>
    <col min="10244" max="10244" width="16.26953125" customWidth="1"/>
    <col min="10245" max="10245" width="18.453125" customWidth="1"/>
    <col min="10246" max="10246" width="18" customWidth="1"/>
    <col min="10247" max="10248" width="10.7265625" customWidth="1"/>
    <col min="10249" max="10249" width="13.54296875" customWidth="1"/>
    <col min="10250" max="10277" width="10.7265625" customWidth="1"/>
    <col min="10498" max="10498" width="14" customWidth="1"/>
    <col min="10499" max="10499" width="33.81640625" customWidth="1"/>
    <col min="10500" max="10500" width="16.26953125" customWidth="1"/>
    <col min="10501" max="10501" width="18.453125" customWidth="1"/>
    <col min="10502" max="10502" width="18" customWidth="1"/>
    <col min="10503" max="10504" width="10.7265625" customWidth="1"/>
    <col min="10505" max="10505" width="13.54296875" customWidth="1"/>
    <col min="10506" max="10533" width="10.7265625" customWidth="1"/>
    <col min="10754" max="10754" width="14" customWidth="1"/>
    <col min="10755" max="10755" width="33.81640625" customWidth="1"/>
    <col min="10756" max="10756" width="16.26953125" customWidth="1"/>
    <col min="10757" max="10757" width="18.453125" customWidth="1"/>
    <col min="10758" max="10758" width="18" customWidth="1"/>
    <col min="10759" max="10760" width="10.7265625" customWidth="1"/>
    <col min="10761" max="10761" width="13.54296875" customWidth="1"/>
    <col min="10762" max="10789" width="10.7265625" customWidth="1"/>
    <col min="11010" max="11010" width="14" customWidth="1"/>
    <col min="11011" max="11011" width="33.81640625" customWidth="1"/>
    <col min="11012" max="11012" width="16.26953125" customWidth="1"/>
    <col min="11013" max="11013" width="18.453125" customWidth="1"/>
    <col min="11014" max="11014" width="18" customWidth="1"/>
    <col min="11015" max="11016" width="10.7265625" customWidth="1"/>
    <col min="11017" max="11017" width="13.54296875" customWidth="1"/>
    <col min="11018" max="11045" width="10.7265625" customWidth="1"/>
    <col min="11266" max="11266" width="14" customWidth="1"/>
    <col min="11267" max="11267" width="33.81640625" customWidth="1"/>
    <col min="11268" max="11268" width="16.26953125" customWidth="1"/>
    <col min="11269" max="11269" width="18.453125" customWidth="1"/>
    <col min="11270" max="11270" width="18" customWidth="1"/>
    <col min="11271" max="11272" width="10.7265625" customWidth="1"/>
    <col min="11273" max="11273" width="13.54296875" customWidth="1"/>
    <col min="11274" max="11301" width="10.7265625" customWidth="1"/>
    <col min="11522" max="11522" width="14" customWidth="1"/>
    <col min="11523" max="11523" width="33.81640625" customWidth="1"/>
    <col min="11524" max="11524" width="16.26953125" customWidth="1"/>
    <col min="11525" max="11525" width="18.453125" customWidth="1"/>
    <col min="11526" max="11526" width="18" customWidth="1"/>
    <col min="11527" max="11528" width="10.7265625" customWidth="1"/>
    <col min="11529" max="11529" width="13.54296875" customWidth="1"/>
    <col min="11530" max="11557" width="10.7265625" customWidth="1"/>
    <col min="11778" max="11778" width="14" customWidth="1"/>
    <col min="11779" max="11779" width="33.81640625" customWidth="1"/>
    <col min="11780" max="11780" width="16.26953125" customWidth="1"/>
    <col min="11781" max="11781" width="18.453125" customWidth="1"/>
    <col min="11782" max="11782" width="18" customWidth="1"/>
    <col min="11783" max="11784" width="10.7265625" customWidth="1"/>
    <col min="11785" max="11785" width="13.54296875" customWidth="1"/>
    <col min="11786" max="11813" width="10.7265625" customWidth="1"/>
    <col min="12034" max="12034" width="14" customWidth="1"/>
    <col min="12035" max="12035" width="33.81640625" customWidth="1"/>
    <col min="12036" max="12036" width="16.26953125" customWidth="1"/>
    <col min="12037" max="12037" width="18.453125" customWidth="1"/>
    <col min="12038" max="12038" width="18" customWidth="1"/>
    <col min="12039" max="12040" width="10.7265625" customWidth="1"/>
    <col min="12041" max="12041" width="13.54296875" customWidth="1"/>
    <col min="12042" max="12069" width="10.7265625" customWidth="1"/>
    <col min="12290" max="12290" width="14" customWidth="1"/>
    <col min="12291" max="12291" width="33.81640625" customWidth="1"/>
    <col min="12292" max="12292" width="16.26953125" customWidth="1"/>
    <col min="12293" max="12293" width="18.453125" customWidth="1"/>
    <col min="12294" max="12294" width="18" customWidth="1"/>
    <col min="12295" max="12296" width="10.7265625" customWidth="1"/>
    <col min="12297" max="12297" width="13.54296875" customWidth="1"/>
    <col min="12298" max="12325" width="10.7265625" customWidth="1"/>
    <col min="12546" max="12546" width="14" customWidth="1"/>
    <col min="12547" max="12547" width="33.81640625" customWidth="1"/>
    <col min="12548" max="12548" width="16.26953125" customWidth="1"/>
    <col min="12549" max="12549" width="18.453125" customWidth="1"/>
    <col min="12550" max="12550" width="18" customWidth="1"/>
    <col min="12551" max="12552" width="10.7265625" customWidth="1"/>
    <col min="12553" max="12553" width="13.54296875" customWidth="1"/>
    <col min="12554" max="12581" width="10.7265625" customWidth="1"/>
    <col min="12802" max="12802" width="14" customWidth="1"/>
    <col min="12803" max="12803" width="33.81640625" customWidth="1"/>
    <col min="12804" max="12804" width="16.26953125" customWidth="1"/>
    <col min="12805" max="12805" width="18.453125" customWidth="1"/>
    <col min="12806" max="12806" width="18" customWidth="1"/>
    <col min="12807" max="12808" width="10.7265625" customWidth="1"/>
    <col min="12809" max="12809" width="13.54296875" customWidth="1"/>
    <col min="12810" max="12837" width="10.7265625" customWidth="1"/>
    <col min="13058" max="13058" width="14" customWidth="1"/>
    <col min="13059" max="13059" width="33.81640625" customWidth="1"/>
    <col min="13060" max="13060" width="16.26953125" customWidth="1"/>
    <col min="13061" max="13061" width="18.453125" customWidth="1"/>
    <col min="13062" max="13062" width="18" customWidth="1"/>
    <col min="13063" max="13064" width="10.7265625" customWidth="1"/>
    <col min="13065" max="13065" width="13.54296875" customWidth="1"/>
    <col min="13066" max="13093" width="10.7265625" customWidth="1"/>
    <col min="13314" max="13314" width="14" customWidth="1"/>
    <col min="13315" max="13315" width="33.81640625" customWidth="1"/>
    <col min="13316" max="13316" width="16.26953125" customWidth="1"/>
    <col min="13317" max="13317" width="18.453125" customWidth="1"/>
    <col min="13318" max="13318" width="18" customWidth="1"/>
    <col min="13319" max="13320" width="10.7265625" customWidth="1"/>
    <col min="13321" max="13321" width="13.54296875" customWidth="1"/>
    <col min="13322" max="13349" width="10.7265625" customWidth="1"/>
    <col min="13570" max="13570" width="14" customWidth="1"/>
    <col min="13571" max="13571" width="33.81640625" customWidth="1"/>
    <col min="13572" max="13572" width="16.26953125" customWidth="1"/>
    <col min="13573" max="13573" width="18.453125" customWidth="1"/>
    <col min="13574" max="13574" width="18" customWidth="1"/>
    <col min="13575" max="13576" width="10.7265625" customWidth="1"/>
    <col min="13577" max="13577" width="13.54296875" customWidth="1"/>
    <col min="13578" max="13605" width="10.7265625" customWidth="1"/>
    <col min="13826" max="13826" width="14" customWidth="1"/>
    <col min="13827" max="13827" width="33.81640625" customWidth="1"/>
    <col min="13828" max="13828" width="16.26953125" customWidth="1"/>
    <col min="13829" max="13829" width="18.453125" customWidth="1"/>
    <col min="13830" max="13830" width="18" customWidth="1"/>
    <col min="13831" max="13832" width="10.7265625" customWidth="1"/>
    <col min="13833" max="13833" width="13.54296875" customWidth="1"/>
    <col min="13834" max="13861" width="10.7265625" customWidth="1"/>
    <col min="14082" max="14082" width="14" customWidth="1"/>
    <col min="14083" max="14083" width="33.81640625" customWidth="1"/>
    <col min="14084" max="14084" width="16.26953125" customWidth="1"/>
    <col min="14085" max="14085" width="18.453125" customWidth="1"/>
    <col min="14086" max="14086" width="18" customWidth="1"/>
    <col min="14087" max="14088" width="10.7265625" customWidth="1"/>
    <col min="14089" max="14089" width="13.54296875" customWidth="1"/>
    <col min="14090" max="14117" width="10.7265625" customWidth="1"/>
    <col min="14338" max="14338" width="14" customWidth="1"/>
    <col min="14339" max="14339" width="33.81640625" customWidth="1"/>
    <col min="14340" max="14340" width="16.26953125" customWidth="1"/>
    <col min="14341" max="14341" width="18.453125" customWidth="1"/>
    <col min="14342" max="14342" width="18" customWidth="1"/>
    <col min="14343" max="14344" width="10.7265625" customWidth="1"/>
    <col min="14345" max="14345" width="13.54296875" customWidth="1"/>
    <col min="14346" max="14373" width="10.7265625" customWidth="1"/>
    <col min="14594" max="14594" width="14" customWidth="1"/>
    <col min="14595" max="14595" width="33.81640625" customWidth="1"/>
    <col min="14596" max="14596" width="16.26953125" customWidth="1"/>
    <col min="14597" max="14597" width="18.453125" customWidth="1"/>
    <col min="14598" max="14598" width="18" customWidth="1"/>
    <col min="14599" max="14600" width="10.7265625" customWidth="1"/>
    <col min="14601" max="14601" width="13.54296875" customWidth="1"/>
    <col min="14602" max="14629" width="10.7265625" customWidth="1"/>
    <col min="14850" max="14850" width="14" customWidth="1"/>
    <col min="14851" max="14851" width="33.81640625" customWidth="1"/>
    <col min="14852" max="14852" width="16.26953125" customWidth="1"/>
    <col min="14853" max="14853" width="18.453125" customWidth="1"/>
    <col min="14854" max="14854" width="18" customWidth="1"/>
    <col min="14855" max="14856" width="10.7265625" customWidth="1"/>
    <col min="14857" max="14857" width="13.54296875" customWidth="1"/>
    <col min="14858" max="14885" width="10.7265625" customWidth="1"/>
    <col min="15106" max="15106" width="14" customWidth="1"/>
    <col min="15107" max="15107" width="33.81640625" customWidth="1"/>
    <col min="15108" max="15108" width="16.26953125" customWidth="1"/>
    <col min="15109" max="15109" width="18.453125" customWidth="1"/>
    <col min="15110" max="15110" width="18" customWidth="1"/>
    <col min="15111" max="15112" width="10.7265625" customWidth="1"/>
    <col min="15113" max="15113" width="13.54296875" customWidth="1"/>
    <col min="15114" max="15141" width="10.7265625" customWidth="1"/>
    <col min="15362" max="15362" width="14" customWidth="1"/>
    <col min="15363" max="15363" width="33.81640625" customWidth="1"/>
    <col min="15364" max="15364" width="16.26953125" customWidth="1"/>
    <col min="15365" max="15365" width="18.453125" customWidth="1"/>
    <col min="15366" max="15366" width="18" customWidth="1"/>
    <col min="15367" max="15368" width="10.7265625" customWidth="1"/>
    <col min="15369" max="15369" width="13.54296875" customWidth="1"/>
    <col min="15370" max="15397" width="10.7265625" customWidth="1"/>
    <col min="15618" max="15618" width="14" customWidth="1"/>
    <col min="15619" max="15619" width="33.81640625" customWidth="1"/>
    <col min="15620" max="15620" width="16.26953125" customWidth="1"/>
    <col min="15621" max="15621" width="18.453125" customWidth="1"/>
    <col min="15622" max="15622" width="18" customWidth="1"/>
    <col min="15623" max="15624" width="10.7265625" customWidth="1"/>
    <col min="15625" max="15625" width="13.54296875" customWidth="1"/>
    <col min="15626" max="15653" width="10.7265625" customWidth="1"/>
    <col min="15874" max="15874" width="14" customWidth="1"/>
    <col min="15875" max="15875" width="33.81640625" customWidth="1"/>
    <col min="15876" max="15876" width="16.26953125" customWidth="1"/>
    <col min="15877" max="15877" width="18.453125" customWidth="1"/>
    <col min="15878" max="15878" width="18" customWidth="1"/>
    <col min="15879" max="15880" width="10.7265625" customWidth="1"/>
    <col min="15881" max="15881" width="13.54296875" customWidth="1"/>
    <col min="15882" max="15909" width="10.7265625" customWidth="1"/>
    <col min="16130" max="16130" width="14" customWidth="1"/>
    <col min="16131" max="16131" width="33.81640625" customWidth="1"/>
    <col min="16132" max="16132" width="16.26953125" customWidth="1"/>
    <col min="16133" max="16133" width="18.453125" customWidth="1"/>
    <col min="16134" max="16134" width="18" customWidth="1"/>
    <col min="16135" max="16136" width="10.7265625" customWidth="1"/>
    <col min="16137" max="16137" width="13.54296875" customWidth="1"/>
    <col min="16138" max="16165" width="10.7265625" customWidth="1"/>
  </cols>
  <sheetData>
    <row r="1" spans="1:29">
      <c r="A1" t="s">
        <v>167</v>
      </c>
      <c r="T1" s="54"/>
      <c r="U1" s="55"/>
      <c r="V1" s="54"/>
      <c r="W1" s="54"/>
      <c r="X1" s="54"/>
      <c r="Y1" s="55"/>
      <c r="Z1" s="54"/>
    </row>
    <row r="2" spans="1:29">
      <c r="C2" s="18" t="s">
        <v>0</v>
      </c>
      <c r="T2" s="54"/>
      <c r="U2" s="55"/>
      <c r="V2" s="54"/>
      <c r="W2" s="54"/>
      <c r="X2" s="54"/>
      <c r="Y2" s="55"/>
      <c r="Z2" s="54"/>
    </row>
    <row r="3" spans="1:29" ht="13">
      <c r="B3" s="18"/>
      <c r="C3" s="18" t="s">
        <v>2</v>
      </c>
      <c r="D3" s="29" t="s">
        <v>3</v>
      </c>
      <c r="E3" s="18" t="s">
        <v>4</v>
      </c>
      <c r="F3" s="18" t="s">
        <v>168</v>
      </c>
      <c r="G3" s="18" t="s">
        <v>169</v>
      </c>
      <c r="H3" s="18" t="s">
        <v>170</v>
      </c>
      <c r="I3" s="18" t="s">
        <v>171</v>
      </c>
      <c r="J3" s="18" t="s">
        <v>172</v>
      </c>
      <c r="K3" s="18" t="s">
        <v>173</v>
      </c>
      <c r="L3" s="18" t="s">
        <v>174</v>
      </c>
      <c r="M3" s="18" t="s">
        <v>175</v>
      </c>
      <c r="T3" s="54"/>
      <c r="U3" s="55"/>
      <c r="V3" s="54"/>
      <c r="W3" s="54"/>
      <c r="X3" s="54"/>
      <c r="Y3" s="55"/>
      <c r="Z3" s="54"/>
    </row>
    <row r="4" spans="1:29">
      <c r="B4" s="30"/>
      <c r="C4" s="30" t="s">
        <v>166</v>
      </c>
      <c r="D4" s="43" t="s">
        <v>548</v>
      </c>
      <c r="E4" s="44" t="s">
        <v>177</v>
      </c>
      <c r="F4" s="45">
        <v>0.53</v>
      </c>
      <c r="G4" s="45">
        <v>0.53</v>
      </c>
      <c r="H4" s="45">
        <v>0.53</v>
      </c>
      <c r="I4" s="45">
        <v>0.53</v>
      </c>
      <c r="J4" s="45">
        <v>0.53</v>
      </c>
      <c r="K4" s="45">
        <v>0.53</v>
      </c>
      <c r="L4" s="45">
        <v>0.53</v>
      </c>
      <c r="M4" s="30" t="s">
        <v>178</v>
      </c>
      <c r="T4" s="54"/>
      <c r="U4" s="55"/>
      <c r="V4" s="54"/>
      <c r="W4" s="54"/>
      <c r="X4" s="54"/>
      <c r="Y4" s="55"/>
      <c r="Z4" s="54"/>
    </row>
    <row r="5" spans="1:29">
      <c r="A5" s="46"/>
      <c r="B5" s="46"/>
      <c r="C5" s="46"/>
      <c r="D5" s="47"/>
      <c r="E5" s="48"/>
      <c r="F5" s="49"/>
      <c r="G5" s="49"/>
      <c r="H5" s="49"/>
      <c r="I5" s="49"/>
      <c r="J5" s="49"/>
      <c r="K5" s="49"/>
      <c r="L5" s="49"/>
      <c r="M5" s="46"/>
      <c r="N5" s="46"/>
    </row>
    <row r="6" spans="1:29">
      <c r="A6" s="46"/>
      <c r="B6" s="46"/>
      <c r="C6" s="46"/>
      <c r="D6" s="47"/>
      <c r="E6" s="48"/>
      <c r="F6" s="50"/>
      <c r="G6" s="50"/>
      <c r="H6" s="50"/>
      <c r="I6" s="50"/>
      <c r="J6" s="50"/>
      <c r="K6" s="50"/>
      <c r="L6" s="50"/>
      <c r="M6" s="46"/>
      <c r="N6" s="46"/>
    </row>
    <row r="7" spans="1:29">
      <c r="A7" s="46"/>
      <c r="B7" s="46"/>
      <c r="C7" s="46"/>
      <c r="D7" s="47"/>
      <c r="E7" s="48"/>
      <c r="F7" s="50"/>
      <c r="G7" s="50"/>
      <c r="H7" s="50"/>
      <c r="I7" s="50"/>
      <c r="J7" s="50"/>
      <c r="K7" s="50"/>
      <c r="L7" s="50"/>
      <c r="M7" s="46"/>
      <c r="N7" s="46"/>
      <c r="P7" s="53" t="s">
        <v>179</v>
      </c>
      <c r="AC7" s="42" t="s">
        <v>180</v>
      </c>
    </row>
    <row r="8" spans="1:29">
      <c r="A8" s="46"/>
      <c r="B8" s="46"/>
      <c r="C8" s="46"/>
      <c r="D8" s="47"/>
      <c r="E8" s="48"/>
      <c r="F8" s="50"/>
      <c r="G8" s="50"/>
      <c r="H8" s="50"/>
      <c r="I8" s="50"/>
      <c r="J8" s="50"/>
      <c r="K8" s="50"/>
      <c r="L8" s="50"/>
      <c r="M8" s="46"/>
      <c r="N8" s="46"/>
    </row>
    <row r="9" spans="1:29">
      <c r="A9" s="46"/>
      <c r="B9" s="46"/>
      <c r="C9" s="46"/>
      <c r="D9" s="47"/>
      <c r="E9" s="48"/>
      <c r="F9" s="50"/>
      <c r="G9" s="50"/>
      <c r="H9" s="50"/>
      <c r="I9" s="50"/>
      <c r="J9" s="50"/>
      <c r="K9" s="50"/>
      <c r="L9" s="50"/>
      <c r="M9" s="46"/>
      <c r="N9" s="46"/>
    </row>
    <row r="10" spans="1:29">
      <c r="A10" s="46"/>
      <c r="B10" s="46"/>
      <c r="C10" s="46"/>
      <c r="D10" s="47"/>
      <c r="E10" s="48"/>
      <c r="F10" s="50"/>
      <c r="G10" s="50"/>
      <c r="H10" s="50"/>
      <c r="I10" s="50"/>
      <c r="J10" s="50"/>
      <c r="K10" s="50"/>
      <c r="L10" s="50"/>
      <c r="M10" s="46"/>
      <c r="N10" s="46"/>
    </row>
    <row r="11" spans="1:29">
      <c r="A11" s="46"/>
      <c r="B11" s="46"/>
      <c r="C11" s="46"/>
      <c r="D11" s="47"/>
      <c r="E11" s="48"/>
      <c r="F11" s="50"/>
      <c r="G11" s="50"/>
      <c r="H11" s="50"/>
      <c r="I11" s="50"/>
      <c r="J11" s="50"/>
      <c r="K11" s="50"/>
      <c r="L11" s="50"/>
      <c r="M11" s="46"/>
      <c r="N11" s="46"/>
    </row>
    <row r="12" spans="1:29">
      <c r="A12" s="46"/>
      <c r="B12" s="46"/>
      <c r="C12" s="46"/>
      <c r="D12" s="47"/>
      <c r="E12" s="48"/>
      <c r="F12" s="50"/>
      <c r="G12" s="50"/>
      <c r="H12" s="50"/>
      <c r="I12" s="50"/>
      <c r="J12" s="50"/>
      <c r="K12" s="50"/>
      <c r="L12" s="50"/>
      <c r="M12" s="46"/>
      <c r="N12" s="46"/>
    </row>
    <row r="13" spans="1:29">
      <c r="A13" s="46"/>
      <c r="B13" s="46"/>
      <c r="C13" s="46"/>
      <c r="D13" s="47"/>
      <c r="E13" s="48"/>
      <c r="F13" s="50"/>
      <c r="G13" s="50"/>
      <c r="H13" s="50"/>
      <c r="I13" s="50"/>
      <c r="J13" s="50"/>
      <c r="K13" s="50"/>
      <c r="L13" s="50"/>
      <c r="M13" s="46"/>
      <c r="N13" s="46"/>
    </row>
    <row r="14" spans="1:29">
      <c r="A14" s="46"/>
      <c r="B14" s="46"/>
      <c r="C14" s="46"/>
      <c r="D14" s="47"/>
      <c r="E14" s="48"/>
      <c r="F14" s="50"/>
      <c r="G14" s="50"/>
      <c r="H14" s="50"/>
      <c r="I14" s="50"/>
      <c r="J14" s="50"/>
      <c r="K14" s="50"/>
      <c r="L14" s="50"/>
      <c r="M14" s="46"/>
      <c r="N14" s="46"/>
    </row>
    <row r="15" spans="1:29">
      <c r="A15" s="46"/>
      <c r="B15" s="46"/>
      <c r="C15" s="46"/>
      <c r="D15" s="47"/>
      <c r="E15" s="48"/>
      <c r="F15" s="50"/>
      <c r="G15" s="50"/>
      <c r="H15" s="50"/>
      <c r="I15" s="50"/>
      <c r="J15" s="50"/>
      <c r="K15" s="50"/>
      <c r="L15" s="50"/>
      <c r="M15" s="46"/>
      <c r="N15" s="46"/>
    </row>
    <row r="16" spans="1:29" ht="13">
      <c r="A16" s="46"/>
      <c r="B16" s="47"/>
      <c r="C16" s="46"/>
      <c r="D16" s="51"/>
      <c r="E16" s="46"/>
      <c r="F16" s="50"/>
      <c r="G16" s="50"/>
      <c r="H16" s="50"/>
      <c r="I16" s="50"/>
      <c r="J16" s="50"/>
      <c r="K16" s="50"/>
      <c r="L16" s="50"/>
      <c r="M16" s="47"/>
      <c r="N16" s="46"/>
    </row>
    <row r="17" spans="2:14" ht="13">
      <c r="B17" s="41"/>
      <c r="C17" s="41"/>
      <c r="D17" s="52"/>
      <c r="E17" s="41"/>
      <c r="F17" s="41"/>
      <c r="G17" s="41"/>
      <c r="H17" s="41"/>
      <c r="I17" s="41"/>
      <c r="J17" s="41"/>
      <c r="K17" s="41"/>
      <c r="L17" s="41"/>
      <c r="M17" s="41"/>
      <c r="N17" s="41"/>
    </row>
    <row r="19" spans="2:14">
      <c r="B19" s="18" t="s">
        <v>0</v>
      </c>
      <c r="C19" s="18"/>
      <c r="D19" s="18"/>
      <c r="E19" s="18"/>
      <c r="F19" s="18"/>
      <c r="G19" s="18"/>
      <c r="H19" s="18"/>
      <c r="I19" s="18"/>
      <c r="J19" s="18"/>
      <c r="K19" s="18"/>
      <c r="L19" s="18"/>
    </row>
    <row r="20" spans="2:14">
      <c r="B20" s="18" t="s">
        <v>1</v>
      </c>
      <c r="C20" s="18" t="s">
        <v>2</v>
      </c>
      <c r="D20" s="18" t="s">
        <v>3</v>
      </c>
      <c r="E20" s="18" t="s">
        <v>4</v>
      </c>
      <c r="F20" s="18" t="s">
        <v>181</v>
      </c>
      <c r="G20" s="18" t="s">
        <v>168</v>
      </c>
      <c r="H20" s="18" t="s">
        <v>169</v>
      </c>
      <c r="I20" s="18" t="s">
        <v>170</v>
      </c>
      <c r="J20" s="18" t="s">
        <v>171</v>
      </c>
      <c r="K20" s="18" t="s">
        <v>172</v>
      </c>
      <c r="L20" s="18" t="s">
        <v>173</v>
      </c>
      <c r="M20" s="18" t="s">
        <v>174</v>
      </c>
    </row>
    <row r="21" spans="2:14">
      <c r="B21" s="18" t="s">
        <v>182</v>
      </c>
      <c r="C21" s="18" t="s">
        <v>166</v>
      </c>
      <c r="D21" s="43" t="s">
        <v>549</v>
      </c>
      <c r="E21" s="26" t="s">
        <v>177</v>
      </c>
      <c r="F21" s="18" t="s">
        <v>183</v>
      </c>
      <c r="G21" s="17">
        <f>H21</f>
        <v>0.56999999999999995</v>
      </c>
      <c r="H21">
        <v>0.56999999999999995</v>
      </c>
      <c r="I21" s="17">
        <f t="shared" ref="I21:J24" si="0">G21</f>
        <v>0.56999999999999995</v>
      </c>
      <c r="J21" s="17">
        <f t="shared" si="0"/>
        <v>0.56999999999999995</v>
      </c>
      <c r="K21" s="17">
        <f>H21</f>
        <v>0.56999999999999995</v>
      </c>
      <c r="L21" s="17">
        <f>H21</f>
        <v>0.56999999999999995</v>
      </c>
      <c r="M21" s="17">
        <f>H21</f>
        <v>0.56999999999999995</v>
      </c>
    </row>
    <row r="22" spans="2:14">
      <c r="B22" s="18" t="s">
        <v>184</v>
      </c>
      <c r="C22" s="18" t="s">
        <v>166</v>
      </c>
      <c r="D22" s="43" t="str">
        <f>D21</f>
        <v>AF</v>
      </c>
      <c r="E22" s="26" t="s">
        <v>177</v>
      </c>
      <c r="F22" s="18" t="s">
        <v>183</v>
      </c>
      <c r="G22" s="17">
        <f>H22</f>
        <v>0.62</v>
      </c>
      <c r="H22">
        <v>0.62</v>
      </c>
      <c r="I22" s="17">
        <f t="shared" si="0"/>
        <v>0.62</v>
      </c>
      <c r="J22" s="17">
        <f t="shared" si="0"/>
        <v>0.62</v>
      </c>
      <c r="K22" s="17">
        <f>H22</f>
        <v>0.62</v>
      </c>
      <c r="L22" s="17">
        <f>H22</f>
        <v>0.62</v>
      </c>
      <c r="M22" s="17">
        <f>H22</f>
        <v>0.62</v>
      </c>
    </row>
    <row r="23" spans="2:14">
      <c r="B23" s="18" t="s">
        <v>185</v>
      </c>
      <c r="C23" s="18" t="s">
        <v>166</v>
      </c>
      <c r="D23" s="43" t="str">
        <f t="shared" ref="D23:D24" si="1">D22</f>
        <v>AF</v>
      </c>
      <c r="E23" s="26" t="s">
        <v>177</v>
      </c>
      <c r="F23" s="18" t="s">
        <v>183</v>
      </c>
      <c r="G23" s="17">
        <f>H23</f>
        <v>0.56999999999999995</v>
      </c>
      <c r="H23">
        <v>0.56999999999999995</v>
      </c>
      <c r="I23" s="17">
        <f t="shared" si="0"/>
        <v>0.56999999999999995</v>
      </c>
      <c r="J23" s="17">
        <f t="shared" si="0"/>
        <v>0.56999999999999995</v>
      </c>
      <c r="K23" s="17">
        <f>H23</f>
        <v>0.56999999999999995</v>
      </c>
      <c r="L23" s="17">
        <f>H23</f>
        <v>0.56999999999999995</v>
      </c>
      <c r="M23" s="17">
        <f>H23</f>
        <v>0.56999999999999995</v>
      </c>
    </row>
    <row r="24" spans="2:14">
      <c r="B24" s="18" t="s">
        <v>186</v>
      </c>
      <c r="C24" s="18" t="s">
        <v>166</v>
      </c>
      <c r="D24" s="43" t="str">
        <f t="shared" si="1"/>
        <v>AF</v>
      </c>
      <c r="E24" s="44" t="s">
        <v>177</v>
      </c>
      <c r="F24" s="30" t="s">
        <v>183</v>
      </c>
      <c r="G24" s="34">
        <f>H24</f>
        <v>0.56999999999999995</v>
      </c>
      <c r="H24">
        <v>0.56999999999999995</v>
      </c>
      <c r="I24" s="34">
        <f t="shared" si="0"/>
        <v>0.56999999999999995</v>
      </c>
      <c r="J24" s="34">
        <f t="shared" si="0"/>
        <v>0.56999999999999995</v>
      </c>
      <c r="K24" s="34">
        <f>H24</f>
        <v>0.56999999999999995</v>
      </c>
      <c r="L24" s="34">
        <f>H24</f>
        <v>0.56999999999999995</v>
      </c>
      <c r="M24" s="34">
        <f>H24</f>
        <v>0.56999999999999995</v>
      </c>
    </row>
    <row r="25" spans="2:14">
      <c r="B25" s="46"/>
      <c r="C25" s="46"/>
      <c r="D25" s="47"/>
      <c r="E25" s="48"/>
      <c r="F25" s="46"/>
      <c r="G25" s="50"/>
      <c r="H25" s="46"/>
      <c r="I25" s="50"/>
      <c r="J25" s="50"/>
      <c r="K25" s="50"/>
      <c r="L25" s="50"/>
      <c r="M25" s="50"/>
      <c r="N25" s="46"/>
    </row>
    <row r="26" spans="2:14">
      <c r="B26" s="46"/>
      <c r="C26" s="46"/>
      <c r="D26" s="46"/>
      <c r="E26" s="46"/>
      <c r="F26" s="46"/>
      <c r="G26" s="46"/>
      <c r="H26" s="46"/>
      <c r="I26" s="46"/>
      <c r="J26" s="46"/>
      <c r="K26" s="46"/>
      <c r="L26" s="46"/>
      <c r="M26" s="46"/>
      <c r="N26" s="46"/>
    </row>
    <row r="27" spans="2:14">
      <c r="B27" s="46"/>
      <c r="C27" s="46"/>
      <c r="D27" s="46"/>
      <c r="E27" s="46"/>
      <c r="F27" s="46"/>
      <c r="G27" s="46"/>
      <c r="H27" s="46"/>
      <c r="I27" s="46"/>
      <c r="J27" s="46"/>
      <c r="K27" s="46"/>
      <c r="L27" s="46"/>
      <c r="M27" s="46"/>
      <c r="N27" s="46"/>
    </row>
    <row r="28" spans="2:14">
      <c r="B28" s="46"/>
      <c r="C28" s="46"/>
      <c r="D28" s="46"/>
      <c r="E28" s="46"/>
      <c r="F28" s="46"/>
      <c r="G28" s="46"/>
      <c r="H28" s="46"/>
      <c r="I28" s="46"/>
      <c r="J28" s="46"/>
      <c r="K28" s="46"/>
      <c r="L28" s="46"/>
      <c r="M28" s="46"/>
      <c r="N28" s="46"/>
    </row>
    <row r="29" spans="2:14">
      <c r="B29" s="46"/>
      <c r="C29" s="46"/>
      <c r="D29" s="46"/>
      <c r="E29" s="46"/>
      <c r="F29" s="46"/>
      <c r="G29" s="46"/>
      <c r="H29" s="46"/>
      <c r="I29" s="46"/>
      <c r="J29" s="46"/>
      <c r="K29" s="46"/>
      <c r="L29" s="46"/>
      <c r="M29" s="46"/>
      <c r="N29" s="46"/>
    </row>
    <row r="30" spans="2:14">
      <c r="B30" s="46"/>
      <c r="C30" s="46"/>
      <c r="D30" s="46"/>
      <c r="E30" s="46"/>
      <c r="F30" s="46"/>
      <c r="G30" s="46"/>
      <c r="H30" s="46"/>
      <c r="I30" s="46"/>
      <c r="J30" s="46"/>
      <c r="K30" s="46"/>
      <c r="L30" s="46"/>
      <c r="M30" s="46"/>
      <c r="N30" s="46"/>
    </row>
    <row r="31" spans="2:14">
      <c r="B31" s="46"/>
      <c r="C31" s="46"/>
      <c r="D31" s="47"/>
      <c r="E31" s="48"/>
      <c r="F31" s="46"/>
      <c r="G31" s="50"/>
      <c r="H31" s="46"/>
      <c r="I31" s="50"/>
      <c r="J31" s="50"/>
      <c r="K31" s="50"/>
      <c r="L31" s="50"/>
      <c r="M31" s="50"/>
      <c r="N31" s="46"/>
    </row>
    <row r="32" spans="2:14">
      <c r="B32" s="46"/>
      <c r="C32" s="46"/>
      <c r="D32" s="47"/>
      <c r="E32" s="48"/>
      <c r="F32" s="46"/>
      <c r="G32" s="50"/>
      <c r="H32" s="46"/>
      <c r="I32" s="50"/>
      <c r="J32" s="50"/>
      <c r="K32" s="50"/>
      <c r="L32" s="50"/>
      <c r="M32" s="50"/>
      <c r="N32" s="46"/>
    </row>
    <row r="33" spans="2:50">
      <c r="B33" s="47"/>
      <c r="C33" s="46"/>
      <c r="D33" s="46"/>
      <c r="E33" s="46"/>
      <c r="F33" s="46"/>
      <c r="G33" s="46"/>
      <c r="H33" s="46"/>
      <c r="I33" s="46"/>
      <c r="J33" s="46"/>
      <c r="K33" s="46"/>
      <c r="L33" s="46"/>
      <c r="M33" s="46"/>
      <c r="N33" s="46"/>
    </row>
    <row r="34" spans="2:50" ht="13">
      <c r="B34" s="46"/>
      <c r="C34" s="51"/>
      <c r="D34" s="46"/>
      <c r="E34" s="46"/>
      <c r="F34" s="46"/>
      <c r="G34" s="46"/>
      <c r="H34" s="46"/>
      <c r="I34" s="46"/>
      <c r="J34" s="46"/>
      <c r="K34" s="46"/>
      <c r="L34" s="46"/>
      <c r="M34" s="46"/>
      <c r="N34" s="46"/>
    </row>
    <row r="35" spans="2:50" s="41" customFormat="1">
      <c r="B35" s="46"/>
      <c r="C35" s="46"/>
      <c r="D35" s="46"/>
      <c r="E35" s="46"/>
      <c r="F35" s="46"/>
      <c r="G35" s="46"/>
      <c r="H35" s="46"/>
      <c r="I35" s="46"/>
      <c r="J35" s="46"/>
      <c r="K35" s="46"/>
      <c r="L35" s="46"/>
      <c r="M35" s="46"/>
      <c r="N35" s="46"/>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row>
    <row r="36" spans="2:50" s="41" customFormat="1">
      <c r="B36" s="46"/>
      <c r="C36" s="46"/>
      <c r="D36" s="46"/>
      <c r="E36" s="46"/>
      <c r="F36" s="46"/>
      <c r="G36" s="46"/>
      <c r="H36" s="46"/>
      <c r="I36" s="46"/>
      <c r="J36" s="46"/>
      <c r="K36" s="46"/>
      <c r="L36" s="46"/>
      <c r="M36" s="46"/>
      <c r="N36" s="46"/>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row>
    <row r="37" spans="2:50" s="41" customFormat="1">
      <c r="B37" s="46"/>
      <c r="C37" s="46"/>
      <c r="D37" s="46"/>
      <c r="E37" s="46"/>
      <c r="F37" s="46"/>
      <c r="G37" s="46"/>
      <c r="H37" s="46"/>
      <c r="I37" s="46"/>
      <c r="J37" s="46"/>
      <c r="K37" s="46"/>
      <c r="L37" s="46"/>
      <c r="M37" s="46"/>
      <c r="N37" s="46"/>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row>
    <row r="38" spans="2:50" s="41" customFormat="1">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row>
    <row r="39" spans="2:50" s="41" customFormat="1">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row>
    <row r="40" spans="2:50" s="41" customFormat="1">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row>
    <row r="41" spans="2:50" s="41" customFormat="1">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row>
    <row r="42" spans="2:50" s="41" customFormat="1">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row>
    <row r="43" spans="2:50" s="41" customFormat="1">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row>
    <row r="44" spans="2:50" s="41" customFormat="1">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row>
    <row r="45" spans="2:50" s="41" customFormat="1">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row>
    <row r="46" spans="2:50" s="41" customFormat="1">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row>
    <row r="47" spans="2:50" s="41" customFormat="1">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row>
    <row r="48" spans="2:50" s="41" customFormat="1">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row>
    <row r="49" spans="15:50" s="41" customFormat="1">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row>
    <row r="50" spans="15:50" s="41" customFormat="1">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row>
    <row r="51" spans="15:50" s="41" customFormat="1">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row>
    <row r="52" spans="15:50" s="41" customFormat="1">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row>
    <row r="53" spans="15:50" s="41" customFormat="1">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row>
    <row r="54" spans="15:50" s="41" customFormat="1">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row>
    <row r="55" spans="15:50" s="41" customFormat="1">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row>
    <row r="56" spans="15:50" s="41" customFormat="1">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row>
    <row r="57" spans="15:50" s="41" customFormat="1">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row>
    <row r="58" spans="15:50" s="41" customFormat="1">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row>
    <row r="59" spans="15:50" s="41" customFormat="1">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row>
    <row r="60" spans="15:50" s="41" customFormat="1">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row>
    <row r="61" spans="15:50" s="41" customFormat="1">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row>
    <row r="62" spans="15:50" s="41" customFormat="1">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row>
    <row r="63" spans="15:50" s="41" customFormat="1">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row>
    <row r="64" spans="15:50" s="41" customFormat="1">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row>
    <row r="65" spans="2:50" s="41" customFormat="1">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row>
    <row r="66" spans="2:50" s="41" customFormat="1">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row>
    <row r="67" spans="2:50" s="41" customFormat="1">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row>
    <row r="68" spans="2:50" s="41" customFormat="1">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row>
    <row r="69" spans="2:50" s="41" customFormat="1">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row>
    <row r="70" spans="2:50" s="41" customFormat="1">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row>
    <row r="71" spans="2:50" s="41" customFormat="1">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row>
    <row r="72" spans="2:50" s="41" customFormat="1">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row>
    <row r="73" spans="2:50" s="41" customFormat="1">
      <c r="B73" s="46"/>
      <c r="C73" s="46"/>
      <c r="D73" s="46"/>
      <c r="E73" s="46"/>
      <c r="F73" s="46"/>
      <c r="G73" s="46"/>
      <c r="H73" s="46"/>
      <c r="I73" s="46"/>
      <c r="J73" s="46"/>
      <c r="K73" s="46"/>
      <c r="L73" s="46"/>
      <c r="M73" s="46"/>
      <c r="N73" s="46"/>
      <c r="O73" s="57"/>
      <c r="P73" s="57"/>
      <c r="Q73" s="57"/>
      <c r="R73" s="57"/>
      <c r="S73" s="57"/>
      <c r="T73" s="57"/>
      <c r="U73" s="57"/>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row>
    <row r="74" spans="2:50" s="41" customFormat="1">
      <c r="B74" s="46"/>
      <c r="C74" s="46"/>
      <c r="D74" s="46"/>
      <c r="E74" s="46"/>
      <c r="F74" s="46"/>
      <c r="G74" s="46"/>
      <c r="H74" s="46"/>
      <c r="I74" s="46"/>
      <c r="J74" s="46"/>
      <c r="K74" s="46"/>
      <c r="L74" s="46"/>
      <c r="M74" s="46"/>
      <c r="N74" s="46"/>
      <c r="O74" s="57"/>
      <c r="P74" s="57"/>
      <c r="Q74" s="57"/>
      <c r="R74" s="57"/>
      <c r="S74" s="57"/>
      <c r="T74" s="57"/>
      <c r="U74" s="57"/>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row>
    <row r="75" spans="2:50" s="41" customFormat="1">
      <c r="B75" s="46"/>
      <c r="C75" s="46"/>
      <c r="D75" s="46"/>
      <c r="E75" s="46"/>
      <c r="F75" s="46"/>
      <c r="G75" s="46"/>
      <c r="H75" s="46"/>
      <c r="I75" s="46"/>
      <c r="J75" s="46"/>
      <c r="K75" s="46"/>
      <c r="L75" s="46"/>
      <c r="M75" s="46"/>
      <c r="N75" s="46"/>
      <c r="O75" s="57"/>
      <c r="P75" s="57"/>
      <c r="Q75" s="57"/>
      <c r="R75" s="57"/>
      <c r="S75" s="57"/>
      <c r="T75" s="57"/>
      <c r="U75" s="57"/>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row>
    <row r="76" spans="2:50" s="41" customFormat="1">
      <c r="B76" s="46"/>
      <c r="C76" s="46"/>
      <c r="D76" s="46"/>
      <c r="E76" s="46"/>
      <c r="F76" s="46"/>
      <c r="G76" s="46"/>
      <c r="H76" s="46"/>
      <c r="I76" s="46"/>
      <c r="J76" s="46"/>
      <c r="K76" s="46"/>
      <c r="L76" s="46"/>
      <c r="M76" s="46"/>
      <c r="N76" s="46"/>
      <c r="O76" s="57"/>
      <c r="P76" s="57"/>
      <c r="Q76" s="57"/>
      <c r="R76" s="57"/>
      <c r="S76" s="57"/>
      <c r="T76" s="57"/>
      <c r="U76" s="57"/>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row>
    <row r="77" spans="2:50" s="41" customFormat="1">
      <c r="B77" s="46"/>
      <c r="C77" s="46"/>
      <c r="D77" s="46"/>
      <c r="E77" s="46"/>
      <c r="F77" s="46"/>
      <c r="G77" s="46"/>
      <c r="H77" s="46"/>
      <c r="I77" s="46"/>
      <c r="J77" s="46"/>
      <c r="K77" s="46"/>
      <c r="L77" s="46"/>
      <c r="M77" s="46"/>
      <c r="N77" s="46"/>
      <c r="O77" s="57"/>
      <c r="P77" s="57"/>
      <c r="Q77" s="57"/>
      <c r="R77" s="57"/>
      <c r="S77" s="57"/>
      <c r="T77" s="57"/>
      <c r="U77" s="57"/>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row>
    <row r="78" spans="2:50" s="41" customFormat="1">
      <c r="B78" s="46"/>
      <c r="C78" s="46"/>
      <c r="D78" s="46"/>
      <c r="E78" s="46"/>
      <c r="F78" s="46"/>
      <c r="G78" s="46"/>
      <c r="H78" s="46"/>
      <c r="I78" s="46"/>
      <c r="J78" s="46"/>
      <c r="K78" s="46"/>
      <c r="L78" s="46"/>
      <c r="M78" s="46"/>
      <c r="N78" s="46"/>
      <c r="O78" s="57"/>
      <c r="P78" s="57"/>
      <c r="Q78" s="57"/>
      <c r="R78" s="57"/>
      <c r="S78" s="57"/>
      <c r="T78" s="57"/>
      <c r="U78" s="57"/>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row>
    <row r="79" spans="2:50" s="41" customFormat="1">
      <c r="B79" s="46"/>
      <c r="C79" s="46"/>
      <c r="D79" s="46"/>
      <c r="E79" s="46"/>
      <c r="F79" s="46"/>
      <c r="G79" s="46"/>
      <c r="H79" s="46"/>
      <c r="I79" s="46"/>
      <c r="J79" s="46"/>
      <c r="K79" s="46"/>
      <c r="L79" s="46"/>
      <c r="M79" s="46"/>
      <c r="N79" s="46"/>
      <c r="O79" s="57"/>
      <c r="P79" s="57"/>
      <c r="Q79" s="57"/>
      <c r="R79" s="57"/>
      <c r="S79" s="57"/>
      <c r="T79" s="57"/>
      <c r="U79" s="57"/>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row>
    <row r="80" spans="2:50" s="41" customFormat="1">
      <c r="B80" s="46"/>
      <c r="C80" s="46"/>
      <c r="D80" s="46"/>
      <c r="E80" s="46"/>
      <c r="F80" s="46"/>
      <c r="G80" s="46"/>
      <c r="H80" s="46"/>
      <c r="I80" s="46"/>
      <c r="J80" s="46"/>
      <c r="K80" s="46"/>
      <c r="L80" s="46"/>
      <c r="M80" s="46"/>
      <c r="N80" s="46"/>
      <c r="O80" s="57"/>
      <c r="P80" s="57"/>
      <c r="Q80" s="57"/>
      <c r="R80" s="57"/>
      <c r="S80" s="57"/>
      <c r="T80" s="57"/>
      <c r="U80" s="57"/>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row>
    <row r="81" spans="2:50" s="41" customFormat="1" ht="13">
      <c r="B81" s="46"/>
      <c r="C81" s="46"/>
      <c r="D81" s="51"/>
      <c r="E81" s="46"/>
      <c r="F81" s="46"/>
      <c r="G81" s="46"/>
      <c r="H81" s="46"/>
      <c r="I81" s="46"/>
      <c r="J81" s="46"/>
      <c r="K81" s="46"/>
      <c r="L81" s="46"/>
      <c r="M81" s="46"/>
      <c r="N81" s="46"/>
      <c r="O81" s="57"/>
      <c r="P81" s="57"/>
      <c r="Q81" s="57"/>
      <c r="R81" s="57"/>
      <c r="S81" s="57"/>
      <c r="T81" s="57"/>
      <c r="U81" s="57"/>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row>
    <row r="82" spans="2:50" s="41" customFormat="1" ht="13">
      <c r="B82" s="46"/>
      <c r="C82" s="46"/>
      <c r="D82" s="51"/>
      <c r="E82" s="48"/>
      <c r="F82" s="48"/>
      <c r="G82" s="56"/>
      <c r="H82" s="56"/>
      <c r="I82" s="56"/>
      <c r="J82" s="56"/>
      <c r="K82" s="56"/>
      <c r="L82" s="56"/>
      <c r="M82" s="56"/>
      <c r="N82" s="46"/>
      <c r="O82" s="57"/>
      <c r="P82" s="57"/>
      <c r="Q82" s="57"/>
      <c r="R82" s="57"/>
      <c r="S82" s="57"/>
      <c r="T82" s="57"/>
      <c r="U82" s="57"/>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row>
    <row r="83" spans="2:50" s="41" customFormat="1" ht="13">
      <c r="B83" s="46"/>
      <c r="C83" s="46"/>
      <c r="D83" s="51"/>
      <c r="E83" s="46"/>
      <c r="F83" s="46"/>
      <c r="G83" s="46"/>
      <c r="H83" s="46"/>
      <c r="I83" s="46"/>
      <c r="J83" s="46"/>
      <c r="K83" s="46"/>
      <c r="L83" s="46"/>
      <c r="M83" s="46"/>
      <c r="N83" s="47"/>
      <c r="O83" s="57"/>
      <c r="P83" s="57"/>
      <c r="Q83" s="57"/>
      <c r="R83" s="57"/>
      <c r="S83" s="57"/>
      <c r="T83" s="57"/>
      <c r="U83" s="57"/>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row>
    <row r="84" spans="2:50" s="41" customFormat="1">
      <c r="B84" s="46"/>
      <c r="C84" s="46"/>
      <c r="D84" s="47"/>
      <c r="E84" s="46"/>
      <c r="F84" s="46"/>
      <c r="G84" s="46"/>
      <c r="H84" s="46"/>
      <c r="I84" s="46"/>
      <c r="J84" s="46"/>
      <c r="K84" s="46"/>
      <c r="L84" s="46"/>
      <c r="M84" s="46"/>
      <c r="N84" s="46"/>
      <c r="O84" s="57"/>
      <c r="P84" s="57"/>
      <c r="Q84" s="57"/>
      <c r="R84" s="57"/>
      <c r="S84" s="57"/>
      <c r="T84" s="57"/>
      <c r="U84" s="57"/>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row>
    <row r="85" spans="2:50" s="41" customFormat="1">
      <c r="B85" s="46"/>
      <c r="C85" s="46"/>
      <c r="D85" s="47"/>
      <c r="E85" s="46"/>
      <c r="F85" s="46"/>
      <c r="G85" s="46"/>
      <c r="H85" s="46"/>
      <c r="I85" s="46"/>
      <c r="J85" s="46"/>
      <c r="K85" s="46"/>
      <c r="L85" s="46"/>
      <c r="M85" s="46"/>
      <c r="N85" s="46"/>
      <c r="O85" s="58"/>
      <c r="P85" s="57"/>
      <c r="Q85" s="57"/>
      <c r="R85" s="57"/>
      <c r="S85" s="57"/>
      <c r="T85" s="57"/>
      <c r="U85" s="57"/>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row>
    <row r="86" spans="2:50" s="41" customFormat="1">
      <c r="B86" s="46"/>
      <c r="C86" s="46"/>
      <c r="D86" s="47"/>
      <c r="E86" s="46"/>
      <c r="F86" s="46"/>
      <c r="G86" s="46"/>
      <c r="H86" s="46"/>
      <c r="I86" s="46"/>
      <c r="J86" s="46"/>
      <c r="K86" s="46"/>
      <c r="L86" s="46"/>
      <c r="M86" s="46"/>
      <c r="N86" s="46"/>
      <c r="O86" s="58"/>
      <c r="P86" s="57"/>
      <c r="Q86" s="57"/>
      <c r="R86" s="57"/>
      <c r="S86" s="57"/>
      <c r="T86" s="57"/>
      <c r="U86" s="57"/>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2"/>
      <c r="AW86" s="42"/>
      <c r="AX86" s="42"/>
    </row>
    <row r="87" spans="2:50" s="41" customFormat="1">
      <c r="B87" s="46"/>
      <c r="C87" s="46"/>
      <c r="D87" s="46"/>
      <c r="E87" s="46"/>
      <c r="F87" s="46"/>
      <c r="G87" s="46"/>
      <c r="H87" s="46"/>
      <c r="I87" s="46"/>
      <c r="J87" s="46"/>
      <c r="K87" s="46"/>
      <c r="L87" s="46"/>
      <c r="M87" s="46"/>
      <c r="N87" s="46"/>
      <c r="O87" s="57"/>
      <c r="P87" s="57"/>
      <c r="Q87" s="57"/>
      <c r="R87" s="57"/>
      <c r="S87" s="57"/>
      <c r="T87" s="57"/>
      <c r="U87" s="57"/>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row>
    <row r="88" spans="2:50" s="41" customFormat="1">
      <c r="B88" s="46"/>
      <c r="C88" s="46"/>
      <c r="D88" s="46"/>
      <c r="E88" s="46"/>
      <c r="F88" s="46"/>
      <c r="G88" s="46"/>
      <c r="H88" s="46"/>
      <c r="I88" s="46"/>
      <c r="J88" s="46"/>
      <c r="K88" s="46"/>
      <c r="L88" s="46"/>
      <c r="M88" s="46"/>
      <c r="N88" s="46"/>
      <c r="O88" s="57"/>
      <c r="P88" s="57"/>
      <c r="Q88" s="57"/>
      <c r="R88" s="57"/>
      <c r="S88" s="57"/>
      <c r="T88" s="57"/>
      <c r="U88" s="57"/>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row>
    <row r="89" spans="2:50" s="41" customFormat="1">
      <c r="B89" s="46"/>
      <c r="C89" s="46"/>
      <c r="D89" s="46"/>
      <c r="E89" s="46"/>
      <c r="F89" s="46"/>
      <c r="G89" s="46"/>
      <c r="H89" s="46"/>
      <c r="I89" s="46"/>
      <c r="J89" s="46"/>
      <c r="K89" s="46"/>
      <c r="L89" s="46"/>
      <c r="M89" s="46"/>
      <c r="N89" s="46"/>
      <c r="O89" s="57"/>
      <c r="P89" s="57"/>
      <c r="Q89" s="57"/>
      <c r="R89" s="57"/>
      <c r="S89" s="57"/>
      <c r="T89" s="57"/>
      <c r="U89" s="57"/>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row>
    <row r="90" spans="2:50">
      <c r="B90" s="28"/>
      <c r="C90" s="28"/>
      <c r="D90" s="28"/>
      <c r="E90" s="28"/>
      <c r="F90" s="28"/>
      <c r="G90" s="28"/>
      <c r="H90" s="28"/>
      <c r="I90" s="28"/>
      <c r="J90" s="28"/>
      <c r="K90" s="28"/>
      <c r="L90" s="28"/>
      <c r="M90" s="28"/>
      <c r="N90" s="28"/>
      <c r="O90" s="57"/>
      <c r="P90" s="57"/>
      <c r="Q90" s="57"/>
      <c r="R90" s="57"/>
      <c r="S90" s="57"/>
      <c r="T90" s="57"/>
      <c r="U90" s="57"/>
    </row>
    <row r="91" spans="2:50">
      <c r="B91" s="28"/>
      <c r="C91" s="28"/>
      <c r="D91" s="28"/>
      <c r="E91" s="28"/>
      <c r="F91" s="28"/>
      <c r="G91" s="28"/>
      <c r="H91" s="28"/>
      <c r="I91" s="28"/>
      <c r="J91" s="28"/>
      <c r="K91" s="28"/>
      <c r="L91" s="28"/>
      <c r="M91" s="28"/>
      <c r="N91" s="28"/>
      <c r="O91" s="57"/>
      <c r="P91" s="57"/>
      <c r="Q91" s="57"/>
      <c r="R91" s="57"/>
      <c r="S91" s="57"/>
      <c r="T91" s="57"/>
      <c r="U91" s="57"/>
    </row>
    <row r="92" spans="2:50">
      <c r="B92" s="28"/>
      <c r="C92" s="28"/>
      <c r="D92" s="28"/>
      <c r="E92" s="28"/>
      <c r="F92" s="28"/>
      <c r="G92" s="28"/>
      <c r="H92" s="28"/>
      <c r="I92" s="28"/>
      <c r="J92" s="28"/>
      <c r="K92" s="28"/>
      <c r="L92" s="28"/>
      <c r="M92" s="28"/>
      <c r="N92" s="28"/>
      <c r="O92" s="57"/>
      <c r="P92" s="57"/>
      <c r="Q92" s="57"/>
      <c r="R92" s="57"/>
      <c r="S92" s="57"/>
      <c r="T92" s="57"/>
      <c r="U92" s="57"/>
    </row>
    <row r="93" spans="2:50">
      <c r="B93" s="28"/>
      <c r="C93" s="28"/>
      <c r="D93" s="28"/>
      <c r="E93" s="28"/>
      <c r="F93" s="28"/>
      <c r="G93" s="28"/>
      <c r="H93" s="28"/>
      <c r="I93" s="28"/>
      <c r="J93" s="28"/>
      <c r="K93" s="28"/>
      <c r="L93" s="28"/>
      <c r="M93" s="28"/>
      <c r="N93" s="28"/>
      <c r="O93" s="57"/>
      <c r="P93" s="57"/>
      <c r="Q93" s="57"/>
      <c r="R93" s="57"/>
      <c r="S93" s="57"/>
      <c r="T93" s="57"/>
      <c r="U93" s="57"/>
    </row>
    <row r="94" spans="2:50">
      <c r="B94" s="28"/>
      <c r="C94" s="28"/>
      <c r="D94" s="28"/>
      <c r="E94" s="28"/>
      <c r="F94" s="28"/>
      <c r="G94" s="28"/>
      <c r="H94" s="28"/>
      <c r="I94" s="28"/>
      <c r="J94" s="28"/>
      <c r="K94" s="28"/>
      <c r="L94" s="28"/>
      <c r="M94" s="28"/>
      <c r="N94" s="28"/>
      <c r="O94" s="57"/>
      <c r="P94" s="57"/>
      <c r="Q94" s="57"/>
      <c r="R94" s="57"/>
      <c r="S94" s="57"/>
      <c r="T94" s="57"/>
      <c r="U94" s="57"/>
    </row>
    <row r="95" spans="2:50">
      <c r="B95" s="28"/>
      <c r="C95" s="28"/>
      <c r="D95" s="28"/>
      <c r="E95" s="28"/>
      <c r="F95" s="28"/>
      <c r="G95" s="28"/>
      <c r="H95" s="28"/>
      <c r="I95" s="28"/>
      <c r="J95" s="28"/>
      <c r="K95" s="28"/>
      <c r="L95" s="28"/>
      <c r="M95" s="28"/>
      <c r="N95" s="28"/>
      <c r="O95" s="57"/>
      <c r="P95" s="57"/>
      <c r="Q95" s="57"/>
      <c r="R95" s="57"/>
      <c r="S95" s="57"/>
      <c r="T95" s="57"/>
      <c r="U95" s="57"/>
    </row>
    <row r="96" spans="2:50">
      <c r="B96" s="28"/>
      <c r="C96" s="28"/>
      <c r="D96" s="28"/>
      <c r="E96" s="28"/>
      <c r="F96" s="28"/>
      <c r="G96" s="28"/>
      <c r="H96" s="28"/>
      <c r="I96" s="28"/>
      <c r="J96" s="28"/>
      <c r="K96" s="28"/>
      <c r="L96" s="28"/>
      <c r="M96" s="28"/>
      <c r="N96" s="28"/>
      <c r="O96" s="57"/>
      <c r="P96" s="57"/>
      <c r="Q96" s="57"/>
      <c r="R96" s="57"/>
      <c r="S96" s="57"/>
      <c r="T96" s="57"/>
      <c r="U96" s="57"/>
    </row>
    <row r="97" spans="2:21">
      <c r="B97" s="28"/>
      <c r="C97" s="28"/>
      <c r="D97" s="28"/>
      <c r="E97" s="28"/>
      <c r="F97" s="28"/>
      <c r="G97" s="28"/>
      <c r="H97" s="28"/>
      <c r="I97" s="28"/>
      <c r="J97" s="28"/>
      <c r="K97" s="28"/>
      <c r="L97" s="28"/>
      <c r="M97" s="28"/>
      <c r="N97" s="28"/>
      <c r="O97" s="57"/>
      <c r="P97" s="57"/>
      <c r="Q97" s="57"/>
      <c r="R97" s="57"/>
      <c r="S97" s="57"/>
      <c r="T97" s="57"/>
      <c r="U97" s="57"/>
    </row>
    <row r="98" spans="2:21">
      <c r="B98" s="28"/>
      <c r="C98" s="28"/>
      <c r="D98" s="28"/>
      <c r="E98" s="28"/>
      <c r="F98" s="28"/>
      <c r="G98" s="28"/>
      <c r="H98" s="28"/>
      <c r="I98" s="28"/>
      <c r="J98" s="28"/>
      <c r="K98" s="28"/>
      <c r="L98" s="28"/>
      <c r="M98" s="28"/>
      <c r="N98" s="28"/>
      <c r="O98" s="57"/>
      <c r="P98" s="57"/>
      <c r="Q98" s="57"/>
      <c r="R98" s="57"/>
      <c r="S98" s="57"/>
      <c r="T98" s="57"/>
      <c r="U98" s="57"/>
    </row>
    <row r="99" spans="2:21">
      <c r="B99" s="28"/>
      <c r="C99" s="28"/>
      <c r="D99" s="28"/>
      <c r="E99" s="28"/>
      <c r="F99" s="28"/>
      <c r="G99" s="28"/>
      <c r="H99" s="28"/>
      <c r="I99" s="28"/>
      <c r="J99" s="28"/>
      <c r="K99" s="28"/>
      <c r="L99" s="28"/>
      <c r="M99" s="28"/>
      <c r="N99" s="28"/>
      <c r="O99" s="57"/>
      <c r="P99" s="57"/>
      <c r="Q99" s="57"/>
      <c r="R99" s="57"/>
      <c r="S99" s="57"/>
      <c r="T99" s="57"/>
      <c r="U99" s="57"/>
    </row>
    <row r="100" spans="2:21">
      <c r="B100" s="28"/>
      <c r="C100" s="28"/>
      <c r="D100" s="28"/>
      <c r="E100" s="28"/>
      <c r="F100" s="28"/>
      <c r="G100" s="28"/>
      <c r="H100" s="28"/>
      <c r="I100" s="28"/>
      <c r="J100" s="28"/>
      <c r="K100" s="28"/>
      <c r="L100" s="28"/>
      <c r="M100" s="28"/>
      <c r="N100" s="28"/>
      <c r="O100" s="57"/>
      <c r="P100" s="57"/>
      <c r="Q100" s="57"/>
      <c r="R100" s="57"/>
      <c r="S100" s="57"/>
      <c r="T100" s="57"/>
      <c r="U100" s="57"/>
    </row>
    <row r="101" spans="2:21">
      <c r="B101" s="28"/>
      <c r="C101" s="28"/>
      <c r="D101" s="28"/>
      <c r="E101" s="28"/>
      <c r="F101" s="28"/>
      <c r="G101" s="28"/>
      <c r="H101" s="28"/>
      <c r="I101" s="28"/>
      <c r="J101" s="28"/>
      <c r="K101" s="28"/>
      <c r="L101" s="28"/>
      <c r="M101" s="28"/>
      <c r="N101" s="28"/>
      <c r="O101" s="57"/>
      <c r="P101" s="57"/>
      <c r="Q101" s="57"/>
      <c r="R101" s="57"/>
      <c r="S101" s="57"/>
      <c r="T101" s="57"/>
      <c r="U101" s="57"/>
    </row>
  </sheetData>
  <conditionalFormatting sqref="G82:M82">
    <cfRule type="colorScale" priority="1">
      <colorScale>
        <cfvo type="min"/>
        <cfvo type="percentile" val="50"/>
        <cfvo type="max"/>
        <color rgb="FF63BE7B"/>
        <color rgb="FFFFEB84"/>
        <color rgb="FFF8696B"/>
      </colorScale>
    </cfRule>
  </conditionalFormatting>
  <conditionalFormatting sqref="E1:N1 O5 Q5:AE5 P4">
    <cfRule type="colorScale" priority="4">
      <colorScale>
        <cfvo type="min"/>
        <cfvo type="percentile" val="50"/>
        <cfvo type="max"/>
        <color rgb="FF63BE7B"/>
        <color rgb="FFFFEB84"/>
        <color rgb="FFF8696B"/>
      </colorScale>
    </cfRule>
  </conditionalFormatting>
  <conditionalFormatting sqref="O8:O21 N4:N17 Q8:AE21 P7:P20 F16:L17 AF1:AP11">
    <cfRule type="colorScale" priority="5">
      <colorScale>
        <cfvo type="min"/>
        <cfvo type="percentile" val="50"/>
        <cfvo type="max"/>
        <color rgb="FF63BE7B"/>
        <color rgb="FFFFEB84"/>
        <color rgb="FFF8696B"/>
      </colorScale>
    </cfRule>
  </conditionalFormatting>
  <conditionalFormatting sqref="F4:L15">
    <cfRule type="colorScale" priority="2">
      <colorScale>
        <cfvo type="min"/>
        <cfvo type="percentile" val="50"/>
        <cfvo type="max"/>
        <color rgb="FF63BE7B"/>
        <color rgb="FFFFEB84"/>
        <color rgb="FFF8696B"/>
      </colorScale>
    </cfRule>
  </conditionalFormatting>
  <pageMargins left="0.7" right="0.7" top="0.75" bottom="0.75" header="0.3" footer="0.3"/>
  <pageSetup orientation="portrait"/>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74"/>
  <sheetViews>
    <sheetView topLeftCell="J1" zoomScale="70" zoomScaleNormal="70" workbookViewId="0">
      <selection activeCell="AP6" sqref="AP6"/>
    </sheetView>
  </sheetViews>
  <sheetFormatPr defaultColWidth="9" defaultRowHeight="12.5"/>
  <cols>
    <col min="1" max="1" width="47.26953125" customWidth="1"/>
    <col min="2" max="2" width="21" customWidth="1"/>
    <col min="3" max="3" width="83.36328125" customWidth="1"/>
    <col min="4" max="4" width="11.90625" customWidth="1"/>
    <col min="5" max="5" width="6.6328125" customWidth="1"/>
    <col min="6" max="7" width="4.54296875" customWidth="1"/>
    <col min="8" max="8" width="10" customWidth="1"/>
    <col min="9" max="9" width="18.54296875" customWidth="1"/>
    <col min="10" max="10" width="21.08984375" customWidth="1"/>
    <col min="11" max="12" width="11.90625" customWidth="1"/>
    <col min="13" max="13" width="4.54296875" customWidth="1"/>
    <col min="14" max="16" width="11.90625" customWidth="1"/>
    <col min="17" max="22" width="4.54296875" customWidth="1"/>
    <col min="23" max="23" width="50" customWidth="1"/>
    <col min="24" max="24" width="20.08984375" customWidth="1"/>
    <col min="25" max="25" width="8.7265625" customWidth="1"/>
    <col min="26" max="26" width="11" customWidth="1"/>
    <col min="27" max="27" width="8.6328125" customWidth="1"/>
    <col min="28" max="28" width="7.54296875" customWidth="1"/>
    <col min="31" max="31" width="16.54296875" customWidth="1"/>
    <col min="32" max="32" width="50" customWidth="1"/>
    <col min="33" max="33" width="11.453125" customWidth="1"/>
  </cols>
  <sheetData>
    <row r="1" spans="1:42">
      <c r="C1" s="16"/>
      <c r="M1" s="16" t="s">
        <v>187</v>
      </c>
      <c r="P1" s="16" t="s">
        <v>188</v>
      </c>
    </row>
    <row r="2" spans="1:42">
      <c r="C2" s="16" t="s">
        <v>189</v>
      </c>
    </row>
    <row r="3" spans="1:42" ht="13">
      <c r="A3" s="20" t="s">
        <v>190</v>
      </c>
    </row>
    <row r="6" spans="1:42">
      <c r="AP6">
        <f>1.53*31.54*0.36*0.36</f>
        <v>6.2540035199999995</v>
      </c>
    </row>
    <row r="11" spans="1:42">
      <c r="N11">
        <f>17.95*1.52*31.54</f>
        <v>860.53735999999992</v>
      </c>
    </row>
    <row r="14" spans="1:42" ht="14.5">
      <c r="E14" s="21"/>
      <c r="F14" s="22"/>
      <c r="G14" s="22"/>
    </row>
    <row r="15" spans="1:42" ht="14.5">
      <c r="E15" s="21"/>
      <c r="F15" s="22"/>
    </row>
    <row r="16" spans="1:42" ht="14.5">
      <c r="A16" s="20" t="s">
        <v>191</v>
      </c>
      <c r="B16" t="s">
        <v>192</v>
      </c>
      <c r="G16" s="23" t="s">
        <v>193</v>
      </c>
    </row>
    <row r="19" spans="1:16">
      <c r="A19" t="s">
        <v>194</v>
      </c>
      <c r="B19" t="s">
        <v>195</v>
      </c>
      <c r="C19" s="65" t="s">
        <v>196</v>
      </c>
      <c r="D19" s="65"/>
      <c r="E19" s="65"/>
      <c r="F19" s="65"/>
      <c r="G19" s="65"/>
      <c r="H19" s="65"/>
      <c r="I19" s="65"/>
    </row>
    <row r="20" spans="1:16" ht="13">
      <c r="C20" t="s">
        <v>168</v>
      </c>
      <c r="D20" s="16" t="s">
        <v>169</v>
      </c>
      <c r="E20" s="20" t="s">
        <v>170</v>
      </c>
      <c r="F20" t="s">
        <v>171</v>
      </c>
      <c r="G20" t="s">
        <v>172</v>
      </c>
      <c r="H20" s="20" t="s">
        <v>173</v>
      </c>
      <c r="I20" s="20" t="s">
        <v>174</v>
      </c>
    </row>
    <row r="21" spans="1:16" ht="13">
      <c r="A21" t="s">
        <v>197</v>
      </c>
      <c r="B21" t="s">
        <v>198</v>
      </c>
      <c r="C21" t="s">
        <v>199</v>
      </c>
      <c r="D21" s="16" t="str">
        <f>E21</f>
        <v>13PM-20PM</v>
      </c>
      <c r="E21" s="20" t="s">
        <v>200</v>
      </c>
      <c r="F21" t="s">
        <v>201</v>
      </c>
      <c r="G21" t="str">
        <f>H21</f>
        <v>16PM-23PM</v>
      </c>
      <c r="H21" s="20" t="s">
        <v>202</v>
      </c>
      <c r="I21" s="20" t="str">
        <f>H21</f>
        <v>16PM-23PM</v>
      </c>
    </row>
    <row r="22" spans="1:16" ht="13">
      <c r="A22" t="s">
        <v>203</v>
      </c>
      <c r="B22" t="s">
        <v>204</v>
      </c>
      <c r="C22" t="s">
        <v>205</v>
      </c>
      <c r="D22" s="16" t="str">
        <f>E22</f>
        <v>0AM-9AM</v>
      </c>
      <c r="E22" s="20" t="s">
        <v>206</v>
      </c>
      <c r="F22" t="s">
        <v>207</v>
      </c>
      <c r="G22" t="str">
        <f>H22</f>
        <v>3AM-12PM</v>
      </c>
      <c r="H22" s="20" t="s">
        <v>208</v>
      </c>
      <c r="I22" s="20" t="str">
        <f>H22</f>
        <v>3AM-12PM</v>
      </c>
    </row>
    <row r="23" spans="1:16" ht="13">
      <c r="A23" t="s">
        <v>209</v>
      </c>
      <c r="B23" t="s">
        <v>210</v>
      </c>
      <c r="C23" t="s">
        <v>211</v>
      </c>
      <c r="D23" s="16" t="str">
        <f>E23</f>
        <v>10AM-12AM</v>
      </c>
      <c r="E23" s="20" t="s">
        <v>212</v>
      </c>
      <c r="F23" t="s">
        <v>213</v>
      </c>
      <c r="G23" t="str">
        <f>H23</f>
        <v>13PM-15PM</v>
      </c>
      <c r="H23" s="20" t="s">
        <v>214</v>
      </c>
      <c r="I23" s="20" t="str">
        <f>H23</f>
        <v>13PM-15PM</v>
      </c>
    </row>
    <row r="24" spans="1:16" ht="13">
      <c r="A24" t="s">
        <v>215</v>
      </c>
      <c r="B24" t="s">
        <v>216</v>
      </c>
      <c r="C24" t="s">
        <v>217</v>
      </c>
      <c r="D24" s="16" t="str">
        <f>E24</f>
        <v>21PM-23PM</v>
      </c>
      <c r="E24" s="20" t="s">
        <v>218</v>
      </c>
      <c r="F24" t="s">
        <v>219</v>
      </c>
      <c r="G24" t="str">
        <f>H24</f>
        <v>0AM-2AM</v>
      </c>
      <c r="H24" s="20" t="s">
        <v>220</v>
      </c>
      <c r="I24" s="20" t="str">
        <f>H24</f>
        <v>0AM-2AM</v>
      </c>
      <c r="L24" s="20"/>
      <c r="O24" s="20"/>
      <c r="P24" s="20"/>
    </row>
    <row r="25" spans="1:16" ht="13">
      <c r="O25" s="20"/>
      <c r="P25" s="20"/>
    </row>
    <row r="26" spans="1:16" ht="13">
      <c r="O26" s="20"/>
      <c r="P26" s="20"/>
    </row>
    <row r="33" spans="1:41">
      <c r="A33" s="18" t="s">
        <v>0</v>
      </c>
      <c r="B33" s="18"/>
      <c r="C33" s="18"/>
      <c r="D33" s="18"/>
      <c r="E33" s="18"/>
      <c r="F33" s="18"/>
      <c r="G33" s="18"/>
      <c r="H33" s="18"/>
      <c r="J33" s="18" t="s">
        <v>0</v>
      </c>
      <c r="K33" s="18"/>
      <c r="L33" s="18"/>
      <c r="M33" s="18"/>
      <c r="N33" s="18"/>
      <c r="O33" s="18"/>
      <c r="P33" s="18"/>
      <c r="Q33" s="18"/>
      <c r="R33" s="18"/>
      <c r="S33" s="18"/>
      <c r="W33" s="18" t="s">
        <v>0</v>
      </c>
      <c r="X33" s="18"/>
      <c r="Y33" s="18"/>
      <c r="Z33" s="18"/>
      <c r="AA33" s="18"/>
      <c r="AB33" s="18"/>
      <c r="AC33" s="18"/>
      <c r="AF33" s="18" t="s">
        <v>0</v>
      </c>
      <c r="AG33" s="18"/>
      <c r="AH33" s="18"/>
      <c r="AI33" s="18"/>
      <c r="AJ33" s="18"/>
      <c r="AK33" s="18"/>
      <c r="AL33" s="18"/>
      <c r="AM33" s="18"/>
      <c r="AN33" s="18"/>
    </row>
    <row r="34" spans="1:41" ht="14.5">
      <c r="A34" s="18" t="s">
        <v>1</v>
      </c>
      <c r="B34" s="18" t="s">
        <v>2</v>
      </c>
      <c r="C34" s="18" t="s">
        <v>3</v>
      </c>
      <c r="D34" s="18" t="s">
        <v>4</v>
      </c>
      <c r="E34" s="18" t="s">
        <v>168</v>
      </c>
      <c r="F34" s="18" t="s">
        <v>221</v>
      </c>
      <c r="G34" s="24" t="s">
        <v>222</v>
      </c>
      <c r="H34" s="18"/>
      <c r="J34" s="18" t="s">
        <v>1</v>
      </c>
      <c r="K34" s="18" t="s">
        <v>2</v>
      </c>
      <c r="L34" s="18" t="s">
        <v>3</v>
      </c>
      <c r="M34" s="18" t="s">
        <v>4</v>
      </c>
      <c r="N34" s="18" t="s">
        <v>169</v>
      </c>
      <c r="O34" s="18" t="s">
        <v>170</v>
      </c>
      <c r="P34" s="18" t="s">
        <v>221</v>
      </c>
      <c r="Q34" s="24" t="s">
        <v>222</v>
      </c>
      <c r="R34" s="18"/>
      <c r="S34" s="18"/>
      <c r="W34" s="18" t="s">
        <v>1</v>
      </c>
      <c r="X34" s="18" t="s">
        <v>2</v>
      </c>
      <c r="Y34" s="18" t="s">
        <v>3</v>
      </c>
      <c r="Z34" s="18" t="s">
        <v>4</v>
      </c>
      <c r="AA34" s="18" t="s">
        <v>171</v>
      </c>
      <c r="AB34" s="18" t="s">
        <v>221</v>
      </c>
      <c r="AC34" s="24" t="s">
        <v>222</v>
      </c>
      <c r="AD34" s="18"/>
      <c r="AF34" s="18" t="s">
        <v>1</v>
      </c>
      <c r="AG34" s="18" t="s">
        <v>2</v>
      </c>
      <c r="AH34" s="18" t="s">
        <v>3</v>
      </c>
      <c r="AI34" s="18" t="s">
        <v>4</v>
      </c>
      <c r="AJ34" s="18" t="s">
        <v>172</v>
      </c>
      <c r="AK34" s="18" t="s">
        <v>173</v>
      </c>
      <c r="AL34" s="18" t="s">
        <v>174</v>
      </c>
      <c r="AM34" s="18" t="s">
        <v>221</v>
      </c>
      <c r="AN34" s="24" t="s">
        <v>222</v>
      </c>
      <c r="AO34" s="18"/>
    </row>
    <row r="35" spans="1:41" ht="25">
      <c r="A35" s="36" t="s">
        <v>223</v>
      </c>
      <c r="B35" s="18" t="s">
        <v>166</v>
      </c>
      <c r="C35" s="25" t="s">
        <v>176</v>
      </c>
      <c r="D35" s="26" t="s">
        <v>177</v>
      </c>
      <c r="E35" s="27">
        <v>0.42</v>
      </c>
      <c r="F35" s="18"/>
      <c r="G35" s="24" t="s">
        <v>224</v>
      </c>
      <c r="H35" s="18"/>
      <c r="J35" s="36" t="s">
        <v>225</v>
      </c>
      <c r="K35" s="18" t="s">
        <v>166</v>
      </c>
      <c r="L35" s="25" t="s">
        <v>176</v>
      </c>
      <c r="M35" s="26" t="s">
        <v>177</v>
      </c>
      <c r="N35" s="27">
        <v>0.42</v>
      </c>
      <c r="O35" s="27">
        <v>0.42</v>
      </c>
      <c r="P35" s="18"/>
      <c r="Q35" s="24" t="s">
        <v>224</v>
      </c>
      <c r="R35" s="18"/>
      <c r="S35" s="18"/>
      <c r="W35" s="36" t="s">
        <v>226</v>
      </c>
      <c r="X35" s="18" t="s">
        <v>166</v>
      </c>
      <c r="Y35" s="25" t="s">
        <v>176</v>
      </c>
      <c r="Z35" s="26" t="s">
        <v>177</v>
      </c>
      <c r="AA35" s="27">
        <v>0.42</v>
      </c>
      <c r="AB35" s="18"/>
      <c r="AC35" s="24" t="s">
        <v>224</v>
      </c>
      <c r="AD35" s="18"/>
      <c r="AF35" s="36" t="s">
        <v>226</v>
      </c>
      <c r="AG35" s="18" t="s">
        <v>166</v>
      </c>
      <c r="AH35" s="25" t="s">
        <v>176</v>
      </c>
      <c r="AI35" s="26" t="s">
        <v>177</v>
      </c>
      <c r="AJ35" s="27">
        <v>0.42</v>
      </c>
      <c r="AK35" s="27">
        <f>AJ35</f>
        <v>0.42</v>
      </c>
      <c r="AL35" s="27">
        <f>AK35</f>
        <v>0.42</v>
      </c>
      <c r="AM35" s="18"/>
      <c r="AN35" s="24" t="s">
        <v>224</v>
      </c>
      <c r="AO35" s="18"/>
    </row>
    <row r="36" spans="1:41" ht="25">
      <c r="A36" s="36" t="s">
        <v>227</v>
      </c>
      <c r="B36" s="18" t="s">
        <v>166</v>
      </c>
      <c r="C36" s="25" t="s">
        <v>176</v>
      </c>
      <c r="D36" s="26" t="s">
        <v>177</v>
      </c>
      <c r="E36" s="18">
        <v>0.44</v>
      </c>
      <c r="F36" s="18"/>
      <c r="G36" s="24" t="s">
        <v>224</v>
      </c>
      <c r="H36" s="18"/>
      <c r="J36" s="36" t="s">
        <v>227</v>
      </c>
      <c r="K36" s="18" t="s">
        <v>166</v>
      </c>
      <c r="L36" s="25" t="s">
        <v>176</v>
      </c>
      <c r="M36" s="26" t="s">
        <v>177</v>
      </c>
      <c r="N36" s="18">
        <v>0.44</v>
      </c>
      <c r="O36" s="18">
        <v>0.44</v>
      </c>
      <c r="P36" s="18"/>
      <c r="Q36" s="24" t="s">
        <v>224</v>
      </c>
      <c r="R36" s="18"/>
      <c r="S36" s="18"/>
      <c r="W36" s="36" t="s">
        <v>228</v>
      </c>
      <c r="X36" s="18" t="s">
        <v>166</v>
      </c>
      <c r="Y36" s="25" t="s">
        <v>176</v>
      </c>
      <c r="Z36" s="26" t="s">
        <v>177</v>
      </c>
      <c r="AA36" s="27">
        <v>0.44</v>
      </c>
      <c r="AB36" s="18"/>
      <c r="AC36" s="24" t="s">
        <v>224</v>
      </c>
      <c r="AD36" s="18"/>
      <c r="AF36" s="36" t="s">
        <v>229</v>
      </c>
      <c r="AG36" s="18" t="s">
        <v>166</v>
      </c>
      <c r="AH36" s="25" t="s">
        <v>176</v>
      </c>
      <c r="AI36" s="26" t="s">
        <v>177</v>
      </c>
      <c r="AJ36" s="27">
        <v>0.44</v>
      </c>
      <c r="AK36" s="27">
        <f t="shared" ref="AK36:AK50" si="0">AJ36</f>
        <v>0.44</v>
      </c>
      <c r="AL36" s="27">
        <f t="shared" ref="AL36:AL50" si="1">AK36</f>
        <v>0.44</v>
      </c>
      <c r="AM36" s="18"/>
      <c r="AN36" s="24" t="s">
        <v>224</v>
      </c>
      <c r="AO36" s="18"/>
    </row>
    <row r="37" spans="1:41" ht="14.5">
      <c r="A37" s="36" t="s">
        <v>72</v>
      </c>
      <c r="B37" s="18" t="s">
        <v>166</v>
      </c>
      <c r="C37" s="25" t="s">
        <v>176</v>
      </c>
      <c r="D37" s="26" t="s">
        <v>177</v>
      </c>
      <c r="E37" s="18">
        <v>0.45</v>
      </c>
      <c r="F37" s="18"/>
      <c r="G37" s="24" t="s">
        <v>224</v>
      </c>
      <c r="H37" s="18"/>
      <c r="J37" s="36" t="s">
        <v>230</v>
      </c>
      <c r="K37" s="18" t="s">
        <v>166</v>
      </c>
      <c r="L37" s="25" t="s">
        <v>176</v>
      </c>
      <c r="M37" s="26" t="s">
        <v>177</v>
      </c>
      <c r="N37" s="18">
        <v>0.45</v>
      </c>
      <c r="O37" s="18">
        <v>0.45</v>
      </c>
      <c r="P37" s="18"/>
      <c r="Q37" s="24" t="s">
        <v>224</v>
      </c>
      <c r="R37" s="18"/>
      <c r="S37" s="18"/>
      <c r="W37" s="36" t="s">
        <v>231</v>
      </c>
      <c r="X37" s="18" t="s">
        <v>166</v>
      </c>
      <c r="Y37" s="25" t="s">
        <v>176</v>
      </c>
      <c r="Z37" s="26" t="s">
        <v>177</v>
      </c>
      <c r="AA37" s="27">
        <v>0.45</v>
      </c>
      <c r="AB37" s="18"/>
      <c r="AC37" s="24" t="s">
        <v>224</v>
      </c>
      <c r="AD37" s="18"/>
      <c r="AF37" s="36" t="s">
        <v>76</v>
      </c>
      <c r="AG37" s="18" t="s">
        <v>166</v>
      </c>
      <c r="AH37" s="25" t="s">
        <v>176</v>
      </c>
      <c r="AI37" s="26" t="s">
        <v>177</v>
      </c>
      <c r="AJ37" s="27">
        <v>0.45</v>
      </c>
      <c r="AK37" s="27">
        <f t="shared" si="0"/>
        <v>0.45</v>
      </c>
      <c r="AL37" s="27">
        <f t="shared" si="1"/>
        <v>0.45</v>
      </c>
      <c r="AM37" s="18"/>
      <c r="AN37" s="24" t="s">
        <v>224</v>
      </c>
      <c r="AO37" s="18"/>
    </row>
    <row r="38" spans="1:41" ht="14.5">
      <c r="A38" s="36" t="s">
        <v>232</v>
      </c>
      <c r="B38" s="18" t="s">
        <v>166</v>
      </c>
      <c r="C38" s="25" t="s">
        <v>176</v>
      </c>
      <c r="D38" s="26" t="s">
        <v>177</v>
      </c>
      <c r="E38" s="18">
        <v>0.36</v>
      </c>
      <c r="F38" s="18"/>
      <c r="G38" s="24" t="s">
        <v>224</v>
      </c>
      <c r="H38" s="18"/>
      <c r="J38" s="36" t="s">
        <v>84</v>
      </c>
      <c r="K38" s="18" t="s">
        <v>166</v>
      </c>
      <c r="L38" s="25" t="s">
        <v>176</v>
      </c>
      <c r="M38" s="26" t="s">
        <v>177</v>
      </c>
      <c r="N38" s="18">
        <v>0.36</v>
      </c>
      <c r="O38" s="18">
        <v>0.36</v>
      </c>
      <c r="P38" s="18"/>
      <c r="Q38" s="24" t="s">
        <v>224</v>
      </c>
      <c r="R38" s="18"/>
      <c r="S38" s="18"/>
      <c r="W38" s="36" t="s">
        <v>62</v>
      </c>
      <c r="X38" s="18" t="s">
        <v>166</v>
      </c>
      <c r="Y38" s="25" t="s">
        <v>176</v>
      </c>
      <c r="Z38" s="26" t="s">
        <v>177</v>
      </c>
      <c r="AA38" s="27">
        <v>0.36</v>
      </c>
      <c r="AB38" s="18"/>
      <c r="AC38" s="24" t="s">
        <v>224</v>
      </c>
      <c r="AD38" s="18"/>
      <c r="AF38" s="36" t="s">
        <v>233</v>
      </c>
      <c r="AG38" s="18" t="s">
        <v>166</v>
      </c>
      <c r="AH38" s="25" t="s">
        <v>176</v>
      </c>
      <c r="AI38" s="26" t="s">
        <v>177</v>
      </c>
      <c r="AJ38" s="27">
        <v>0.36</v>
      </c>
      <c r="AK38" s="27">
        <f t="shared" si="0"/>
        <v>0.36</v>
      </c>
      <c r="AL38" s="27">
        <f t="shared" si="1"/>
        <v>0.36</v>
      </c>
      <c r="AM38" s="18"/>
      <c r="AN38" s="24" t="s">
        <v>224</v>
      </c>
      <c r="AO38" s="18"/>
    </row>
    <row r="39" spans="1:41" ht="25">
      <c r="A39" s="36" t="s">
        <v>234</v>
      </c>
      <c r="B39" s="18" t="s">
        <v>166</v>
      </c>
      <c r="C39" s="25" t="s">
        <v>176</v>
      </c>
      <c r="D39" s="26" t="s">
        <v>177</v>
      </c>
      <c r="E39" s="18">
        <v>0.33</v>
      </c>
      <c r="F39" s="18"/>
      <c r="G39" s="24" t="s">
        <v>224</v>
      </c>
      <c r="H39" s="18"/>
      <c r="J39" s="36" t="s">
        <v>235</v>
      </c>
      <c r="K39" s="18" t="s">
        <v>166</v>
      </c>
      <c r="L39" s="25" t="s">
        <v>176</v>
      </c>
      <c r="M39" s="26" t="s">
        <v>177</v>
      </c>
      <c r="N39" s="18">
        <v>0.33</v>
      </c>
      <c r="O39" s="18">
        <v>0.33</v>
      </c>
      <c r="P39" s="18"/>
      <c r="Q39" s="24" t="s">
        <v>224</v>
      </c>
      <c r="R39" s="18"/>
      <c r="S39" s="18"/>
      <c r="W39" s="36" t="s">
        <v>236</v>
      </c>
      <c r="X39" s="18" t="s">
        <v>166</v>
      </c>
      <c r="Y39" s="25" t="s">
        <v>176</v>
      </c>
      <c r="Z39" s="26" t="s">
        <v>177</v>
      </c>
      <c r="AA39" s="27">
        <v>0.33</v>
      </c>
      <c r="AB39" s="18"/>
      <c r="AC39" s="24" t="s">
        <v>224</v>
      </c>
      <c r="AD39" s="18"/>
      <c r="AF39" s="36" t="s">
        <v>236</v>
      </c>
      <c r="AG39" s="18" t="s">
        <v>166</v>
      </c>
      <c r="AH39" s="25" t="s">
        <v>176</v>
      </c>
      <c r="AI39" s="26" t="s">
        <v>177</v>
      </c>
      <c r="AJ39" s="27">
        <v>0.33</v>
      </c>
      <c r="AK39" s="27">
        <f t="shared" si="0"/>
        <v>0.33</v>
      </c>
      <c r="AL39" s="27">
        <f t="shared" si="1"/>
        <v>0.33</v>
      </c>
      <c r="AM39" s="18"/>
      <c r="AN39" s="24" t="s">
        <v>224</v>
      </c>
      <c r="AO39" s="18"/>
    </row>
    <row r="40" spans="1:41" ht="25">
      <c r="A40" s="36" t="s">
        <v>237</v>
      </c>
      <c r="B40" s="18" t="s">
        <v>166</v>
      </c>
      <c r="C40" s="25" t="s">
        <v>176</v>
      </c>
      <c r="D40" s="26" t="s">
        <v>177</v>
      </c>
      <c r="E40" s="18">
        <v>0.36</v>
      </c>
      <c r="F40" s="18"/>
      <c r="G40" s="24" t="s">
        <v>224</v>
      </c>
      <c r="H40" s="18"/>
      <c r="J40" s="36" t="s">
        <v>237</v>
      </c>
      <c r="K40" s="18" t="s">
        <v>166</v>
      </c>
      <c r="L40" s="25" t="s">
        <v>176</v>
      </c>
      <c r="M40" s="26" t="s">
        <v>177</v>
      </c>
      <c r="N40" s="18">
        <v>0.36</v>
      </c>
      <c r="O40" s="18">
        <v>0.36</v>
      </c>
      <c r="P40" s="18"/>
      <c r="Q40" s="24" t="s">
        <v>224</v>
      </c>
      <c r="R40" s="18"/>
      <c r="S40" s="18"/>
      <c r="W40" s="36" t="s">
        <v>238</v>
      </c>
      <c r="X40" s="18" t="s">
        <v>166</v>
      </c>
      <c r="Y40" s="25" t="s">
        <v>176</v>
      </c>
      <c r="Z40" s="26" t="s">
        <v>177</v>
      </c>
      <c r="AA40" s="27">
        <v>0.36</v>
      </c>
      <c r="AB40" s="18"/>
      <c r="AC40" s="24" t="s">
        <v>224</v>
      </c>
      <c r="AD40" s="18"/>
      <c r="AF40" s="36" t="s">
        <v>239</v>
      </c>
      <c r="AG40" s="18" t="s">
        <v>166</v>
      </c>
      <c r="AH40" s="25" t="s">
        <v>176</v>
      </c>
      <c r="AI40" s="26" t="s">
        <v>177</v>
      </c>
      <c r="AJ40" s="27">
        <v>0.36</v>
      </c>
      <c r="AK40" s="27">
        <f t="shared" si="0"/>
        <v>0.36</v>
      </c>
      <c r="AL40" s="27">
        <f t="shared" si="1"/>
        <v>0.36</v>
      </c>
      <c r="AM40" s="18"/>
      <c r="AN40" s="24" t="s">
        <v>224</v>
      </c>
      <c r="AO40" s="18"/>
    </row>
    <row r="41" spans="1:41" ht="14.5">
      <c r="A41" s="36" t="s">
        <v>24</v>
      </c>
      <c r="B41" s="18" t="s">
        <v>166</v>
      </c>
      <c r="C41" s="25" t="s">
        <v>176</v>
      </c>
      <c r="D41" s="26" t="s">
        <v>177</v>
      </c>
      <c r="E41" s="18">
        <v>0.42</v>
      </c>
      <c r="F41" s="18"/>
      <c r="G41" s="24" t="s">
        <v>224</v>
      </c>
      <c r="H41" s="18"/>
      <c r="J41" s="36" t="s">
        <v>240</v>
      </c>
      <c r="K41" s="18" t="s">
        <v>166</v>
      </c>
      <c r="L41" s="25" t="s">
        <v>176</v>
      </c>
      <c r="M41" s="26" t="s">
        <v>177</v>
      </c>
      <c r="N41" s="18">
        <v>0.42</v>
      </c>
      <c r="O41" s="18">
        <v>0.42</v>
      </c>
      <c r="P41" s="18"/>
      <c r="Q41" s="24" t="s">
        <v>224</v>
      </c>
      <c r="R41" s="18"/>
      <c r="S41" s="18"/>
      <c r="W41" s="36" t="s">
        <v>241</v>
      </c>
      <c r="X41" s="18" t="s">
        <v>166</v>
      </c>
      <c r="Y41" s="25" t="s">
        <v>176</v>
      </c>
      <c r="Z41" s="26" t="s">
        <v>177</v>
      </c>
      <c r="AA41" s="27">
        <v>0.42</v>
      </c>
      <c r="AB41" s="18"/>
      <c r="AC41" s="24" t="s">
        <v>224</v>
      </c>
      <c r="AD41" s="18"/>
      <c r="AF41" s="36" t="s">
        <v>28</v>
      </c>
      <c r="AG41" s="18" t="s">
        <v>166</v>
      </c>
      <c r="AH41" s="25" t="s">
        <v>176</v>
      </c>
      <c r="AI41" s="26" t="s">
        <v>177</v>
      </c>
      <c r="AJ41" s="27">
        <v>0.42</v>
      </c>
      <c r="AK41" s="27">
        <f t="shared" si="0"/>
        <v>0.42</v>
      </c>
      <c r="AL41" s="27">
        <f t="shared" si="1"/>
        <v>0.42</v>
      </c>
      <c r="AM41" s="18"/>
      <c r="AN41" s="24" t="s">
        <v>224</v>
      </c>
      <c r="AO41" s="18"/>
    </row>
    <row r="42" spans="1:41" ht="14.5">
      <c r="A42" s="36" t="s">
        <v>242</v>
      </c>
      <c r="B42" s="18" t="s">
        <v>166</v>
      </c>
      <c r="C42" s="25" t="s">
        <v>176</v>
      </c>
      <c r="D42" s="26" t="s">
        <v>177</v>
      </c>
      <c r="E42" s="18">
        <v>0.31</v>
      </c>
      <c r="F42" s="18"/>
      <c r="G42" s="24" t="s">
        <v>224</v>
      </c>
      <c r="H42" s="18"/>
      <c r="J42" s="36" t="s">
        <v>36</v>
      </c>
      <c r="K42" s="18" t="s">
        <v>166</v>
      </c>
      <c r="L42" s="25" t="s">
        <v>176</v>
      </c>
      <c r="M42" s="26" t="s">
        <v>177</v>
      </c>
      <c r="N42" s="18">
        <v>0.31</v>
      </c>
      <c r="O42" s="18">
        <v>0.31</v>
      </c>
      <c r="P42" s="18"/>
      <c r="Q42" s="24" t="s">
        <v>224</v>
      </c>
      <c r="R42" s="18"/>
      <c r="S42" s="18"/>
      <c r="W42" s="36" t="s">
        <v>11</v>
      </c>
      <c r="X42" s="18" t="s">
        <v>166</v>
      </c>
      <c r="Y42" s="25" t="s">
        <v>176</v>
      </c>
      <c r="Z42" s="26" t="s">
        <v>177</v>
      </c>
      <c r="AA42" s="27">
        <v>0.31</v>
      </c>
      <c r="AB42" s="18"/>
      <c r="AC42" s="24" t="s">
        <v>224</v>
      </c>
      <c r="AD42" s="18"/>
      <c r="AF42" s="36" t="s">
        <v>243</v>
      </c>
      <c r="AG42" s="18" t="s">
        <v>166</v>
      </c>
      <c r="AH42" s="25" t="s">
        <v>176</v>
      </c>
      <c r="AI42" s="26" t="s">
        <v>177</v>
      </c>
      <c r="AJ42" s="27">
        <v>0.31</v>
      </c>
      <c r="AK42" s="27">
        <f t="shared" si="0"/>
        <v>0.31</v>
      </c>
      <c r="AL42" s="27">
        <f t="shared" si="1"/>
        <v>0.31</v>
      </c>
      <c r="AM42" s="18"/>
      <c r="AN42" s="24" t="s">
        <v>224</v>
      </c>
      <c r="AO42" s="18"/>
    </row>
    <row r="43" spans="1:41" ht="25">
      <c r="A43" s="36" t="s">
        <v>244</v>
      </c>
      <c r="B43" s="18" t="s">
        <v>166</v>
      </c>
      <c r="C43" s="25" t="s">
        <v>176</v>
      </c>
      <c r="D43" s="26" t="s">
        <v>177</v>
      </c>
      <c r="E43" s="18">
        <v>0.31</v>
      </c>
      <c r="F43" s="18"/>
      <c r="G43" s="24" t="s">
        <v>224</v>
      </c>
      <c r="H43" s="18"/>
      <c r="J43" s="36" t="s">
        <v>245</v>
      </c>
      <c r="K43" s="18" t="s">
        <v>166</v>
      </c>
      <c r="L43" s="25" t="s">
        <v>176</v>
      </c>
      <c r="M43" s="26" t="s">
        <v>177</v>
      </c>
      <c r="N43" s="18">
        <v>0.31</v>
      </c>
      <c r="O43" s="18">
        <v>0.31</v>
      </c>
      <c r="P43" s="18"/>
      <c r="Q43" s="24" t="s">
        <v>224</v>
      </c>
      <c r="R43" s="18"/>
      <c r="S43" s="18"/>
      <c r="W43" s="36" t="s">
        <v>246</v>
      </c>
      <c r="X43" s="18" t="s">
        <v>166</v>
      </c>
      <c r="Y43" s="25" t="s">
        <v>176</v>
      </c>
      <c r="Z43" s="26" t="s">
        <v>177</v>
      </c>
      <c r="AA43" s="27">
        <v>0.31</v>
      </c>
      <c r="AB43" s="18"/>
      <c r="AC43" s="24" t="s">
        <v>224</v>
      </c>
      <c r="AD43" s="18"/>
      <c r="AF43" s="36" t="s">
        <v>246</v>
      </c>
      <c r="AG43" s="18" t="s">
        <v>166</v>
      </c>
      <c r="AH43" s="25" t="s">
        <v>176</v>
      </c>
      <c r="AI43" s="26" t="s">
        <v>177</v>
      </c>
      <c r="AJ43" s="27">
        <v>0.31</v>
      </c>
      <c r="AK43" s="27">
        <f t="shared" si="0"/>
        <v>0.31</v>
      </c>
      <c r="AL43" s="27">
        <f t="shared" si="1"/>
        <v>0.31</v>
      </c>
      <c r="AM43" s="18"/>
      <c r="AN43" s="24" t="s">
        <v>224</v>
      </c>
      <c r="AO43" s="18"/>
    </row>
    <row r="44" spans="1:41" ht="25">
      <c r="A44" s="36" t="s">
        <v>247</v>
      </c>
      <c r="B44" s="18" t="s">
        <v>166</v>
      </c>
      <c r="C44" s="25" t="s">
        <v>176</v>
      </c>
      <c r="D44" s="26" t="s">
        <v>177</v>
      </c>
      <c r="E44" s="18">
        <v>0.36</v>
      </c>
      <c r="F44" s="18"/>
      <c r="G44" s="24" t="s">
        <v>224</v>
      </c>
      <c r="H44" s="18"/>
      <c r="J44" s="36" t="s">
        <v>247</v>
      </c>
      <c r="K44" s="18" t="s">
        <v>166</v>
      </c>
      <c r="L44" s="25" t="s">
        <v>176</v>
      </c>
      <c r="M44" s="26" t="s">
        <v>177</v>
      </c>
      <c r="N44" s="18">
        <v>0.36</v>
      </c>
      <c r="O44" s="18">
        <v>0.36</v>
      </c>
      <c r="P44" s="18"/>
      <c r="Q44" s="24" t="s">
        <v>224</v>
      </c>
      <c r="R44" s="18"/>
      <c r="S44" s="18"/>
      <c r="W44" s="36" t="s">
        <v>248</v>
      </c>
      <c r="X44" s="18" t="s">
        <v>166</v>
      </c>
      <c r="Y44" s="25" t="s">
        <v>176</v>
      </c>
      <c r="Z44" s="26" t="s">
        <v>177</v>
      </c>
      <c r="AA44" s="27">
        <v>0.36</v>
      </c>
      <c r="AB44" s="18"/>
      <c r="AC44" s="24" t="s">
        <v>224</v>
      </c>
      <c r="AD44" s="18"/>
      <c r="AF44" s="36" t="s">
        <v>249</v>
      </c>
      <c r="AG44" s="18" t="s">
        <v>166</v>
      </c>
      <c r="AH44" s="25" t="s">
        <v>176</v>
      </c>
      <c r="AI44" s="26" t="s">
        <v>177</v>
      </c>
      <c r="AJ44" s="27">
        <v>0.36</v>
      </c>
      <c r="AK44" s="27">
        <f t="shared" si="0"/>
        <v>0.36</v>
      </c>
      <c r="AL44" s="27">
        <f t="shared" si="1"/>
        <v>0.36</v>
      </c>
      <c r="AM44" s="18"/>
      <c r="AN44" s="24" t="s">
        <v>224</v>
      </c>
      <c r="AO44" s="18"/>
    </row>
    <row r="45" spans="1:41" ht="14.5">
      <c r="A45" s="36" t="s">
        <v>48</v>
      </c>
      <c r="B45" s="18" t="s">
        <v>166</v>
      </c>
      <c r="C45" s="25" t="s">
        <v>176</v>
      </c>
      <c r="D45" s="26" t="s">
        <v>177</v>
      </c>
      <c r="E45" s="18">
        <v>0.41</v>
      </c>
      <c r="F45" s="18"/>
      <c r="G45" s="24" t="s">
        <v>224</v>
      </c>
      <c r="H45" s="18"/>
      <c r="J45" s="36" t="s">
        <v>250</v>
      </c>
      <c r="K45" s="18" t="s">
        <v>166</v>
      </c>
      <c r="L45" s="25" t="s">
        <v>176</v>
      </c>
      <c r="M45" s="26" t="s">
        <v>177</v>
      </c>
      <c r="N45" s="18">
        <v>0.41</v>
      </c>
      <c r="O45" s="18">
        <v>0.41</v>
      </c>
      <c r="P45" s="18"/>
      <c r="Q45" s="24" t="s">
        <v>224</v>
      </c>
      <c r="R45" s="18"/>
      <c r="S45" s="18"/>
      <c r="W45" s="36" t="s">
        <v>251</v>
      </c>
      <c r="X45" s="18" t="s">
        <v>166</v>
      </c>
      <c r="Y45" s="25" t="s">
        <v>176</v>
      </c>
      <c r="Z45" s="26" t="s">
        <v>177</v>
      </c>
      <c r="AA45" s="27">
        <v>0.41</v>
      </c>
      <c r="AB45" s="18"/>
      <c r="AC45" s="24" t="s">
        <v>224</v>
      </c>
      <c r="AD45" s="18"/>
      <c r="AF45" s="36" t="s">
        <v>52</v>
      </c>
      <c r="AG45" s="18" t="s">
        <v>166</v>
      </c>
      <c r="AH45" s="25" t="s">
        <v>176</v>
      </c>
      <c r="AI45" s="26" t="s">
        <v>177</v>
      </c>
      <c r="AJ45" s="27">
        <v>0.41</v>
      </c>
      <c r="AK45" s="27">
        <f t="shared" si="0"/>
        <v>0.41</v>
      </c>
      <c r="AL45" s="27">
        <f t="shared" si="1"/>
        <v>0.41</v>
      </c>
      <c r="AM45" s="18"/>
      <c r="AN45" s="24" t="s">
        <v>224</v>
      </c>
      <c r="AO45" s="18"/>
    </row>
    <row r="46" spans="1:41" ht="14.5">
      <c r="A46" s="36" t="s">
        <v>252</v>
      </c>
      <c r="B46" s="18" t="s">
        <v>166</v>
      </c>
      <c r="C46" s="25" t="s">
        <v>176</v>
      </c>
      <c r="D46" s="26" t="s">
        <v>177</v>
      </c>
      <c r="E46" s="18">
        <v>0.28999999999999998</v>
      </c>
      <c r="F46" s="18"/>
      <c r="G46" s="24" t="s">
        <v>224</v>
      </c>
      <c r="H46" s="18"/>
      <c r="J46" s="36" t="s">
        <v>60</v>
      </c>
      <c r="K46" s="18" t="s">
        <v>166</v>
      </c>
      <c r="L46" s="25" t="s">
        <v>176</v>
      </c>
      <c r="M46" s="26" t="s">
        <v>177</v>
      </c>
      <c r="N46" s="18">
        <v>0.28999999999999998</v>
      </c>
      <c r="O46" s="18">
        <v>0.28999999999999998</v>
      </c>
      <c r="P46" s="18"/>
      <c r="Q46" s="24" t="s">
        <v>224</v>
      </c>
      <c r="R46" s="18"/>
      <c r="S46" s="18"/>
      <c r="W46" s="36" t="s">
        <v>38</v>
      </c>
      <c r="X46" s="18" t="s">
        <v>166</v>
      </c>
      <c r="Y46" s="25" t="s">
        <v>176</v>
      </c>
      <c r="Z46" s="26" t="s">
        <v>177</v>
      </c>
      <c r="AA46" s="27">
        <v>0.28999999999999998</v>
      </c>
      <c r="AB46" s="18"/>
      <c r="AC46" s="24" t="s">
        <v>224</v>
      </c>
      <c r="AD46" s="18"/>
      <c r="AF46" s="36" t="s">
        <v>253</v>
      </c>
      <c r="AG46" s="18" t="s">
        <v>166</v>
      </c>
      <c r="AH46" s="25" t="s">
        <v>176</v>
      </c>
      <c r="AI46" s="26" t="s">
        <v>177</v>
      </c>
      <c r="AJ46" s="27">
        <v>0.28999999999999998</v>
      </c>
      <c r="AK46" s="27">
        <f t="shared" si="0"/>
        <v>0.28999999999999998</v>
      </c>
      <c r="AL46" s="27">
        <f t="shared" si="1"/>
        <v>0.28999999999999998</v>
      </c>
      <c r="AM46" s="18"/>
      <c r="AN46" s="24" t="s">
        <v>224</v>
      </c>
      <c r="AO46" s="18"/>
    </row>
    <row r="47" spans="1:41" ht="25">
      <c r="A47" s="36" t="s">
        <v>254</v>
      </c>
      <c r="B47" s="18" t="s">
        <v>166</v>
      </c>
      <c r="C47" s="25" t="s">
        <v>176</v>
      </c>
      <c r="D47" s="26" t="s">
        <v>177</v>
      </c>
      <c r="E47" s="18">
        <v>0.39</v>
      </c>
      <c r="F47" s="18"/>
      <c r="G47" s="24" t="s">
        <v>224</v>
      </c>
      <c r="H47" s="18"/>
      <c r="J47" s="36" t="s">
        <v>255</v>
      </c>
      <c r="K47" s="18" t="s">
        <v>166</v>
      </c>
      <c r="L47" s="25" t="s">
        <v>176</v>
      </c>
      <c r="M47" s="26" t="s">
        <v>177</v>
      </c>
      <c r="N47" s="18">
        <v>0.39</v>
      </c>
      <c r="O47" s="18">
        <v>0.39</v>
      </c>
      <c r="P47" s="18"/>
      <c r="Q47" s="24" t="s">
        <v>224</v>
      </c>
      <c r="R47" s="18"/>
      <c r="S47" s="18"/>
      <c r="W47" s="36" t="s">
        <v>256</v>
      </c>
      <c r="X47" s="18" t="s">
        <v>166</v>
      </c>
      <c r="Y47" s="25" t="s">
        <v>176</v>
      </c>
      <c r="Z47" s="26" t="s">
        <v>177</v>
      </c>
      <c r="AA47" s="27">
        <v>0.39</v>
      </c>
      <c r="AB47" s="18"/>
      <c r="AC47" s="24" t="s">
        <v>224</v>
      </c>
      <c r="AD47" s="18"/>
      <c r="AF47" s="36" t="s">
        <v>256</v>
      </c>
      <c r="AG47" s="18" t="s">
        <v>166</v>
      </c>
      <c r="AH47" s="25" t="s">
        <v>176</v>
      </c>
      <c r="AI47" s="26" t="s">
        <v>177</v>
      </c>
      <c r="AJ47" s="27">
        <v>0.39</v>
      </c>
      <c r="AK47" s="27">
        <f t="shared" si="0"/>
        <v>0.39</v>
      </c>
      <c r="AL47" s="27">
        <f t="shared" si="1"/>
        <v>0.39</v>
      </c>
      <c r="AM47" s="18"/>
      <c r="AN47" s="24" t="s">
        <v>224</v>
      </c>
      <c r="AO47" s="18"/>
    </row>
    <row r="48" spans="1:41" ht="25">
      <c r="A48" s="36" t="s">
        <v>257</v>
      </c>
      <c r="B48" s="18" t="s">
        <v>166</v>
      </c>
      <c r="C48" s="25" t="s">
        <v>176</v>
      </c>
      <c r="D48" s="26" t="s">
        <v>177</v>
      </c>
      <c r="E48" s="18">
        <v>0.41</v>
      </c>
      <c r="F48" s="18"/>
      <c r="G48" s="24" t="s">
        <v>224</v>
      </c>
      <c r="H48" s="18"/>
      <c r="J48" s="36" t="s">
        <v>257</v>
      </c>
      <c r="K48" s="18" t="s">
        <v>166</v>
      </c>
      <c r="L48" s="25" t="s">
        <v>176</v>
      </c>
      <c r="M48" s="26" t="s">
        <v>177</v>
      </c>
      <c r="N48" s="18">
        <v>0.41</v>
      </c>
      <c r="O48" s="18">
        <v>0.41</v>
      </c>
      <c r="P48" s="18"/>
      <c r="Q48" s="24" t="s">
        <v>224</v>
      </c>
      <c r="R48" s="18"/>
      <c r="S48" s="18"/>
      <c r="W48" s="36" t="s">
        <v>258</v>
      </c>
      <c r="X48" s="18" t="s">
        <v>166</v>
      </c>
      <c r="Y48" s="25" t="s">
        <v>176</v>
      </c>
      <c r="Z48" s="26" t="s">
        <v>177</v>
      </c>
      <c r="AA48" s="27">
        <v>0.41</v>
      </c>
      <c r="AB48" s="18"/>
      <c r="AC48" s="24" t="s">
        <v>224</v>
      </c>
      <c r="AD48" s="18"/>
      <c r="AF48" s="36" t="s">
        <v>259</v>
      </c>
      <c r="AG48" s="18" t="s">
        <v>166</v>
      </c>
      <c r="AH48" s="25" t="s">
        <v>176</v>
      </c>
      <c r="AI48" s="26" t="s">
        <v>177</v>
      </c>
      <c r="AJ48" s="27">
        <v>0.41</v>
      </c>
      <c r="AK48" s="27">
        <f t="shared" si="0"/>
        <v>0.41</v>
      </c>
      <c r="AL48" s="27">
        <f t="shared" si="1"/>
        <v>0.41</v>
      </c>
      <c r="AM48" s="18"/>
      <c r="AN48" s="24" t="s">
        <v>224</v>
      </c>
      <c r="AO48" s="18"/>
    </row>
    <row r="49" spans="1:41" ht="14.5">
      <c r="A49" s="36" t="s">
        <v>96</v>
      </c>
      <c r="B49" s="18" t="s">
        <v>166</v>
      </c>
      <c r="C49" s="25" t="s">
        <v>176</v>
      </c>
      <c r="D49" s="26" t="s">
        <v>177</v>
      </c>
      <c r="E49" s="18">
        <v>0.42</v>
      </c>
      <c r="F49" s="18"/>
      <c r="G49" s="24" t="s">
        <v>224</v>
      </c>
      <c r="H49" s="18"/>
      <c r="J49" s="36" t="s">
        <v>260</v>
      </c>
      <c r="K49" s="18" t="s">
        <v>166</v>
      </c>
      <c r="L49" s="25" t="s">
        <v>176</v>
      </c>
      <c r="M49" s="26" t="s">
        <v>177</v>
      </c>
      <c r="N49" s="18">
        <v>0.42</v>
      </c>
      <c r="O49" s="18">
        <v>0.42</v>
      </c>
      <c r="P49" s="18"/>
      <c r="Q49" s="24" t="s">
        <v>224</v>
      </c>
      <c r="R49" s="18"/>
      <c r="S49" s="18"/>
      <c r="W49" s="36" t="s">
        <v>261</v>
      </c>
      <c r="X49" s="18" t="s">
        <v>166</v>
      </c>
      <c r="Y49" s="25" t="s">
        <v>176</v>
      </c>
      <c r="Z49" s="26" t="s">
        <v>177</v>
      </c>
      <c r="AA49" s="27">
        <v>0.42</v>
      </c>
      <c r="AB49" s="18"/>
      <c r="AC49" s="24" t="s">
        <v>224</v>
      </c>
      <c r="AD49" s="18"/>
      <c r="AF49" s="36" t="s">
        <v>100</v>
      </c>
      <c r="AG49" s="18" t="s">
        <v>166</v>
      </c>
      <c r="AH49" s="25" t="s">
        <v>176</v>
      </c>
      <c r="AI49" s="26" t="s">
        <v>177</v>
      </c>
      <c r="AJ49" s="27">
        <v>0.42</v>
      </c>
      <c r="AK49" s="27">
        <f t="shared" si="0"/>
        <v>0.42</v>
      </c>
      <c r="AL49" s="27">
        <f t="shared" si="1"/>
        <v>0.42</v>
      </c>
      <c r="AM49" s="18"/>
      <c r="AN49" s="24" t="s">
        <v>224</v>
      </c>
      <c r="AO49" s="18"/>
    </row>
    <row r="50" spans="1:41" ht="14.5">
      <c r="A50" s="36" t="s">
        <v>262</v>
      </c>
      <c r="B50" s="18" t="s">
        <v>166</v>
      </c>
      <c r="C50" s="25" t="s">
        <v>176</v>
      </c>
      <c r="D50" s="26" t="s">
        <v>177</v>
      </c>
      <c r="E50" s="18">
        <v>0.34</v>
      </c>
      <c r="F50" s="18"/>
      <c r="G50" s="24" t="s">
        <v>224</v>
      </c>
      <c r="H50" s="18"/>
      <c r="J50" s="36" t="s">
        <v>108</v>
      </c>
      <c r="K50" s="18" t="s">
        <v>166</v>
      </c>
      <c r="L50" s="25" t="s">
        <v>176</v>
      </c>
      <c r="M50" s="26" t="s">
        <v>177</v>
      </c>
      <c r="N50" s="18">
        <v>0.34</v>
      </c>
      <c r="O50" s="18">
        <v>0.34</v>
      </c>
      <c r="P50" s="18"/>
      <c r="Q50" s="24" t="s">
        <v>224</v>
      </c>
      <c r="R50" s="18"/>
      <c r="S50" s="18"/>
      <c r="W50" s="36" t="s">
        <v>86</v>
      </c>
      <c r="X50" s="18" t="s">
        <v>166</v>
      </c>
      <c r="Y50" s="25" t="s">
        <v>176</v>
      </c>
      <c r="Z50" s="26" t="s">
        <v>177</v>
      </c>
      <c r="AA50" s="27">
        <v>0.34</v>
      </c>
      <c r="AB50" s="18"/>
      <c r="AC50" s="24" t="s">
        <v>224</v>
      </c>
      <c r="AD50" s="18"/>
      <c r="AF50" s="36" t="s">
        <v>263</v>
      </c>
      <c r="AG50" s="18" t="s">
        <v>166</v>
      </c>
      <c r="AH50" s="25" t="s">
        <v>176</v>
      </c>
      <c r="AI50" s="26" t="s">
        <v>177</v>
      </c>
      <c r="AJ50" s="27">
        <v>0.34</v>
      </c>
      <c r="AK50" s="27">
        <f t="shared" si="0"/>
        <v>0.34</v>
      </c>
      <c r="AL50" s="27">
        <f t="shared" si="1"/>
        <v>0.34</v>
      </c>
      <c r="AM50" s="18"/>
      <c r="AN50" s="24" t="s">
        <v>224</v>
      </c>
      <c r="AO50" s="18"/>
    </row>
    <row r="51" spans="1:41">
      <c r="A51" s="28"/>
      <c r="B51" s="28"/>
      <c r="C51" s="28"/>
    </row>
    <row r="52" spans="1:41">
      <c r="A52" s="28"/>
      <c r="B52" s="28"/>
      <c r="C52" s="28"/>
    </row>
    <row r="53" spans="1:41">
      <c r="A53" s="28"/>
      <c r="B53" s="28"/>
      <c r="C53" s="28"/>
    </row>
    <row r="54" spans="1:41">
      <c r="A54" s="28"/>
      <c r="B54" s="28"/>
      <c r="C54" s="28"/>
    </row>
    <row r="55" spans="1:41">
      <c r="A55" s="28"/>
      <c r="B55" s="28"/>
      <c r="C55" s="28"/>
    </row>
    <row r="56" spans="1:41">
      <c r="A56" s="28"/>
      <c r="B56" s="28"/>
      <c r="C56" s="28"/>
    </row>
    <row r="57" spans="1:41">
      <c r="A57" s="28"/>
      <c r="B57" s="28"/>
      <c r="C57" s="28"/>
    </row>
    <row r="58" spans="1:41">
      <c r="A58" s="28"/>
      <c r="B58" s="28"/>
      <c r="C58" s="28"/>
    </row>
    <row r="59" spans="1:41" ht="50">
      <c r="A59" s="36" t="s">
        <v>264</v>
      </c>
      <c r="B59" s="36" t="s">
        <v>265</v>
      </c>
      <c r="C59" s="28"/>
      <c r="J59" s="36" t="s">
        <v>266</v>
      </c>
      <c r="K59" s="36" t="s">
        <v>267</v>
      </c>
      <c r="W59" s="36" t="s">
        <v>268</v>
      </c>
      <c r="X59" s="36" t="s">
        <v>269</v>
      </c>
      <c r="AF59" s="36" t="s">
        <v>270</v>
      </c>
      <c r="AG59" s="36" t="s">
        <v>271</v>
      </c>
    </row>
    <row r="60" spans="1:41" ht="137.5" customHeight="1">
      <c r="A60" s="36" t="s">
        <v>272</v>
      </c>
      <c r="B60" s="36" t="s">
        <v>273</v>
      </c>
      <c r="C60" s="28"/>
      <c r="J60" s="36" t="s">
        <v>274</v>
      </c>
      <c r="K60" s="36" t="s">
        <v>275</v>
      </c>
      <c r="W60" s="36" t="s">
        <v>276</v>
      </c>
      <c r="X60" s="36" t="s">
        <v>277</v>
      </c>
      <c r="AF60" s="36" t="s">
        <v>278</v>
      </c>
      <c r="AG60" s="36" t="s">
        <v>279</v>
      </c>
    </row>
    <row r="61" spans="1:41" ht="75" customHeight="1">
      <c r="A61" s="36" t="s">
        <v>280</v>
      </c>
      <c r="B61" s="36" t="s">
        <v>72</v>
      </c>
      <c r="C61" s="28"/>
      <c r="J61" s="36" t="s">
        <v>281</v>
      </c>
      <c r="K61" s="36" t="s">
        <v>282</v>
      </c>
      <c r="W61" s="36" t="s">
        <v>283</v>
      </c>
      <c r="X61" s="36" t="s">
        <v>284</v>
      </c>
      <c r="AF61" s="36" t="s">
        <v>285</v>
      </c>
      <c r="AG61" s="36" t="s">
        <v>76</v>
      </c>
    </row>
    <row r="62" spans="1:41" ht="25">
      <c r="A62" s="36" t="s">
        <v>286</v>
      </c>
      <c r="B62" s="36" t="s">
        <v>287</v>
      </c>
      <c r="C62" s="28"/>
      <c r="J62" s="36" t="s">
        <v>288</v>
      </c>
      <c r="K62" s="36" t="s">
        <v>84</v>
      </c>
      <c r="W62" s="36" t="s">
        <v>289</v>
      </c>
      <c r="X62" s="36" t="s">
        <v>62</v>
      </c>
      <c r="AF62" s="36" t="s">
        <v>290</v>
      </c>
      <c r="AG62" s="36" t="s">
        <v>291</v>
      </c>
    </row>
    <row r="63" spans="1:41" ht="50">
      <c r="A63" s="36" t="s">
        <v>292</v>
      </c>
      <c r="B63" s="36" t="s">
        <v>293</v>
      </c>
      <c r="C63" s="28"/>
      <c r="J63" s="36" t="s">
        <v>294</v>
      </c>
      <c r="K63" s="36" t="s">
        <v>295</v>
      </c>
      <c r="W63" s="36" t="s">
        <v>296</v>
      </c>
      <c r="X63" s="36" t="s">
        <v>297</v>
      </c>
      <c r="AF63" s="36" t="s">
        <v>298</v>
      </c>
      <c r="AG63" s="36" t="s">
        <v>299</v>
      </c>
    </row>
    <row r="64" spans="1:41" ht="137.5" customHeight="1">
      <c r="A64" s="36" t="s">
        <v>300</v>
      </c>
      <c r="B64" s="36" t="s">
        <v>301</v>
      </c>
      <c r="C64" s="28"/>
      <c r="J64" s="36" t="s">
        <v>302</v>
      </c>
      <c r="K64" s="36" t="s">
        <v>303</v>
      </c>
      <c r="W64" s="36" t="s">
        <v>304</v>
      </c>
      <c r="X64" s="36" t="s">
        <v>305</v>
      </c>
      <c r="AF64" s="36" t="s">
        <v>306</v>
      </c>
      <c r="AG64" s="36" t="s">
        <v>307</v>
      </c>
    </row>
    <row r="65" spans="1:33" ht="75" customHeight="1">
      <c r="A65" s="36" t="s">
        <v>308</v>
      </c>
      <c r="B65" s="36" t="s">
        <v>24</v>
      </c>
      <c r="C65" s="28"/>
      <c r="J65" s="36" t="s">
        <v>309</v>
      </c>
      <c r="K65" s="36" t="s">
        <v>310</v>
      </c>
      <c r="W65" s="36" t="s">
        <v>311</v>
      </c>
      <c r="X65" s="36" t="s">
        <v>312</v>
      </c>
      <c r="AF65" s="36" t="s">
        <v>313</v>
      </c>
      <c r="AG65" s="36" t="s">
        <v>28</v>
      </c>
    </row>
    <row r="66" spans="1:33" ht="25">
      <c r="A66" s="36" t="s">
        <v>314</v>
      </c>
      <c r="B66" s="36" t="s">
        <v>315</v>
      </c>
      <c r="C66" s="28"/>
      <c r="J66" s="36" t="s">
        <v>316</v>
      </c>
      <c r="K66" s="36" t="s">
        <v>36</v>
      </c>
      <c r="W66" s="36" t="s">
        <v>317</v>
      </c>
      <c r="X66" s="36" t="s">
        <v>11</v>
      </c>
      <c r="AF66" s="36" t="s">
        <v>318</v>
      </c>
      <c r="AG66" s="36" t="s">
        <v>319</v>
      </c>
    </row>
    <row r="67" spans="1:33" ht="50">
      <c r="A67" s="36" t="s">
        <v>320</v>
      </c>
      <c r="B67" s="36" t="s">
        <v>321</v>
      </c>
      <c r="C67" s="28"/>
      <c r="J67" s="36" t="s">
        <v>322</v>
      </c>
      <c r="K67" s="36" t="s">
        <v>323</v>
      </c>
      <c r="W67" s="36" t="s">
        <v>324</v>
      </c>
      <c r="X67" s="36" t="s">
        <v>325</v>
      </c>
      <c r="AF67" s="36" t="s">
        <v>326</v>
      </c>
      <c r="AG67" s="36" t="s">
        <v>327</v>
      </c>
    </row>
    <row r="68" spans="1:33" ht="137.5" customHeight="1">
      <c r="A68" s="36" t="s">
        <v>328</v>
      </c>
      <c r="B68" s="36" t="s">
        <v>329</v>
      </c>
      <c r="C68" s="28"/>
      <c r="J68" s="36" t="s">
        <v>330</v>
      </c>
      <c r="K68" s="36" t="s">
        <v>331</v>
      </c>
      <c r="W68" s="36" t="s">
        <v>332</v>
      </c>
      <c r="X68" s="36" t="s">
        <v>333</v>
      </c>
      <c r="AF68" s="36" t="s">
        <v>334</v>
      </c>
      <c r="AG68" s="36" t="s">
        <v>335</v>
      </c>
    </row>
    <row r="69" spans="1:33" ht="75" customHeight="1">
      <c r="A69" s="36" t="s">
        <v>336</v>
      </c>
      <c r="B69" s="36" t="s">
        <v>48</v>
      </c>
      <c r="J69" s="36" t="s">
        <v>337</v>
      </c>
      <c r="K69" s="36" t="s">
        <v>338</v>
      </c>
      <c r="W69" s="36" t="s">
        <v>339</v>
      </c>
      <c r="X69" s="36" t="s">
        <v>340</v>
      </c>
      <c r="AF69" s="36" t="s">
        <v>341</v>
      </c>
      <c r="AG69" s="36" t="s">
        <v>52</v>
      </c>
    </row>
    <row r="70" spans="1:33" ht="25">
      <c r="A70" s="36" t="s">
        <v>342</v>
      </c>
      <c r="B70" s="36" t="s">
        <v>343</v>
      </c>
      <c r="J70" s="36" t="s">
        <v>344</v>
      </c>
      <c r="K70" s="36" t="s">
        <v>60</v>
      </c>
      <c r="W70" s="36" t="s">
        <v>345</v>
      </c>
      <c r="X70" s="36" t="s">
        <v>38</v>
      </c>
      <c r="AF70" s="36" t="s">
        <v>346</v>
      </c>
      <c r="AG70" s="36" t="s">
        <v>347</v>
      </c>
    </row>
    <row r="71" spans="1:33" ht="50">
      <c r="A71" s="36" t="s">
        <v>348</v>
      </c>
      <c r="B71" s="36" t="s">
        <v>349</v>
      </c>
      <c r="J71" s="36" t="s">
        <v>350</v>
      </c>
      <c r="K71" s="36" t="s">
        <v>351</v>
      </c>
      <c r="W71" s="36" t="s">
        <v>352</v>
      </c>
      <c r="X71" s="36" t="s">
        <v>353</v>
      </c>
      <c r="AF71" s="36" t="s">
        <v>354</v>
      </c>
      <c r="AG71" s="36" t="s">
        <v>355</v>
      </c>
    </row>
    <row r="72" spans="1:33" ht="46.5" customHeight="1">
      <c r="A72" s="36" t="s">
        <v>356</v>
      </c>
      <c r="B72" s="36" t="s">
        <v>357</v>
      </c>
      <c r="J72" s="36" t="s">
        <v>358</v>
      </c>
      <c r="K72" s="36" t="s">
        <v>359</v>
      </c>
      <c r="W72" s="36" t="s">
        <v>360</v>
      </c>
      <c r="X72" s="36" t="s">
        <v>361</v>
      </c>
      <c r="AF72" s="36" t="s">
        <v>362</v>
      </c>
      <c r="AG72" s="36" t="s">
        <v>363</v>
      </c>
    </row>
    <row r="73" spans="1:33" ht="75" customHeight="1">
      <c r="A73" s="36" t="s">
        <v>364</v>
      </c>
      <c r="B73" s="36" t="s">
        <v>96</v>
      </c>
      <c r="J73" s="36" t="s">
        <v>365</v>
      </c>
      <c r="K73" s="36" t="s">
        <v>366</v>
      </c>
      <c r="W73" s="36" t="s">
        <v>367</v>
      </c>
      <c r="X73" s="36" t="s">
        <v>368</v>
      </c>
      <c r="AF73" s="36" t="s">
        <v>369</v>
      </c>
      <c r="AG73" s="36" t="s">
        <v>100</v>
      </c>
    </row>
    <row r="74" spans="1:33" ht="25">
      <c r="A74" s="36" t="s">
        <v>370</v>
      </c>
      <c r="B74" s="36" t="s">
        <v>371</v>
      </c>
      <c r="J74" s="36" t="s">
        <v>372</v>
      </c>
      <c r="K74" s="36" t="s">
        <v>108</v>
      </c>
      <c r="W74" s="36" t="s">
        <v>373</v>
      </c>
      <c r="X74" s="36" t="s">
        <v>86</v>
      </c>
      <c r="AF74" s="36" t="s">
        <v>374</v>
      </c>
      <c r="AG74" s="36" t="s">
        <v>375</v>
      </c>
    </row>
  </sheetData>
  <mergeCells count="1">
    <mergeCell ref="C19:I19"/>
  </mergeCells>
  <pageMargins left="0.7" right="0.7" top="0.75" bottom="0.75" header="0.3" footer="0.3"/>
  <pageSetup orientation="portrait"/>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68"/>
  <sheetViews>
    <sheetView zoomScale="44" zoomScaleNormal="44" workbookViewId="0">
      <selection activeCell="C61" sqref="C61"/>
    </sheetView>
  </sheetViews>
  <sheetFormatPr defaultColWidth="9" defaultRowHeight="12.5"/>
  <cols>
    <col min="1" max="1" width="21.36328125" customWidth="1"/>
    <col min="2" max="2" width="21" customWidth="1"/>
    <col min="3" max="3" width="83.36328125" customWidth="1"/>
    <col min="4" max="6" width="11.90625" customWidth="1"/>
    <col min="7" max="7" width="255.6328125" customWidth="1"/>
    <col min="8" max="9" width="11.90625" customWidth="1"/>
    <col min="10" max="10" width="21.08984375" customWidth="1"/>
    <col min="11" max="12" width="11.90625" customWidth="1"/>
    <col min="13" max="13" width="4.54296875" customWidth="1"/>
    <col min="14" max="16" width="11.90625" customWidth="1"/>
    <col min="17" max="22" width="4.54296875" customWidth="1"/>
    <col min="23" max="23" width="50" customWidth="1"/>
    <col min="24" max="24" width="4.54296875" customWidth="1"/>
    <col min="25" max="25" width="8.7265625" customWidth="1"/>
    <col min="26" max="26" width="11" customWidth="1"/>
    <col min="27" max="27" width="4.54296875" customWidth="1"/>
    <col min="28" max="28" width="7.54296875" customWidth="1"/>
    <col min="31" max="31" width="16.54296875" customWidth="1"/>
    <col min="33" max="33" width="11.453125" customWidth="1"/>
  </cols>
  <sheetData>
    <row r="1" spans="1:56">
      <c r="C1" s="16"/>
      <c r="M1" s="37"/>
      <c r="N1" s="28"/>
      <c r="O1" s="28"/>
      <c r="P1" s="37"/>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row>
    <row r="2" spans="1:56">
      <c r="C2" s="16" t="s">
        <v>189</v>
      </c>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row>
    <row r="3" spans="1:56" ht="13">
      <c r="A3" s="20" t="s">
        <v>190</v>
      </c>
      <c r="M3" s="28"/>
      <c r="N3" s="28"/>
      <c r="O3" s="28"/>
      <c r="P3" s="28"/>
      <c r="Q3" s="28"/>
      <c r="R3" s="28"/>
      <c r="S3" s="28"/>
      <c r="T3" s="28"/>
      <c r="U3" s="28"/>
      <c r="V3" s="28"/>
      <c r="W3" s="28"/>
      <c r="X3" s="28"/>
      <c r="Y3" s="28"/>
      <c r="Z3" s="28"/>
      <c r="AA3" s="28"/>
      <c r="AB3" s="28"/>
      <c r="AC3" s="28"/>
      <c r="AD3" s="28"/>
      <c r="AE3" s="28"/>
      <c r="AF3" s="28"/>
      <c r="AG3" s="28"/>
      <c r="AH3" s="28"/>
      <c r="AI3" s="28"/>
      <c r="AJ3" s="28"/>
      <c r="AK3" s="28"/>
      <c r="AL3" s="40"/>
      <c r="AM3" s="28"/>
      <c r="AN3" s="28"/>
      <c r="AO3" s="28"/>
      <c r="AP3" s="28"/>
      <c r="AQ3" s="28"/>
      <c r="AR3" s="28"/>
      <c r="AS3" s="28"/>
      <c r="AT3" s="28"/>
      <c r="AU3" s="28"/>
      <c r="AV3" s="28"/>
      <c r="AW3" s="28"/>
      <c r="AX3" s="28"/>
      <c r="AY3" s="28"/>
      <c r="AZ3" s="28"/>
      <c r="BA3" s="28"/>
      <c r="BB3" s="28"/>
      <c r="BC3" s="28"/>
      <c r="BD3" s="28"/>
    </row>
    <row r="4" spans="1:56">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row>
    <row r="5" spans="1:56" ht="13">
      <c r="M5" s="28"/>
      <c r="N5" s="28"/>
      <c r="O5" s="28"/>
      <c r="P5" s="28"/>
      <c r="Q5" s="28"/>
      <c r="R5" s="28"/>
      <c r="S5" s="28"/>
      <c r="T5" s="28"/>
      <c r="U5" s="28"/>
      <c r="V5" s="28"/>
      <c r="W5" s="28"/>
      <c r="X5" s="28"/>
      <c r="Y5" s="28"/>
      <c r="Z5" s="28"/>
      <c r="AA5" s="28"/>
      <c r="AB5" s="28"/>
      <c r="AC5" s="28"/>
      <c r="AD5" s="28"/>
      <c r="AE5" s="28"/>
      <c r="AF5" s="28"/>
      <c r="AG5" s="28"/>
      <c r="AH5" s="28"/>
      <c r="AI5" s="28"/>
      <c r="AJ5" s="28"/>
      <c r="AK5" s="28"/>
      <c r="AL5" s="40"/>
      <c r="AM5" s="28"/>
      <c r="AN5" s="28"/>
      <c r="AO5" s="28"/>
      <c r="AP5" s="28"/>
      <c r="AQ5" s="28"/>
      <c r="AR5" s="28"/>
      <c r="AS5" s="28"/>
      <c r="AT5" s="28"/>
      <c r="AU5" s="28"/>
      <c r="AV5" s="28"/>
      <c r="AW5" s="28"/>
      <c r="AX5" s="28"/>
      <c r="AY5" s="28"/>
      <c r="AZ5" s="28"/>
      <c r="BA5" s="28"/>
      <c r="BB5" s="28"/>
      <c r="BC5" s="28"/>
      <c r="BD5" s="28"/>
    </row>
    <row r="6" spans="1:56" ht="13">
      <c r="M6" s="28"/>
      <c r="N6" s="28"/>
      <c r="O6" s="28"/>
      <c r="P6" s="28"/>
      <c r="Q6" s="28"/>
      <c r="R6" s="28"/>
      <c r="S6" s="28"/>
      <c r="T6" s="28"/>
      <c r="U6" s="28"/>
      <c r="V6" s="38"/>
      <c r="W6" s="28"/>
      <c r="X6" s="28"/>
      <c r="Y6" s="28"/>
      <c r="Z6" s="39"/>
      <c r="AA6" s="39"/>
      <c r="AB6" s="39"/>
      <c r="AC6" s="39"/>
      <c r="AD6" s="39"/>
      <c r="AE6" s="39"/>
      <c r="AF6" s="39"/>
      <c r="AG6" s="28"/>
      <c r="AH6" s="28"/>
      <c r="AI6" s="28"/>
      <c r="AJ6" s="28"/>
      <c r="AK6" s="28"/>
      <c r="AL6" s="28"/>
      <c r="AM6" s="28"/>
      <c r="AN6" s="28"/>
      <c r="AO6" s="28"/>
      <c r="AP6" s="28"/>
      <c r="AQ6" s="28"/>
      <c r="AR6" s="28"/>
      <c r="AS6" s="28"/>
      <c r="AT6" s="28"/>
      <c r="AU6" s="28"/>
      <c r="AV6" s="28"/>
      <c r="AW6" s="28"/>
      <c r="AX6" s="28"/>
      <c r="AY6" s="28"/>
      <c r="AZ6" s="28"/>
      <c r="BA6" s="28"/>
      <c r="BB6" s="28"/>
      <c r="BC6" s="28"/>
      <c r="BD6" s="28"/>
    </row>
    <row r="7" spans="1:56" ht="13">
      <c r="M7" s="28"/>
      <c r="N7" s="28"/>
      <c r="O7" s="28"/>
      <c r="P7" s="28"/>
      <c r="Q7" s="28"/>
      <c r="R7" s="28"/>
      <c r="S7" s="28"/>
      <c r="T7" s="28"/>
      <c r="U7" s="28"/>
      <c r="V7" s="38"/>
      <c r="W7" s="28"/>
      <c r="X7" s="28"/>
      <c r="Y7" s="28"/>
      <c r="Z7" s="39"/>
      <c r="AA7" s="39"/>
      <c r="AB7" s="39"/>
      <c r="AC7" s="39"/>
      <c r="AD7" s="39"/>
      <c r="AE7" s="39"/>
      <c r="AF7" s="39"/>
      <c r="AG7" s="28"/>
      <c r="AH7" s="28"/>
      <c r="AI7" s="28"/>
      <c r="AJ7" s="28"/>
      <c r="AK7" s="28"/>
      <c r="AL7" s="28"/>
      <c r="AM7" s="28"/>
      <c r="AN7" s="28"/>
      <c r="AO7" s="28"/>
      <c r="AP7" s="28"/>
      <c r="AQ7" s="28"/>
      <c r="AR7" s="28"/>
      <c r="AS7" s="28"/>
      <c r="AT7" s="28"/>
      <c r="AU7" s="28"/>
      <c r="AV7" s="28"/>
      <c r="AW7" s="28"/>
      <c r="AX7" s="28"/>
      <c r="AY7" s="28"/>
      <c r="AZ7" s="28"/>
      <c r="BA7" s="28"/>
      <c r="BB7" s="28"/>
      <c r="BC7" s="28"/>
      <c r="BD7" s="28"/>
    </row>
    <row r="8" spans="1:56" ht="13">
      <c r="M8" s="28"/>
      <c r="N8" s="28"/>
      <c r="O8" s="28"/>
      <c r="P8" s="28"/>
      <c r="Q8" s="28"/>
      <c r="R8" s="28"/>
      <c r="S8" s="28"/>
      <c r="T8" s="28"/>
      <c r="U8" s="28"/>
      <c r="V8" s="38"/>
      <c r="W8" s="28"/>
      <c r="X8" s="28"/>
      <c r="Y8" s="28"/>
      <c r="Z8" s="37"/>
      <c r="AA8" s="37"/>
      <c r="AB8" s="37"/>
      <c r="AC8" s="37"/>
      <c r="AD8" s="37"/>
      <c r="AE8" s="37"/>
      <c r="AF8" s="37"/>
      <c r="AG8" s="28"/>
      <c r="AH8" s="28"/>
      <c r="AI8" s="28"/>
      <c r="AJ8" s="28"/>
      <c r="AK8" s="28"/>
      <c r="AL8" s="28"/>
      <c r="AM8" s="28"/>
      <c r="AN8" s="28"/>
      <c r="AO8" s="28"/>
      <c r="AP8" s="28"/>
      <c r="AQ8" s="28"/>
      <c r="AR8" s="28"/>
      <c r="AS8" s="28"/>
      <c r="AT8" s="28"/>
      <c r="AU8" s="28"/>
      <c r="AV8" s="28"/>
      <c r="AW8" s="28"/>
      <c r="AX8" s="28"/>
      <c r="AY8" s="28"/>
      <c r="AZ8" s="28"/>
      <c r="BA8" s="28"/>
      <c r="BB8" s="28"/>
      <c r="BC8" s="28"/>
      <c r="BD8" s="28"/>
    </row>
    <row r="9" spans="1:56">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row>
    <row r="10" spans="1:56">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row>
    <row r="11" spans="1:56">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row>
    <row r="12" spans="1:56">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row>
    <row r="13" spans="1:56">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row>
    <row r="14" spans="1:56" ht="14.5">
      <c r="E14" s="21"/>
      <c r="F14" s="22"/>
      <c r="G14" s="22"/>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row>
    <row r="15" spans="1:56" ht="14.5">
      <c r="E15" s="21"/>
      <c r="F15" s="22"/>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row>
    <row r="16" spans="1:56" ht="14.5">
      <c r="A16" s="20" t="s">
        <v>191</v>
      </c>
      <c r="B16" t="s">
        <v>192</v>
      </c>
      <c r="G16" s="23" t="s">
        <v>193</v>
      </c>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row>
    <row r="17" spans="1:56">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row>
    <row r="18" spans="1:56">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row>
    <row r="19" spans="1:56">
      <c r="A19" t="s">
        <v>194</v>
      </c>
      <c r="B19" t="s">
        <v>195</v>
      </c>
      <c r="C19" s="65" t="s">
        <v>196</v>
      </c>
      <c r="D19" s="65"/>
      <c r="E19" s="65"/>
      <c r="F19" s="65"/>
      <c r="G19" s="65"/>
      <c r="H19" s="65"/>
      <c r="I19" s="65"/>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row>
    <row r="20" spans="1:56" ht="13">
      <c r="C20" t="s">
        <v>168</v>
      </c>
      <c r="D20" s="16" t="s">
        <v>169</v>
      </c>
      <c r="E20" s="20" t="s">
        <v>170</v>
      </c>
      <c r="F20" t="s">
        <v>171</v>
      </c>
      <c r="G20" t="s">
        <v>172</v>
      </c>
      <c r="H20" s="20" t="s">
        <v>173</v>
      </c>
      <c r="I20" s="20" t="s">
        <v>174</v>
      </c>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row>
    <row r="21" spans="1:56" ht="13">
      <c r="A21" t="s">
        <v>197</v>
      </c>
      <c r="B21" t="s">
        <v>198</v>
      </c>
      <c r="C21" t="s">
        <v>199</v>
      </c>
      <c r="D21" s="16" t="str">
        <f t="shared" ref="D21:D24" si="0">E21</f>
        <v>13PM-20PM</v>
      </c>
      <c r="E21" s="20" t="s">
        <v>200</v>
      </c>
      <c r="F21" t="s">
        <v>201</v>
      </c>
      <c r="G21" t="str">
        <f t="shared" ref="G21:G24" si="1">H21</f>
        <v>16PM-23PM</v>
      </c>
      <c r="H21" s="20" t="s">
        <v>202</v>
      </c>
      <c r="I21" s="20" t="str">
        <f t="shared" ref="I21:I24" si="2">H21</f>
        <v>16PM-23PM</v>
      </c>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row>
    <row r="22" spans="1:56" ht="13">
      <c r="A22" t="s">
        <v>203</v>
      </c>
      <c r="B22" t="s">
        <v>204</v>
      </c>
      <c r="C22" t="s">
        <v>205</v>
      </c>
      <c r="D22" s="16" t="str">
        <f t="shared" si="0"/>
        <v>0AM-9AM</v>
      </c>
      <c r="E22" s="20" t="s">
        <v>206</v>
      </c>
      <c r="F22" t="s">
        <v>207</v>
      </c>
      <c r="G22" t="str">
        <f t="shared" si="1"/>
        <v>3AM-12PM</v>
      </c>
      <c r="H22" s="20" t="s">
        <v>208</v>
      </c>
      <c r="I22" s="20" t="str">
        <f t="shared" si="2"/>
        <v>3AM-12PM</v>
      </c>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row>
    <row r="23" spans="1:56" ht="13">
      <c r="A23" t="s">
        <v>209</v>
      </c>
      <c r="B23" t="s">
        <v>210</v>
      </c>
      <c r="C23" t="s">
        <v>211</v>
      </c>
      <c r="D23" s="16" t="str">
        <f t="shared" si="0"/>
        <v>10AM-12AM</v>
      </c>
      <c r="E23" s="20" t="s">
        <v>212</v>
      </c>
      <c r="F23" t="s">
        <v>213</v>
      </c>
      <c r="G23" t="str">
        <f t="shared" si="1"/>
        <v>13PM-15PM</v>
      </c>
      <c r="H23" s="20" t="s">
        <v>214</v>
      </c>
      <c r="I23" s="20" t="str">
        <f t="shared" si="2"/>
        <v>13PM-15PM</v>
      </c>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row>
    <row r="24" spans="1:56" ht="13">
      <c r="A24" t="s">
        <v>215</v>
      </c>
      <c r="B24" t="s">
        <v>216</v>
      </c>
      <c r="C24" t="s">
        <v>217</v>
      </c>
      <c r="D24" s="16" t="str">
        <f t="shared" si="0"/>
        <v>21PM-23PM</v>
      </c>
      <c r="E24" s="20" t="s">
        <v>218</v>
      </c>
      <c r="F24" t="s">
        <v>219</v>
      </c>
      <c r="G24" t="str">
        <f t="shared" si="1"/>
        <v>0AM-2AM</v>
      </c>
      <c r="H24" s="20" t="s">
        <v>220</v>
      </c>
      <c r="I24" s="20" t="str">
        <f t="shared" si="2"/>
        <v>0AM-2AM</v>
      </c>
      <c r="L24" s="20"/>
      <c r="M24" s="28"/>
      <c r="N24" s="28"/>
      <c r="O24" s="38"/>
      <c r="P24" s="3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row>
    <row r="25" spans="1:56" ht="13">
      <c r="M25" s="28"/>
      <c r="N25" s="28"/>
      <c r="O25" s="38"/>
      <c r="P25" s="3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row>
    <row r="26" spans="1:56" ht="13">
      <c r="M26" s="28"/>
      <c r="N26" s="28"/>
      <c r="O26" s="38"/>
      <c r="P26" s="3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row>
    <row r="33" spans="1:40">
      <c r="A33" s="18" t="s">
        <v>0</v>
      </c>
      <c r="B33" s="18"/>
      <c r="C33" s="18"/>
      <c r="D33" s="18"/>
      <c r="E33" s="18"/>
      <c r="F33" s="18"/>
      <c r="G33" s="18"/>
      <c r="H33" s="18"/>
      <c r="J33" s="18" t="s">
        <v>0</v>
      </c>
      <c r="K33" s="18"/>
      <c r="L33" s="18"/>
      <c r="M33" s="18"/>
      <c r="N33" s="18"/>
      <c r="O33" s="18"/>
      <c r="P33" s="18"/>
      <c r="Q33" s="18"/>
      <c r="R33" s="18"/>
      <c r="S33" s="18"/>
      <c r="W33" s="18" t="s">
        <v>0</v>
      </c>
      <c r="X33" s="18"/>
      <c r="Y33" s="18"/>
      <c r="Z33" s="18"/>
      <c r="AA33" s="18"/>
      <c r="AB33" s="18"/>
      <c r="AC33" s="18"/>
      <c r="AF33" s="18" t="s">
        <v>0</v>
      </c>
      <c r="AG33" s="18"/>
      <c r="AH33" s="18"/>
      <c r="AI33" s="18"/>
      <c r="AJ33" s="18"/>
      <c r="AK33" s="18"/>
      <c r="AL33" s="18"/>
      <c r="AM33" s="18"/>
      <c r="AN33" s="18"/>
    </row>
    <row r="34" spans="1:40" ht="14.5">
      <c r="A34" s="18" t="s">
        <v>1</v>
      </c>
      <c r="B34" s="18" t="s">
        <v>2</v>
      </c>
      <c r="C34" s="18" t="s">
        <v>3</v>
      </c>
      <c r="D34" s="18" t="s">
        <v>4</v>
      </c>
      <c r="E34" s="18" t="s">
        <v>168</v>
      </c>
      <c r="F34" s="18" t="s">
        <v>221</v>
      </c>
      <c r="G34" s="24" t="s">
        <v>222</v>
      </c>
      <c r="H34" s="18"/>
      <c r="J34" s="18" t="s">
        <v>1</v>
      </c>
      <c r="K34" s="18" t="s">
        <v>2</v>
      </c>
      <c r="L34" s="18" t="s">
        <v>3</v>
      </c>
      <c r="M34" s="18" t="s">
        <v>4</v>
      </c>
      <c r="N34" s="18" t="s">
        <v>169</v>
      </c>
      <c r="O34" s="18" t="s">
        <v>170</v>
      </c>
      <c r="P34" s="18" t="s">
        <v>221</v>
      </c>
      <c r="Q34" s="24" t="s">
        <v>222</v>
      </c>
      <c r="R34" s="18"/>
      <c r="S34" s="18"/>
      <c r="W34" s="18" t="s">
        <v>1</v>
      </c>
      <c r="X34" s="18" t="s">
        <v>2</v>
      </c>
      <c r="Y34" s="18" t="s">
        <v>3</v>
      </c>
      <c r="Z34" s="18" t="s">
        <v>4</v>
      </c>
      <c r="AA34" s="18" t="s">
        <v>171</v>
      </c>
      <c r="AB34" s="18" t="s">
        <v>221</v>
      </c>
      <c r="AC34" s="24" t="s">
        <v>222</v>
      </c>
      <c r="AF34" s="18" t="s">
        <v>1</v>
      </c>
      <c r="AG34" s="18" t="s">
        <v>2</v>
      </c>
      <c r="AH34" s="18" t="s">
        <v>3</v>
      </c>
      <c r="AI34" s="18" t="s">
        <v>4</v>
      </c>
      <c r="AJ34" s="18" t="s">
        <v>172</v>
      </c>
      <c r="AK34" s="18" t="s">
        <v>173</v>
      </c>
      <c r="AL34" s="18" t="s">
        <v>174</v>
      </c>
      <c r="AM34" s="18" t="s">
        <v>221</v>
      </c>
      <c r="AN34" s="24" t="s">
        <v>222</v>
      </c>
    </row>
    <row r="35" spans="1:40" ht="50">
      <c r="A35" s="36" t="s">
        <v>223</v>
      </c>
      <c r="B35" s="18" t="s">
        <v>166</v>
      </c>
      <c r="C35" s="25" t="s">
        <v>176</v>
      </c>
      <c r="D35" s="26" t="s">
        <v>177</v>
      </c>
      <c r="E35" s="27">
        <v>0.34</v>
      </c>
      <c r="F35" s="18"/>
      <c r="G35" s="24" t="s">
        <v>376</v>
      </c>
      <c r="H35" s="18"/>
      <c r="J35" s="36" t="s">
        <v>225</v>
      </c>
      <c r="K35" s="18" t="s">
        <v>166</v>
      </c>
      <c r="L35" s="25" t="s">
        <v>176</v>
      </c>
      <c r="M35" s="26" t="s">
        <v>177</v>
      </c>
      <c r="N35" s="27">
        <f>E35</f>
        <v>0.34</v>
      </c>
      <c r="O35" s="27">
        <f>E35</f>
        <v>0.34</v>
      </c>
      <c r="P35" s="18"/>
      <c r="Q35" s="24" t="s">
        <v>376</v>
      </c>
      <c r="R35" s="18"/>
      <c r="S35" s="18"/>
      <c r="W35" s="36" t="s">
        <v>226</v>
      </c>
      <c r="X35" s="18" t="s">
        <v>166</v>
      </c>
      <c r="Y35" s="25" t="s">
        <v>176</v>
      </c>
      <c r="Z35" s="26" t="s">
        <v>177</v>
      </c>
      <c r="AA35" s="27">
        <f>E35</f>
        <v>0.34</v>
      </c>
      <c r="AB35" s="18"/>
      <c r="AC35" s="24" t="s">
        <v>376</v>
      </c>
      <c r="AF35" s="36" t="s">
        <v>226</v>
      </c>
      <c r="AG35" s="18" t="s">
        <v>166</v>
      </c>
      <c r="AH35" s="25" t="s">
        <v>176</v>
      </c>
      <c r="AI35" s="26" t="s">
        <v>177</v>
      </c>
      <c r="AJ35" s="27">
        <f>AA35</f>
        <v>0.34</v>
      </c>
      <c r="AK35" s="27">
        <f>AJ35</f>
        <v>0.34</v>
      </c>
      <c r="AL35" s="27">
        <f>AK35</f>
        <v>0.34</v>
      </c>
      <c r="AM35" s="18"/>
      <c r="AN35" s="24" t="s">
        <v>376</v>
      </c>
    </row>
    <row r="36" spans="1:40" ht="62.5">
      <c r="A36" s="36" t="s">
        <v>227</v>
      </c>
      <c r="B36" s="18" t="s">
        <v>166</v>
      </c>
      <c r="C36" s="25" t="s">
        <v>176</v>
      </c>
      <c r="D36" s="26" t="s">
        <v>177</v>
      </c>
      <c r="E36" s="18">
        <v>0</v>
      </c>
      <c r="F36" s="18"/>
      <c r="G36" s="24" t="s">
        <v>376</v>
      </c>
      <c r="H36" s="18"/>
      <c r="J36" s="36" t="s">
        <v>227</v>
      </c>
      <c r="K36" s="18" t="s">
        <v>166</v>
      </c>
      <c r="L36" s="25" t="s">
        <v>176</v>
      </c>
      <c r="M36" s="26" t="s">
        <v>177</v>
      </c>
      <c r="N36" s="27">
        <f t="shared" ref="N36:N50" si="3">E36</f>
        <v>0</v>
      </c>
      <c r="O36" s="27">
        <f t="shared" ref="O36:O50" si="4">E36</f>
        <v>0</v>
      </c>
      <c r="P36" s="18"/>
      <c r="Q36" s="24" t="s">
        <v>376</v>
      </c>
      <c r="R36" s="18"/>
      <c r="S36" s="18"/>
      <c r="W36" s="36" t="s">
        <v>228</v>
      </c>
      <c r="X36" s="18" t="s">
        <v>166</v>
      </c>
      <c r="Y36" s="25" t="s">
        <v>176</v>
      </c>
      <c r="Z36" s="26" t="s">
        <v>177</v>
      </c>
      <c r="AA36" s="27">
        <f t="shared" ref="AA36:AA50" si="5">E36</f>
        <v>0</v>
      </c>
      <c r="AB36" s="18"/>
      <c r="AC36" s="24" t="s">
        <v>376</v>
      </c>
      <c r="AF36" s="36" t="s">
        <v>229</v>
      </c>
      <c r="AG36" s="18" t="s">
        <v>166</v>
      </c>
      <c r="AH36" s="25" t="s">
        <v>176</v>
      </c>
      <c r="AI36" s="26" t="s">
        <v>177</v>
      </c>
      <c r="AJ36" s="27">
        <f t="shared" ref="AJ36:AJ50" si="6">AA36</f>
        <v>0</v>
      </c>
      <c r="AK36" s="27">
        <f t="shared" ref="AK36:AK50" si="7">AJ36</f>
        <v>0</v>
      </c>
      <c r="AL36" s="27">
        <f t="shared" ref="AL36:AL50" si="8">AK36</f>
        <v>0</v>
      </c>
      <c r="AM36" s="18"/>
      <c r="AN36" s="24" t="s">
        <v>376</v>
      </c>
    </row>
    <row r="37" spans="1:40" ht="14.5">
      <c r="A37" s="36" t="s">
        <v>72</v>
      </c>
      <c r="B37" s="18" t="s">
        <v>166</v>
      </c>
      <c r="C37" s="25" t="s">
        <v>176</v>
      </c>
      <c r="D37" s="26" t="s">
        <v>177</v>
      </c>
      <c r="E37" s="18">
        <v>0.11</v>
      </c>
      <c r="F37" s="18"/>
      <c r="G37" s="24" t="s">
        <v>376</v>
      </c>
      <c r="H37" s="18"/>
      <c r="J37" s="36" t="s">
        <v>230</v>
      </c>
      <c r="K37" s="18" t="s">
        <v>166</v>
      </c>
      <c r="L37" s="25" t="s">
        <v>176</v>
      </c>
      <c r="M37" s="26" t="s">
        <v>177</v>
      </c>
      <c r="N37" s="27">
        <f t="shared" si="3"/>
        <v>0.11</v>
      </c>
      <c r="O37" s="27">
        <f t="shared" si="4"/>
        <v>0.11</v>
      </c>
      <c r="P37" s="18"/>
      <c r="Q37" s="24" t="s">
        <v>376</v>
      </c>
      <c r="R37" s="18"/>
      <c r="S37" s="18"/>
      <c r="W37" s="36" t="s">
        <v>231</v>
      </c>
      <c r="X37" s="18" t="s">
        <v>166</v>
      </c>
      <c r="Y37" s="25" t="s">
        <v>176</v>
      </c>
      <c r="Z37" s="26" t="s">
        <v>177</v>
      </c>
      <c r="AA37" s="27">
        <f t="shared" si="5"/>
        <v>0.11</v>
      </c>
      <c r="AB37" s="18"/>
      <c r="AC37" s="24" t="s">
        <v>376</v>
      </c>
      <c r="AF37" s="36" t="s">
        <v>76</v>
      </c>
      <c r="AG37" s="18" t="s">
        <v>166</v>
      </c>
      <c r="AH37" s="25" t="s">
        <v>176</v>
      </c>
      <c r="AI37" s="26" t="s">
        <v>177</v>
      </c>
      <c r="AJ37" s="27">
        <f t="shared" si="6"/>
        <v>0.11</v>
      </c>
      <c r="AK37" s="27">
        <f t="shared" si="7"/>
        <v>0.11</v>
      </c>
      <c r="AL37" s="27">
        <f t="shared" si="8"/>
        <v>0.11</v>
      </c>
      <c r="AM37" s="18"/>
      <c r="AN37" s="24" t="s">
        <v>376</v>
      </c>
    </row>
    <row r="38" spans="1:40" ht="25">
      <c r="A38" s="36" t="s">
        <v>232</v>
      </c>
      <c r="B38" s="18" t="s">
        <v>166</v>
      </c>
      <c r="C38" s="25" t="s">
        <v>176</v>
      </c>
      <c r="D38" s="26" t="s">
        <v>177</v>
      </c>
      <c r="E38" s="18">
        <v>0.09</v>
      </c>
      <c r="F38" s="18"/>
      <c r="G38" s="24" t="s">
        <v>376</v>
      </c>
      <c r="H38" s="18"/>
      <c r="J38" s="36" t="s">
        <v>84</v>
      </c>
      <c r="K38" s="18" t="s">
        <v>166</v>
      </c>
      <c r="L38" s="25" t="s">
        <v>176</v>
      </c>
      <c r="M38" s="26" t="s">
        <v>177</v>
      </c>
      <c r="N38" s="27">
        <f t="shared" si="3"/>
        <v>0.09</v>
      </c>
      <c r="O38" s="27">
        <f t="shared" si="4"/>
        <v>0.09</v>
      </c>
      <c r="P38" s="18"/>
      <c r="Q38" s="24" t="s">
        <v>376</v>
      </c>
      <c r="R38" s="18"/>
      <c r="S38" s="18"/>
      <c r="W38" s="36" t="s">
        <v>62</v>
      </c>
      <c r="X38" s="18" t="s">
        <v>166</v>
      </c>
      <c r="Y38" s="25" t="s">
        <v>176</v>
      </c>
      <c r="Z38" s="26" t="s">
        <v>177</v>
      </c>
      <c r="AA38" s="27">
        <f t="shared" si="5"/>
        <v>0.09</v>
      </c>
      <c r="AB38" s="18"/>
      <c r="AC38" s="24" t="s">
        <v>376</v>
      </c>
      <c r="AF38" s="36" t="s">
        <v>233</v>
      </c>
      <c r="AG38" s="18" t="s">
        <v>166</v>
      </c>
      <c r="AH38" s="25" t="s">
        <v>176</v>
      </c>
      <c r="AI38" s="26" t="s">
        <v>177</v>
      </c>
      <c r="AJ38" s="27">
        <f t="shared" si="6"/>
        <v>0.09</v>
      </c>
      <c r="AK38" s="27">
        <f t="shared" si="7"/>
        <v>0.09</v>
      </c>
      <c r="AL38" s="27">
        <f t="shared" si="8"/>
        <v>0.09</v>
      </c>
      <c r="AM38" s="18"/>
      <c r="AN38" s="24" t="s">
        <v>376</v>
      </c>
    </row>
    <row r="39" spans="1:40" ht="50">
      <c r="A39" s="36" t="s">
        <v>234</v>
      </c>
      <c r="B39" s="18" t="s">
        <v>166</v>
      </c>
      <c r="C39" s="25" t="s">
        <v>176</v>
      </c>
      <c r="D39" s="26" t="s">
        <v>177</v>
      </c>
      <c r="E39" s="18">
        <v>0.37</v>
      </c>
      <c r="F39" s="18"/>
      <c r="G39" s="24" t="s">
        <v>376</v>
      </c>
      <c r="H39" s="18"/>
      <c r="J39" s="36" t="s">
        <v>235</v>
      </c>
      <c r="K39" s="18" t="s">
        <v>166</v>
      </c>
      <c r="L39" s="25" t="s">
        <v>176</v>
      </c>
      <c r="M39" s="26" t="s">
        <v>177</v>
      </c>
      <c r="N39" s="27">
        <f t="shared" si="3"/>
        <v>0.37</v>
      </c>
      <c r="O39" s="27">
        <f t="shared" si="4"/>
        <v>0.37</v>
      </c>
      <c r="P39" s="18"/>
      <c r="Q39" s="24" t="s">
        <v>376</v>
      </c>
      <c r="R39" s="18"/>
      <c r="S39" s="18"/>
      <c r="W39" s="36" t="s">
        <v>236</v>
      </c>
      <c r="X39" s="18" t="s">
        <v>166</v>
      </c>
      <c r="Y39" s="25" t="s">
        <v>176</v>
      </c>
      <c r="Z39" s="26" t="s">
        <v>177</v>
      </c>
      <c r="AA39" s="27">
        <f t="shared" si="5"/>
        <v>0.37</v>
      </c>
      <c r="AB39" s="18"/>
      <c r="AC39" s="24" t="s">
        <v>376</v>
      </c>
      <c r="AF39" s="36" t="s">
        <v>236</v>
      </c>
      <c r="AG39" s="18" t="s">
        <v>166</v>
      </c>
      <c r="AH39" s="25" t="s">
        <v>176</v>
      </c>
      <c r="AI39" s="26" t="s">
        <v>177</v>
      </c>
      <c r="AJ39" s="27">
        <f t="shared" si="6"/>
        <v>0.37</v>
      </c>
      <c r="AK39" s="27">
        <f t="shared" si="7"/>
        <v>0.37</v>
      </c>
      <c r="AL39" s="27">
        <f t="shared" si="8"/>
        <v>0.37</v>
      </c>
      <c r="AM39" s="18"/>
      <c r="AN39" s="24" t="s">
        <v>376</v>
      </c>
    </row>
    <row r="40" spans="1:40" ht="62.5">
      <c r="A40" s="36" t="s">
        <v>237</v>
      </c>
      <c r="B40" s="18" t="s">
        <v>166</v>
      </c>
      <c r="C40" s="25" t="s">
        <v>176</v>
      </c>
      <c r="D40" s="26" t="s">
        <v>177</v>
      </c>
      <c r="E40" s="18">
        <v>0</v>
      </c>
      <c r="F40" s="18"/>
      <c r="G40" s="24" t="s">
        <v>376</v>
      </c>
      <c r="H40" s="18"/>
      <c r="J40" s="36" t="s">
        <v>237</v>
      </c>
      <c r="K40" s="18" t="s">
        <v>166</v>
      </c>
      <c r="L40" s="25" t="s">
        <v>176</v>
      </c>
      <c r="M40" s="26" t="s">
        <v>177</v>
      </c>
      <c r="N40" s="27">
        <f t="shared" si="3"/>
        <v>0</v>
      </c>
      <c r="O40" s="27">
        <f t="shared" si="4"/>
        <v>0</v>
      </c>
      <c r="P40" s="18"/>
      <c r="Q40" s="24" t="s">
        <v>376</v>
      </c>
      <c r="R40" s="18"/>
      <c r="S40" s="18"/>
      <c r="W40" s="36" t="s">
        <v>238</v>
      </c>
      <c r="X40" s="18" t="s">
        <v>166</v>
      </c>
      <c r="Y40" s="25" t="s">
        <v>176</v>
      </c>
      <c r="Z40" s="26" t="s">
        <v>177</v>
      </c>
      <c r="AA40" s="27">
        <f t="shared" si="5"/>
        <v>0</v>
      </c>
      <c r="AB40" s="18"/>
      <c r="AC40" s="24" t="s">
        <v>376</v>
      </c>
      <c r="AF40" s="36" t="s">
        <v>239</v>
      </c>
      <c r="AG40" s="18" t="s">
        <v>166</v>
      </c>
      <c r="AH40" s="25" t="s">
        <v>176</v>
      </c>
      <c r="AI40" s="26" t="s">
        <v>177</v>
      </c>
      <c r="AJ40" s="27">
        <f t="shared" si="6"/>
        <v>0</v>
      </c>
      <c r="AK40" s="27">
        <f t="shared" si="7"/>
        <v>0</v>
      </c>
      <c r="AL40" s="27">
        <f t="shared" si="8"/>
        <v>0</v>
      </c>
      <c r="AM40" s="18"/>
      <c r="AN40" s="24" t="s">
        <v>376</v>
      </c>
    </row>
    <row r="41" spans="1:40" ht="14.5">
      <c r="A41" s="36" t="s">
        <v>24</v>
      </c>
      <c r="B41" s="18" t="s">
        <v>166</v>
      </c>
      <c r="C41" s="25" t="s">
        <v>176</v>
      </c>
      <c r="D41" s="26" t="s">
        <v>177</v>
      </c>
      <c r="E41" s="18">
        <v>0.1</v>
      </c>
      <c r="F41" s="18"/>
      <c r="G41" s="24" t="s">
        <v>376</v>
      </c>
      <c r="H41" s="18"/>
      <c r="J41" s="36" t="s">
        <v>240</v>
      </c>
      <c r="K41" s="18" t="s">
        <v>166</v>
      </c>
      <c r="L41" s="25" t="s">
        <v>176</v>
      </c>
      <c r="M41" s="26" t="s">
        <v>177</v>
      </c>
      <c r="N41" s="27">
        <f t="shared" si="3"/>
        <v>0.1</v>
      </c>
      <c r="O41" s="27">
        <f t="shared" si="4"/>
        <v>0.1</v>
      </c>
      <c r="P41" s="18"/>
      <c r="Q41" s="24" t="s">
        <v>376</v>
      </c>
      <c r="R41" s="18"/>
      <c r="S41" s="18"/>
      <c r="W41" s="36" t="s">
        <v>241</v>
      </c>
      <c r="X41" s="18" t="s">
        <v>166</v>
      </c>
      <c r="Y41" s="25" t="s">
        <v>176</v>
      </c>
      <c r="Z41" s="26" t="s">
        <v>177</v>
      </c>
      <c r="AA41" s="27">
        <f t="shared" si="5"/>
        <v>0.1</v>
      </c>
      <c r="AB41" s="18"/>
      <c r="AC41" s="24" t="s">
        <v>376</v>
      </c>
      <c r="AF41" s="36" t="s">
        <v>28</v>
      </c>
      <c r="AG41" s="18" t="s">
        <v>166</v>
      </c>
      <c r="AH41" s="25" t="s">
        <v>176</v>
      </c>
      <c r="AI41" s="26" t="s">
        <v>177</v>
      </c>
      <c r="AJ41" s="27">
        <f t="shared" si="6"/>
        <v>0.1</v>
      </c>
      <c r="AK41" s="27">
        <f t="shared" si="7"/>
        <v>0.1</v>
      </c>
      <c r="AL41" s="27">
        <f t="shared" si="8"/>
        <v>0.1</v>
      </c>
      <c r="AM41" s="18"/>
      <c r="AN41" s="24" t="s">
        <v>376</v>
      </c>
    </row>
    <row r="42" spans="1:40" ht="25">
      <c r="A42" s="36" t="s">
        <v>242</v>
      </c>
      <c r="B42" s="18" t="s">
        <v>166</v>
      </c>
      <c r="C42" s="25" t="s">
        <v>176</v>
      </c>
      <c r="D42" s="26" t="s">
        <v>177</v>
      </c>
      <c r="E42" s="18">
        <v>0.1</v>
      </c>
      <c r="F42" s="18"/>
      <c r="G42" s="24" t="s">
        <v>376</v>
      </c>
      <c r="H42" s="18"/>
      <c r="J42" s="36" t="s">
        <v>36</v>
      </c>
      <c r="K42" s="18" t="s">
        <v>166</v>
      </c>
      <c r="L42" s="25" t="s">
        <v>176</v>
      </c>
      <c r="M42" s="26" t="s">
        <v>177</v>
      </c>
      <c r="N42" s="27">
        <f t="shared" si="3"/>
        <v>0.1</v>
      </c>
      <c r="O42" s="27">
        <f t="shared" si="4"/>
        <v>0.1</v>
      </c>
      <c r="P42" s="18"/>
      <c r="Q42" s="24" t="s">
        <v>376</v>
      </c>
      <c r="R42" s="18"/>
      <c r="S42" s="18"/>
      <c r="W42" s="36" t="s">
        <v>11</v>
      </c>
      <c r="X42" s="18" t="s">
        <v>166</v>
      </c>
      <c r="Y42" s="25" t="s">
        <v>176</v>
      </c>
      <c r="Z42" s="26" t="s">
        <v>177</v>
      </c>
      <c r="AA42" s="27">
        <f t="shared" si="5"/>
        <v>0.1</v>
      </c>
      <c r="AB42" s="18"/>
      <c r="AC42" s="24" t="s">
        <v>376</v>
      </c>
      <c r="AF42" s="36" t="s">
        <v>243</v>
      </c>
      <c r="AG42" s="18" t="s">
        <v>166</v>
      </c>
      <c r="AH42" s="25" t="s">
        <v>176</v>
      </c>
      <c r="AI42" s="26" t="s">
        <v>177</v>
      </c>
      <c r="AJ42" s="27">
        <f t="shared" si="6"/>
        <v>0.1</v>
      </c>
      <c r="AK42" s="27">
        <f t="shared" si="7"/>
        <v>0.1</v>
      </c>
      <c r="AL42" s="27">
        <f t="shared" si="8"/>
        <v>0.1</v>
      </c>
      <c r="AM42" s="18"/>
      <c r="AN42" s="24" t="s">
        <v>376</v>
      </c>
    </row>
    <row r="43" spans="1:40" ht="50">
      <c r="A43" s="36" t="s">
        <v>244</v>
      </c>
      <c r="B43" s="18" t="s">
        <v>166</v>
      </c>
      <c r="C43" s="25" t="s">
        <v>176</v>
      </c>
      <c r="D43" s="26" t="s">
        <v>177</v>
      </c>
      <c r="E43" s="18">
        <v>0.45</v>
      </c>
      <c r="F43" s="18"/>
      <c r="G43" s="24" t="s">
        <v>376</v>
      </c>
      <c r="H43" s="18"/>
      <c r="J43" s="36" t="s">
        <v>245</v>
      </c>
      <c r="K43" s="18" t="s">
        <v>166</v>
      </c>
      <c r="L43" s="25" t="s">
        <v>176</v>
      </c>
      <c r="M43" s="26" t="s">
        <v>177</v>
      </c>
      <c r="N43" s="27">
        <f t="shared" si="3"/>
        <v>0.45</v>
      </c>
      <c r="O43" s="27">
        <f t="shared" si="4"/>
        <v>0.45</v>
      </c>
      <c r="P43" s="18"/>
      <c r="Q43" s="24" t="s">
        <v>376</v>
      </c>
      <c r="R43" s="18"/>
      <c r="S43" s="18"/>
      <c r="W43" s="36" t="s">
        <v>246</v>
      </c>
      <c r="X43" s="18" t="s">
        <v>166</v>
      </c>
      <c r="Y43" s="25" t="s">
        <v>176</v>
      </c>
      <c r="Z43" s="26" t="s">
        <v>177</v>
      </c>
      <c r="AA43" s="27">
        <f t="shared" si="5"/>
        <v>0.45</v>
      </c>
      <c r="AB43" s="18"/>
      <c r="AC43" s="24" t="s">
        <v>376</v>
      </c>
      <c r="AF43" s="36" t="s">
        <v>246</v>
      </c>
      <c r="AG43" s="18" t="s">
        <v>166</v>
      </c>
      <c r="AH43" s="25" t="s">
        <v>176</v>
      </c>
      <c r="AI43" s="26" t="s">
        <v>177</v>
      </c>
      <c r="AJ43" s="27">
        <f t="shared" si="6"/>
        <v>0.45</v>
      </c>
      <c r="AK43" s="27">
        <f t="shared" si="7"/>
        <v>0.45</v>
      </c>
      <c r="AL43" s="27">
        <f t="shared" si="8"/>
        <v>0.45</v>
      </c>
      <c r="AM43" s="18"/>
      <c r="AN43" s="24" t="s">
        <v>376</v>
      </c>
    </row>
    <row r="44" spans="1:40" ht="62.5">
      <c r="A44" s="36" t="s">
        <v>247</v>
      </c>
      <c r="B44" s="18" t="s">
        <v>166</v>
      </c>
      <c r="C44" s="25" t="s">
        <v>176</v>
      </c>
      <c r="D44" s="26" t="s">
        <v>177</v>
      </c>
      <c r="E44" s="18">
        <v>0</v>
      </c>
      <c r="F44" s="18"/>
      <c r="G44" s="24" t="s">
        <v>376</v>
      </c>
      <c r="H44" s="18"/>
      <c r="J44" s="36" t="s">
        <v>247</v>
      </c>
      <c r="K44" s="18" t="s">
        <v>166</v>
      </c>
      <c r="L44" s="25" t="s">
        <v>176</v>
      </c>
      <c r="M44" s="26" t="s">
        <v>177</v>
      </c>
      <c r="N44" s="27">
        <f t="shared" si="3"/>
        <v>0</v>
      </c>
      <c r="O44" s="27">
        <f t="shared" si="4"/>
        <v>0</v>
      </c>
      <c r="P44" s="18"/>
      <c r="Q44" s="24" t="s">
        <v>376</v>
      </c>
      <c r="R44" s="18"/>
      <c r="S44" s="18"/>
      <c r="W44" s="36" t="s">
        <v>248</v>
      </c>
      <c r="X44" s="18" t="s">
        <v>166</v>
      </c>
      <c r="Y44" s="25" t="s">
        <v>176</v>
      </c>
      <c r="Z44" s="26" t="s">
        <v>177</v>
      </c>
      <c r="AA44" s="27">
        <f t="shared" si="5"/>
        <v>0</v>
      </c>
      <c r="AB44" s="18"/>
      <c r="AC44" s="24" t="s">
        <v>376</v>
      </c>
      <c r="AF44" s="36" t="s">
        <v>249</v>
      </c>
      <c r="AG44" s="18" t="s">
        <v>166</v>
      </c>
      <c r="AH44" s="25" t="s">
        <v>176</v>
      </c>
      <c r="AI44" s="26" t="s">
        <v>177</v>
      </c>
      <c r="AJ44" s="27">
        <f t="shared" si="6"/>
        <v>0</v>
      </c>
      <c r="AK44" s="27">
        <f t="shared" si="7"/>
        <v>0</v>
      </c>
      <c r="AL44" s="27">
        <f t="shared" si="8"/>
        <v>0</v>
      </c>
      <c r="AM44" s="18"/>
      <c r="AN44" s="24" t="s">
        <v>376</v>
      </c>
    </row>
    <row r="45" spans="1:40" ht="14.5">
      <c r="A45" s="36" t="s">
        <v>48</v>
      </c>
      <c r="B45" s="18" t="s">
        <v>166</v>
      </c>
      <c r="C45" s="25" t="s">
        <v>176</v>
      </c>
      <c r="D45" s="26" t="s">
        <v>177</v>
      </c>
      <c r="E45" s="18">
        <v>0.23</v>
      </c>
      <c r="F45" s="18"/>
      <c r="G45" s="24" t="s">
        <v>376</v>
      </c>
      <c r="H45" s="18"/>
      <c r="J45" s="36" t="s">
        <v>250</v>
      </c>
      <c r="K45" s="18" t="s">
        <v>166</v>
      </c>
      <c r="L45" s="25" t="s">
        <v>176</v>
      </c>
      <c r="M45" s="26" t="s">
        <v>177</v>
      </c>
      <c r="N45" s="27">
        <f t="shared" si="3"/>
        <v>0.23</v>
      </c>
      <c r="O45" s="27">
        <f t="shared" si="4"/>
        <v>0.23</v>
      </c>
      <c r="P45" s="18"/>
      <c r="Q45" s="24" t="s">
        <v>376</v>
      </c>
      <c r="R45" s="18"/>
      <c r="S45" s="18"/>
      <c r="W45" s="36" t="s">
        <v>251</v>
      </c>
      <c r="X45" s="18" t="s">
        <v>166</v>
      </c>
      <c r="Y45" s="25" t="s">
        <v>176</v>
      </c>
      <c r="Z45" s="26" t="s">
        <v>177</v>
      </c>
      <c r="AA45" s="27">
        <f t="shared" si="5"/>
        <v>0.23</v>
      </c>
      <c r="AB45" s="18"/>
      <c r="AC45" s="24" t="s">
        <v>376</v>
      </c>
      <c r="AF45" s="36" t="s">
        <v>52</v>
      </c>
      <c r="AG45" s="18" t="s">
        <v>166</v>
      </c>
      <c r="AH45" s="25" t="s">
        <v>176</v>
      </c>
      <c r="AI45" s="26" t="s">
        <v>177</v>
      </c>
      <c r="AJ45" s="27">
        <f t="shared" si="6"/>
        <v>0.23</v>
      </c>
      <c r="AK45" s="27">
        <f t="shared" si="7"/>
        <v>0.23</v>
      </c>
      <c r="AL45" s="27">
        <f t="shared" si="8"/>
        <v>0.23</v>
      </c>
      <c r="AM45" s="18"/>
      <c r="AN45" s="24" t="s">
        <v>376</v>
      </c>
    </row>
    <row r="46" spans="1:40" ht="25">
      <c r="A46" s="36" t="s">
        <v>252</v>
      </c>
      <c r="B46" s="18" t="s">
        <v>166</v>
      </c>
      <c r="C46" s="25" t="s">
        <v>176</v>
      </c>
      <c r="D46" s="26" t="s">
        <v>177</v>
      </c>
      <c r="E46" s="18">
        <v>0.22</v>
      </c>
      <c r="F46" s="18"/>
      <c r="G46" s="24" t="s">
        <v>376</v>
      </c>
      <c r="H46" s="18"/>
      <c r="J46" s="36" t="s">
        <v>60</v>
      </c>
      <c r="K46" s="18" t="s">
        <v>166</v>
      </c>
      <c r="L46" s="25" t="s">
        <v>176</v>
      </c>
      <c r="M46" s="26" t="s">
        <v>177</v>
      </c>
      <c r="N46" s="27">
        <f t="shared" si="3"/>
        <v>0.22</v>
      </c>
      <c r="O46" s="27">
        <f t="shared" si="4"/>
        <v>0.22</v>
      </c>
      <c r="P46" s="18"/>
      <c r="Q46" s="24" t="s">
        <v>376</v>
      </c>
      <c r="R46" s="18"/>
      <c r="S46" s="18"/>
      <c r="W46" s="36" t="s">
        <v>38</v>
      </c>
      <c r="X46" s="18" t="s">
        <v>166</v>
      </c>
      <c r="Y46" s="25" t="s">
        <v>176</v>
      </c>
      <c r="Z46" s="26" t="s">
        <v>177</v>
      </c>
      <c r="AA46" s="27">
        <f t="shared" si="5"/>
        <v>0.22</v>
      </c>
      <c r="AB46" s="18"/>
      <c r="AC46" s="24" t="s">
        <v>376</v>
      </c>
      <c r="AF46" s="36" t="s">
        <v>253</v>
      </c>
      <c r="AG46" s="18" t="s">
        <v>166</v>
      </c>
      <c r="AH46" s="25" t="s">
        <v>176</v>
      </c>
      <c r="AI46" s="26" t="s">
        <v>177</v>
      </c>
      <c r="AJ46" s="27">
        <f t="shared" si="6"/>
        <v>0.22</v>
      </c>
      <c r="AK46" s="27">
        <f t="shared" si="7"/>
        <v>0.22</v>
      </c>
      <c r="AL46" s="27">
        <f t="shared" si="8"/>
        <v>0.22</v>
      </c>
      <c r="AM46" s="18"/>
      <c r="AN46" s="24" t="s">
        <v>376</v>
      </c>
    </row>
    <row r="47" spans="1:40" ht="62.5">
      <c r="A47" s="36" t="s">
        <v>254</v>
      </c>
      <c r="B47" s="18" t="s">
        <v>166</v>
      </c>
      <c r="C47" s="25" t="s">
        <v>176</v>
      </c>
      <c r="D47" s="26" t="s">
        <v>177</v>
      </c>
      <c r="E47" s="18">
        <v>0.2</v>
      </c>
      <c r="F47" s="18"/>
      <c r="G47" s="24" t="s">
        <v>376</v>
      </c>
      <c r="H47" s="18"/>
      <c r="J47" s="36" t="s">
        <v>255</v>
      </c>
      <c r="K47" s="18" t="s">
        <v>166</v>
      </c>
      <c r="L47" s="25" t="s">
        <v>176</v>
      </c>
      <c r="M47" s="26" t="s">
        <v>177</v>
      </c>
      <c r="N47" s="27">
        <f t="shared" si="3"/>
        <v>0.2</v>
      </c>
      <c r="O47" s="27">
        <f t="shared" si="4"/>
        <v>0.2</v>
      </c>
      <c r="P47" s="18"/>
      <c r="Q47" s="24" t="s">
        <v>376</v>
      </c>
      <c r="R47" s="18"/>
      <c r="S47" s="18"/>
      <c r="W47" s="36" t="s">
        <v>256</v>
      </c>
      <c r="X47" s="18" t="s">
        <v>166</v>
      </c>
      <c r="Y47" s="25" t="s">
        <v>176</v>
      </c>
      <c r="Z47" s="26" t="s">
        <v>177</v>
      </c>
      <c r="AA47" s="27">
        <f t="shared" si="5"/>
        <v>0.2</v>
      </c>
      <c r="AB47" s="18"/>
      <c r="AC47" s="24" t="s">
        <v>376</v>
      </c>
      <c r="AF47" s="36" t="s">
        <v>256</v>
      </c>
      <c r="AG47" s="18" t="s">
        <v>166</v>
      </c>
      <c r="AH47" s="25" t="s">
        <v>176</v>
      </c>
      <c r="AI47" s="26" t="s">
        <v>177</v>
      </c>
      <c r="AJ47" s="27">
        <f t="shared" si="6"/>
        <v>0.2</v>
      </c>
      <c r="AK47" s="27">
        <f t="shared" si="7"/>
        <v>0.2</v>
      </c>
      <c r="AL47" s="27">
        <f t="shared" si="8"/>
        <v>0.2</v>
      </c>
      <c r="AM47" s="18"/>
      <c r="AN47" s="24" t="s">
        <v>376</v>
      </c>
    </row>
    <row r="48" spans="1:40" ht="62.5">
      <c r="A48" s="36" t="s">
        <v>257</v>
      </c>
      <c r="B48" s="18" t="s">
        <v>166</v>
      </c>
      <c r="C48" s="25" t="s">
        <v>176</v>
      </c>
      <c r="D48" s="26" t="s">
        <v>177</v>
      </c>
      <c r="E48" s="18">
        <v>0</v>
      </c>
      <c r="F48" s="18"/>
      <c r="G48" s="24" t="s">
        <v>376</v>
      </c>
      <c r="H48" s="18"/>
      <c r="J48" s="36" t="s">
        <v>257</v>
      </c>
      <c r="K48" s="18" t="s">
        <v>166</v>
      </c>
      <c r="L48" s="25" t="s">
        <v>176</v>
      </c>
      <c r="M48" s="26" t="s">
        <v>177</v>
      </c>
      <c r="N48" s="27">
        <f t="shared" si="3"/>
        <v>0</v>
      </c>
      <c r="O48" s="27">
        <f t="shared" si="4"/>
        <v>0</v>
      </c>
      <c r="P48" s="18"/>
      <c r="Q48" s="24" t="s">
        <v>376</v>
      </c>
      <c r="R48" s="18"/>
      <c r="S48" s="18"/>
      <c r="W48" s="36" t="s">
        <v>258</v>
      </c>
      <c r="X48" s="18" t="s">
        <v>166</v>
      </c>
      <c r="Y48" s="25" t="s">
        <v>176</v>
      </c>
      <c r="Z48" s="26" t="s">
        <v>177</v>
      </c>
      <c r="AA48" s="27">
        <f t="shared" si="5"/>
        <v>0</v>
      </c>
      <c r="AB48" s="18"/>
      <c r="AC48" s="24" t="s">
        <v>376</v>
      </c>
      <c r="AF48" s="36" t="s">
        <v>259</v>
      </c>
      <c r="AG48" s="18" t="s">
        <v>166</v>
      </c>
      <c r="AH48" s="25" t="s">
        <v>176</v>
      </c>
      <c r="AI48" s="26" t="s">
        <v>177</v>
      </c>
      <c r="AJ48" s="27">
        <f t="shared" si="6"/>
        <v>0</v>
      </c>
      <c r="AK48" s="27">
        <f t="shared" si="7"/>
        <v>0</v>
      </c>
      <c r="AL48" s="27">
        <f t="shared" si="8"/>
        <v>0</v>
      </c>
      <c r="AM48" s="18"/>
      <c r="AN48" s="24" t="s">
        <v>376</v>
      </c>
    </row>
    <row r="49" spans="1:40" ht="14.5">
      <c r="A49" s="36" t="s">
        <v>96</v>
      </c>
      <c r="B49" s="18" t="s">
        <v>166</v>
      </c>
      <c r="C49" s="25" t="s">
        <v>176</v>
      </c>
      <c r="D49" s="26" t="s">
        <v>177</v>
      </c>
      <c r="E49" s="18">
        <v>0.01</v>
      </c>
      <c r="F49" s="18"/>
      <c r="G49" s="24" t="s">
        <v>376</v>
      </c>
      <c r="H49" s="18"/>
      <c r="J49" s="36" t="s">
        <v>260</v>
      </c>
      <c r="K49" s="18" t="s">
        <v>166</v>
      </c>
      <c r="L49" s="25" t="s">
        <v>176</v>
      </c>
      <c r="M49" s="26" t="s">
        <v>177</v>
      </c>
      <c r="N49" s="27">
        <f t="shared" si="3"/>
        <v>0.01</v>
      </c>
      <c r="O49" s="27">
        <f t="shared" si="4"/>
        <v>0.01</v>
      </c>
      <c r="P49" s="18"/>
      <c r="Q49" s="24" t="s">
        <v>376</v>
      </c>
      <c r="R49" s="18"/>
      <c r="S49" s="18"/>
      <c r="W49" s="36" t="s">
        <v>261</v>
      </c>
      <c r="X49" s="18" t="s">
        <v>166</v>
      </c>
      <c r="Y49" s="25" t="s">
        <v>176</v>
      </c>
      <c r="Z49" s="26" t="s">
        <v>177</v>
      </c>
      <c r="AA49" s="27">
        <f t="shared" si="5"/>
        <v>0.01</v>
      </c>
      <c r="AB49" s="18"/>
      <c r="AC49" s="24" t="s">
        <v>376</v>
      </c>
      <c r="AF49" s="36" t="s">
        <v>100</v>
      </c>
      <c r="AG49" s="18" t="s">
        <v>166</v>
      </c>
      <c r="AH49" s="25" t="s">
        <v>176</v>
      </c>
      <c r="AI49" s="26" t="s">
        <v>177</v>
      </c>
      <c r="AJ49" s="27">
        <f t="shared" si="6"/>
        <v>0.01</v>
      </c>
      <c r="AK49" s="27">
        <f t="shared" si="7"/>
        <v>0.01</v>
      </c>
      <c r="AL49" s="27">
        <f t="shared" si="8"/>
        <v>0.01</v>
      </c>
      <c r="AM49" s="18"/>
      <c r="AN49" s="24" t="s">
        <v>376</v>
      </c>
    </row>
    <row r="50" spans="1:40" ht="25">
      <c r="A50" s="36" t="s">
        <v>262</v>
      </c>
      <c r="B50" s="18" t="s">
        <v>166</v>
      </c>
      <c r="C50" s="25" t="s">
        <v>176</v>
      </c>
      <c r="D50" s="26" t="s">
        <v>177</v>
      </c>
      <c r="E50" s="18">
        <v>0</v>
      </c>
      <c r="F50" s="18"/>
      <c r="G50" s="24" t="s">
        <v>376</v>
      </c>
      <c r="H50" s="18"/>
      <c r="J50" s="36" t="s">
        <v>108</v>
      </c>
      <c r="K50" s="18" t="s">
        <v>166</v>
      </c>
      <c r="L50" s="25" t="s">
        <v>176</v>
      </c>
      <c r="M50" s="26" t="s">
        <v>177</v>
      </c>
      <c r="N50" s="27">
        <f t="shared" si="3"/>
        <v>0</v>
      </c>
      <c r="O50" s="27">
        <f t="shared" si="4"/>
        <v>0</v>
      </c>
      <c r="P50" s="18"/>
      <c r="Q50" s="24" t="s">
        <v>376</v>
      </c>
      <c r="R50" s="18"/>
      <c r="S50" s="18"/>
      <c r="W50" s="36" t="s">
        <v>86</v>
      </c>
      <c r="X50" s="18" t="s">
        <v>166</v>
      </c>
      <c r="Y50" s="25" t="s">
        <v>176</v>
      </c>
      <c r="Z50" s="26" t="s">
        <v>177</v>
      </c>
      <c r="AA50" s="27">
        <f t="shared" si="5"/>
        <v>0</v>
      </c>
      <c r="AB50" s="18"/>
      <c r="AC50" s="24" t="s">
        <v>376</v>
      </c>
      <c r="AF50" s="36" t="s">
        <v>263</v>
      </c>
      <c r="AG50" s="18" t="s">
        <v>166</v>
      </c>
      <c r="AH50" s="25" t="s">
        <v>176</v>
      </c>
      <c r="AI50" s="26" t="s">
        <v>177</v>
      </c>
      <c r="AJ50" s="27">
        <f t="shared" si="6"/>
        <v>0</v>
      </c>
      <c r="AK50" s="27">
        <f t="shared" si="7"/>
        <v>0</v>
      </c>
      <c r="AL50" s="27">
        <f t="shared" si="8"/>
        <v>0</v>
      </c>
      <c r="AM50" s="18"/>
      <c r="AN50" s="24" t="s">
        <v>376</v>
      </c>
    </row>
    <row r="51" spans="1:40">
      <c r="A51" s="28"/>
      <c r="B51" s="28"/>
      <c r="C51" s="28"/>
    </row>
    <row r="52" spans="1:40">
      <c r="A52" s="28"/>
      <c r="B52" s="28"/>
      <c r="C52" s="28"/>
    </row>
    <row r="53" spans="1:40">
      <c r="A53" s="28"/>
      <c r="B53" s="28"/>
      <c r="C53" s="28"/>
    </row>
    <row r="54" spans="1:40">
      <c r="A54" s="28"/>
      <c r="B54" s="28"/>
      <c r="C54" s="28"/>
    </row>
    <row r="55" spans="1:40">
      <c r="A55" s="28"/>
      <c r="B55" s="28"/>
      <c r="C55" s="28"/>
    </row>
    <row r="56" spans="1:40">
      <c r="A56" s="28"/>
      <c r="B56" s="28"/>
      <c r="C56" s="28"/>
    </row>
    <row r="57" spans="1:40">
      <c r="A57" s="28"/>
      <c r="B57" s="28"/>
      <c r="C57" s="28"/>
    </row>
    <row r="58" spans="1:40">
      <c r="A58" s="28"/>
      <c r="B58" s="28"/>
      <c r="C58" s="28"/>
    </row>
    <row r="59" spans="1:40">
      <c r="A59" s="28"/>
      <c r="B59" s="28"/>
      <c r="C59" s="28"/>
    </row>
    <row r="60" spans="1:40">
      <c r="A60" s="28"/>
      <c r="B60" s="28"/>
      <c r="C60" s="28"/>
    </row>
    <row r="61" spans="1:40">
      <c r="A61" s="28"/>
      <c r="B61" s="28"/>
      <c r="C61" s="28"/>
    </row>
    <row r="62" spans="1:40">
      <c r="A62" s="28"/>
      <c r="B62" s="28"/>
      <c r="C62" s="28"/>
    </row>
    <row r="63" spans="1:40">
      <c r="A63" s="28"/>
      <c r="B63" s="28"/>
      <c r="C63" s="28"/>
    </row>
    <row r="64" spans="1:40">
      <c r="A64" s="28"/>
      <c r="B64" s="28"/>
      <c r="C64" s="28"/>
    </row>
    <row r="65" spans="1:3">
      <c r="A65" s="28"/>
      <c r="B65" s="28"/>
      <c r="C65" s="28"/>
    </row>
    <row r="66" spans="1:3">
      <c r="A66" s="28"/>
      <c r="B66" s="28"/>
      <c r="C66" s="28"/>
    </row>
    <row r="67" spans="1:3">
      <c r="A67" s="28"/>
      <c r="B67" s="28"/>
      <c r="C67" s="28"/>
    </row>
    <row r="68" spans="1:3">
      <c r="A68" s="28"/>
      <c r="B68" s="28"/>
      <c r="C68" s="28"/>
    </row>
  </sheetData>
  <mergeCells count="1">
    <mergeCell ref="C19:I19"/>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68"/>
  <sheetViews>
    <sheetView zoomScale="40" zoomScaleNormal="40" workbookViewId="0">
      <selection activeCell="C62" sqref="C62"/>
    </sheetView>
  </sheetViews>
  <sheetFormatPr defaultColWidth="9" defaultRowHeight="12.5"/>
  <cols>
    <col min="1" max="1" width="21.36328125" customWidth="1"/>
    <col min="2" max="2" width="21" customWidth="1"/>
    <col min="3" max="3" width="83.36328125" customWidth="1"/>
    <col min="4" max="4" width="11.90625" customWidth="1"/>
    <col min="5" max="5" width="6.6328125" customWidth="1"/>
    <col min="6" max="7" width="4.54296875" customWidth="1"/>
    <col min="8" max="8" width="10" customWidth="1"/>
    <col min="9" max="9" width="18.54296875" customWidth="1"/>
    <col min="10" max="10" width="21.08984375" customWidth="1"/>
    <col min="11" max="12" width="11.90625" customWidth="1"/>
    <col min="13" max="13" width="4.54296875" customWidth="1"/>
    <col min="14" max="16" width="11.90625" customWidth="1"/>
    <col min="17" max="22" width="4.54296875" customWidth="1"/>
    <col min="23" max="23" width="50" customWidth="1"/>
    <col min="24" max="24" width="4.54296875" customWidth="1"/>
    <col min="25" max="25" width="8.7265625" customWidth="1"/>
    <col min="26" max="26" width="11" customWidth="1"/>
    <col min="27" max="27" width="4.54296875" customWidth="1"/>
    <col min="28" max="28" width="7.54296875" customWidth="1"/>
    <col min="31" max="31" width="16.54296875" customWidth="1"/>
    <col min="33" max="33" width="11.453125" customWidth="1"/>
  </cols>
  <sheetData>
    <row r="1" spans="1:38">
      <c r="C1" s="16"/>
      <c r="M1" s="16" t="s">
        <v>187</v>
      </c>
      <c r="P1" s="16" t="s">
        <v>188</v>
      </c>
    </row>
    <row r="2" spans="1:38">
      <c r="C2" s="16" t="s">
        <v>189</v>
      </c>
    </row>
    <row r="3" spans="1:38" ht="13">
      <c r="A3" s="20" t="s">
        <v>190</v>
      </c>
      <c r="AL3" s="35" t="s">
        <v>377</v>
      </c>
    </row>
    <row r="4" spans="1:38">
      <c r="U4" s="18"/>
      <c r="V4" s="18"/>
      <c r="X4" s="18"/>
      <c r="Y4" s="18"/>
      <c r="Z4" s="18"/>
      <c r="AA4" s="18"/>
      <c r="AB4" s="18"/>
      <c r="AC4" s="18"/>
      <c r="AD4" s="18"/>
      <c r="AE4" s="18"/>
      <c r="AF4" s="18"/>
    </row>
    <row r="5" spans="1:38" ht="13">
      <c r="U5" s="18"/>
      <c r="V5" s="18" t="s">
        <v>3</v>
      </c>
      <c r="W5" s="18" t="s">
        <v>4</v>
      </c>
      <c r="X5" s="18" t="s">
        <v>175</v>
      </c>
      <c r="Y5" s="18" t="s">
        <v>5</v>
      </c>
      <c r="Z5" s="18" t="s">
        <v>168</v>
      </c>
      <c r="AA5" s="18" t="s">
        <v>169</v>
      </c>
      <c r="AB5" s="18" t="s">
        <v>170</v>
      </c>
      <c r="AC5" s="18" t="s">
        <v>171</v>
      </c>
      <c r="AD5" s="18" t="s">
        <v>172</v>
      </c>
      <c r="AE5" s="18" t="s">
        <v>173</v>
      </c>
      <c r="AF5" s="18" t="s">
        <v>174</v>
      </c>
      <c r="AL5" s="35" t="s">
        <v>378</v>
      </c>
    </row>
    <row r="6" spans="1:38" ht="13">
      <c r="U6" s="18"/>
      <c r="V6" s="29" t="s">
        <v>379</v>
      </c>
      <c r="W6" s="18">
        <v>2020</v>
      </c>
      <c r="X6" t="s">
        <v>380</v>
      </c>
      <c r="Y6" s="18"/>
      <c r="Z6" s="32">
        <v>5.0000000000000001E-3</v>
      </c>
      <c r="AA6" s="32">
        <v>6.2500000000000003E-3</v>
      </c>
      <c r="AB6" s="32">
        <v>3.21</v>
      </c>
      <c r="AC6" s="32">
        <v>3.5799999999999998E-2</v>
      </c>
      <c r="AD6" s="32">
        <v>4.8000000000000001E-2</v>
      </c>
      <c r="AE6" s="32">
        <v>0.27500000000000002</v>
      </c>
      <c r="AF6" s="32">
        <v>3.6179999999999997E-2</v>
      </c>
    </row>
    <row r="7" spans="1:38" ht="13">
      <c r="U7" s="18"/>
      <c r="V7" s="29" t="s">
        <v>379</v>
      </c>
      <c r="W7" s="18">
        <v>2020</v>
      </c>
      <c r="X7" t="s">
        <v>381</v>
      </c>
      <c r="Z7" s="33">
        <f t="shared" ref="Z7" si="0">(317+616+204+55)/1000</f>
        <v>1.1919999999999999</v>
      </c>
      <c r="AA7" s="33">
        <f t="shared" ref="AA7" si="1">3.9</f>
        <v>3.9</v>
      </c>
      <c r="AB7" s="33">
        <v>5.17</v>
      </c>
      <c r="AC7" s="33">
        <v>0.26</v>
      </c>
      <c r="AD7" s="33">
        <v>0.42799999999999999</v>
      </c>
      <c r="AE7" s="33">
        <f t="shared" ref="AE7" si="2">2.27</f>
        <v>2.27</v>
      </c>
      <c r="AF7" s="33">
        <f t="shared" ref="AF7" si="3">0.743</f>
        <v>0.74299999999999999</v>
      </c>
    </row>
    <row r="8" spans="1:38" ht="13">
      <c r="U8" s="30"/>
      <c r="V8" s="31" t="s">
        <v>379</v>
      </c>
      <c r="W8" s="30">
        <v>2020</v>
      </c>
      <c r="X8" t="s">
        <v>382</v>
      </c>
      <c r="Y8" s="30"/>
      <c r="Z8" s="34">
        <v>0</v>
      </c>
      <c r="AA8" s="34">
        <v>0</v>
      </c>
      <c r="AB8" s="34">
        <v>0</v>
      </c>
      <c r="AC8" s="34">
        <v>0</v>
      </c>
      <c r="AD8" s="34">
        <v>0</v>
      </c>
      <c r="AE8" s="34">
        <v>0</v>
      </c>
      <c r="AF8" s="34">
        <v>0</v>
      </c>
    </row>
    <row r="14" spans="1:38" ht="14.5">
      <c r="E14" s="21"/>
      <c r="F14" s="22"/>
      <c r="G14" s="22"/>
    </row>
    <row r="15" spans="1:38" ht="14.5">
      <c r="E15" s="21"/>
      <c r="F15" s="22"/>
    </row>
    <row r="16" spans="1:38" ht="14.5">
      <c r="A16" s="20" t="s">
        <v>191</v>
      </c>
      <c r="B16" t="s">
        <v>192</v>
      </c>
      <c r="G16" s="23" t="s">
        <v>193</v>
      </c>
    </row>
    <row r="19" spans="1:52">
      <c r="A19" t="s">
        <v>194</v>
      </c>
      <c r="B19" t="s">
        <v>195</v>
      </c>
      <c r="C19" s="65" t="s">
        <v>196</v>
      </c>
      <c r="D19" s="65"/>
      <c r="E19" s="65"/>
      <c r="F19" s="65"/>
      <c r="G19" s="65"/>
      <c r="H19" s="65"/>
      <c r="I19" s="65"/>
    </row>
    <row r="20" spans="1:52" ht="13">
      <c r="C20" t="s">
        <v>168</v>
      </c>
      <c r="D20" s="16" t="s">
        <v>169</v>
      </c>
      <c r="E20" s="20" t="s">
        <v>170</v>
      </c>
      <c r="F20" t="s">
        <v>171</v>
      </c>
      <c r="G20" t="s">
        <v>172</v>
      </c>
      <c r="H20" s="20" t="s">
        <v>173</v>
      </c>
      <c r="I20" s="20" t="s">
        <v>174</v>
      </c>
      <c r="AP20" t="s">
        <v>3</v>
      </c>
      <c r="AQ20" t="s">
        <v>4</v>
      </c>
      <c r="AR20" t="s">
        <v>175</v>
      </c>
      <c r="AS20" t="s">
        <v>5</v>
      </c>
      <c r="AT20" t="s">
        <v>168</v>
      </c>
      <c r="AU20" t="s">
        <v>169</v>
      </c>
      <c r="AV20" t="s">
        <v>170</v>
      </c>
      <c r="AW20" t="s">
        <v>171</v>
      </c>
      <c r="AX20" t="s">
        <v>172</v>
      </c>
      <c r="AY20" t="s">
        <v>173</v>
      </c>
      <c r="AZ20" t="s">
        <v>174</v>
      </c>
    </row>
    <row r="21" spans="1:52" ht="13">
      <c r="A21" t="s">
        <v>197</v>
      </c>
      <c r="B21" t="s">
        <v>198</v>
      </c>
      <c r="C21" t="s">
        <v>199</v>
      </c>
      <c r="D21" s="16" t="str">
        <f>E21</f>
        <v>13PM-20PM</v>
      </c>
      <c r="E21" s="20" t="s">
        <v>200</v>
      </c>
      <c r="F21" t="s">
        <v>201</v>
      </c>
      <c r="G21" t="str">
        <f>H21</f>
        <v>16PM-23PM</v>
      </c>
      <c r="H21" s="20" t="s">
        <v>202</v>
      </c>
      <c r="I21" s="20" t="str">
        <f>H21</f>
        <v>16PM-23PM</v>
      </c>
      <c r="AP21" t="s">
        <v>379</v>
      </c>
      <c r="AQ21">
        <v>2020</v>
      </c>
      <c r="AR21" t="s">
        <v>380</v>
      </c>
      <c r="AT21">
        <v>5.0000000000000001E-3</v>
      </c>
      <c r="AU21">
        <v>6.2500000000000003E-3</v>
      </c>
      <c r="AV21">
        <v>3.21</v>
      </c>
      <c r="AW21">
        <v>3.5799999999999998E-2</v>
      </c>
      <c r="AX21">
        <v>4.8000000000000001E-2</v>
      </c>
      <c r="AY21">
        <v>0.27500000000000002</v>
      </c>
      <c r="AZ21">
        <v>3.6179999999999997E-2</v>
      </c>
    </row>
    <row r="22" spans="1:52" ht="13">
      <c r="A22" t="s">
        <v>203</v>
      </c>
      <c r="B22" t="s">
        <v>204</v>
      </c>
      <c r="C22" t="s">
        <v>205</v>
      </c>
      <c r="D22" s="16" t="str">
        <f>E22</f>
        <v>0AM-9AM</v>
      </c>
      <c r="E22" s="20" t="s">
        <v>206</v>
      </c>
      <c r="F22" t="s">
        <v>207</v>
      </c>
      <c r="G22" t="str">
        <f>H22</f>
        <v>3AM-12PM</v>
      </c>
      <c r="H22" s="20" t="s">
        <v>208</v>
      </c>
      <c r="I22" s="20" t="str">
        <f>H22</f>
        <v>3AM-12PM</v>
      </c>
      <c r="AP22" t="s">
        <v>379</v>
      </c>
      <c r="AQ22">
        <v>2020</v>
      </c>
      <c r="AR22" t="s">
        <v>382</v>
      </c>
      <c r="AT22">
        <v>0</v>
      </c>
      <c r="AU22">
        <v>0</v>
      </c>
      <c r="AV22">
        <v>0</v>
      </c>
      <c r="AW22">
        <v>0</v>
      </c>
      <c r="AX22">
        <v>0</v>
      </c>
      <c r="AY22">
        <v>0</v>
      </c>
      <c r="AZ22">
        <v>0</v>
      </c>
    </row>
    <row r="23" spans="1:52" ht="13">
      <c r="A23" t="s">
        <v>209</v>
      </c>
      <c r="B23" t="s">
        <v>210</v>
      </c>
      <c r="C23" t="s">
        <v>211</v>
      </c>
      <c r="D23" s="16" t="str">
        <f>E23</f>
        <v>10AM-12AM</v>
      </c>
      <c r="E23" s="20" t="s">
        <v>212</v>
      </c>
      <c r="F23" t="s">
        <v>213</v>
      </c>
      <c r="G23" t="str">
        <f>H23</f>
        <v>13PM-15PM</v>
      </c>
      <c r="H23" s="20" t="s">
        <v>214</v>
      </c>
      <c r="I23" s="20" t="str">
        <f>H23</f>
        <v>13PM-15PM</v>
      </c>
      <c r="AP23" t="s">
        <v>379</v>
      </c>
      <c r="AQ23">
        <v>2020</v>
      </c>
      <c r="AR23" t="s">
        <v>381</v>
      </c>
      <c r="AT23">
        <v>1.1919999999999999</v>
      </c>
      <c r="AU23">
        <v>3.9</v>
      </c>
      <c r="AV23">
        <v>5.17</v>
      </c>
      <c r="AW23">
        <v>0.26</v>
      </c>
      <c r="AX23">
        <v>0.42799999999999999</v>
      </c>
      <c r="AY23">
        <v>2.27</v>
      </c>
      <c r="AZ23">
        <v>0.74299999999999999</v>
      </c>
    </row>
    <row r="24" spans="1:52" ht="13">
      <c r="A24" t="s">
        <v>215</v>
      </c>
      <c r="B24" t="s">
        <v>216</v>
      </c>
      <c r="C24" t="s">
        <v>217</v>
      </c>
      <c r="D24" s="16" t="str">
        <f>E24</f>
        <v>21PM-23PM</v>
      </c>
      <c r="E24" s="20" t="s">
        <v>218</v>
      </c>
      <c r="F24" t="s">
        <v>219</v>
      </c>
      <c r="G24" t="str">
        <f>H24</f>
        <v>0AM-2AM</v>
      </c>
      <c r="H24" s="20" t="s">
        <v>220</v>
      </c>
      <c r="I24" s="20" t="str">
        <f>H24</f>
        <v>0AM-2AM</v>
      </c>
      <c r="L24" s="20"/>
      <c r="O24" s="20"/>
      <c r="P24" s="20"/>
    </row>
    <row r="25" spans="1:52" ht="13">
      <c r="O25" s="20"/>
      <c r="P25" s="20"/>
    </row>
    <row r="26" spans="1:52" ht="13">
      <c r="O26" s="20"/>
      <c r="P26" s="20"/>
    </row>
    <row r="33" spans="1:41">
      <c r="A33" s="18"/>
      <c r="B33" s="18"/>
      <c r="C33" s="18"/>
      <c r="D33" s="18"/>
      <c r="E33" s="18"/>
      <c r="F33" s="18"/>
      <c r="G33" s="18"/>
      <c r="H33" s="18"/>
      <c r="J33" s="18"/>
      <c r="K33" s="18"/>
      <c r="L33" s="18"/>
      <c r="M33" s="18"/>
      <c r="N33" s="18"/>
      <c r="O33" s="18"/>
      <c r="P33" s="18"/>
      <c r="Q33" s="18"/>
      <c r="R33" s="18"/>
      <c r="S33" s="18"/>
      <c r="W33" s="18"/>
      <c r="X33" s="18"/>
      <c r="Y33" s="18"/>
      <c r="Z33" s="18"/>
      <c r="AA33" s="18"/>
      <c r="AB33" s="18"/>
      <c r="AC33" s="18"/>
      <c r="AF33" s="18"/>
      <c r="AG33" s="18"/>
      <c r="AH33" s="18"/>
      <c r="AI33" s="18"/>
      <c r="AJ33" s="18"/>
      <c r="AK33" s="18"/>
      <c r="AL33" s="18"/>
      <c r="AM33" s="18"/>
      <c r="AN33" s="18"/>
    </row>
    <row r="34" spans="1:41" ht="14.5">
      <c r="A34" s="18" t="s">
        <v>1</v>
      </c>
      <c r="B34" s="18" t="s">
        <v>2</v>
      </c>
      <c r="C34" s="18" t="s">
        <v>3</v>
      </c>
      <c r="D34" s="18" t="s">
        <v>4</v>
      </c>
      <c r="E34" s="18" t="s">
        <v>168</v>
      </c>
      <c r="F34" s="18" t="s">
        <v>221</v>
      </c>
      <c r="G34" s="24" t="s">
        <v>222</v>
      </c>
      <c r="H34" s="18"/>
      <c r="J34" s="18" t="s">
        <v>1</v>
      </c>
      <c r="K34" s="18" t="s">
        <v>2</v>
      </c>
      <c r="L34" s="18" t="s">
        <v>3</v>
      </c>
      <c r="M34" s="18" t="s">
        <v>4</v>
      </c>
      <c r="N34" s="18" t="s">
        <v>169</v>
      </c>
      <c r="O34" s="18" t="s">
        <v>170</v>
      </c>
      <c r="P34" s="18" t="s">
        <v>221</v>
      </c>
      <c r="Q34" s="24" t="s">
        <v>222</v>
      </c>
      <c r="R34" s="18"/>
      <c r="S34" s="18"/>
      <c r="W34" s="18" t="s">
        <v>1</v>
      </c>
      <c r="X34" s="18" t="s">
        <v>2</v>
      </c>
      <c r="Y34" s="18" t="s">
        <v>3</v>
      </c>
      <c r="Z34" s="18" t="s">
        <v>4</v>
      </c>
      <c r="AA34" s="18" t="s">
        <v>171</v>
      </c>
      <c r="AB34" s="18" t="s">
        <v>221</v>
      </c>
      <c r="AC34" s="24" t="s">
        <v>222</v>
      </c>
      <c r="AD34" s="18"/>
      <c r="AF34" s="18" t="s">
        <v>1</v>
      </c>
      <c r="AG34" s="18" t="s">
        <v>2</v>
      </c>
      <c r="AH34" s="18" t="s">
        <v>3</v>
      </c>
      <c r="AI34" s="18" t="s">
        <v>4</v>
      </c>
      <c r="AJ34" s="18" t="s">
        <v>172</v>
      </c>
      <c r="AK34" s="18" t="s">
        <v>173</v>
      </c>
      <c r="AL34" s="18" t="s">
        <v>174</v>
      </c>
      <c r="AM34" s="18" t="s">
        <v>221</v>
      </c>
      <c r="AN34" s="24" t="s">
        <v>222</v>
      </c>
      <c r="AO34" s="18"/>
    </row>
    <row r="35" spans="1:41" ht="14.5">
      <c r="A35" s="18" t="s">
        <v>264</v>
      </c>
      <c r="B35" s="18" t="s">
        <v>383</v>
      </c>
      <c r="C35" s="25" t="s">
        <v>176</v>
      </c>
      <c r="D35" s="26" t="s">
        <v>177</v>
      </c>
      <c r="E35" s="27">
        <v>0.42</v>
      </c>
      <c r="F35" s="18"/>
      <c r="G35" s="24" t="s">
        <v>224</v>
      </c>
      <c r="H35" s="18"/>
      <c r="J35" s="18" t="s">
        <v>266</v>
      </c>
      <c r="K35" s="18" t="s">
        <v>383</v>
      </c>
      <c r="L35" s="25" t="s">
        <v>176</v>
      </c>
      <c r="M35" s="26" t="s">
        <v>177</v>
      </c>
      <c r="N35" s="27">
        <v>0.42</v>
      </c>
      <c r="O35" s="27">
        <v>0.42</v>
      </c>
      <c r="P35" s="18"/>
      <c r="Q35" s="24" t="s">
        <v>224</v>
      </c>
      <c r="R35" s="18"/>
      <c r="S35" s="18"/>
      <c r="W35" s="18" t="s">
        <v>268</v>
      </c>
      <c r="X35" s="18" t="s">
        <v>383</v>
      </c>
      <c r="Y35" s="25" t="s">
        <v>176</v>
      </c>
      <c r="Z35" s="26" t="s">
        <v>177</v>
      </c>
      <c r="AA35" s="27">
        <v>0.42</v>
      </c>
      <c r="AB35" s="18"/>
      <c r="AC35" s="24" t="s">
        <v>224</v>
      </c>
      <c r="AD35" s="18"/>
      <c r="AF35" s="18" t="s">
        <v>270</v>
      </c>
      <c r="AG35" s="18" t="s">
        <v>383</v>
      </c>
      <c r="AH35" s="25" t="s">
        <v>176</v>
      </c>
      <c r="AI35" s="26" t="s">
        <v>177</v>
      </c>
      <c r="AJ35" s="27">
        <v>0.42</v>
      </c>
      <c r="AK35" s="27">
        <f>AJ35</f>
        <v>0.42</v>
      </c>
      <c r="AL35" s="27">
        <f>AK35</f>
        <v>0.42</v>
      </c>
      <c r="AM35" s="18"/>
      <c r="AN35" s="24" t="s">
        <v>224</v>
      </c>
      <c r="AO35" s="18"/>
    </row>
    <row r="36" spans="1:41" ht="14.5">
      <c r="A36" s="18" t="s">
        <v>272</v>
      </c>
      <c r="B36" s="18" t="s">
        <v>383</v>
      </c>
      <c r="C36" s="25" t="s">
        <v>176</v>
      </c>
      <c r="D36" s="26" t="s">
        <v>177</v>
      </c>
      <c r="E36" s="18">
        <v>0.44</v>
      </c>
      <c r="F36" s="18"/>
      <c r="G36" s="24" t="s">
        <v>224</v>
      </c>
      <c r="H36" s="18"/>
      <c r="J36" s="18" t="s">
        <v>274</v>
      </c>
      <c r="K36" s="18" t="s">
        <v>383</v>
      </c>
      <c r="L36" s="25" t="s">
        <v>176</v>
      </c>
      <c r="M36" s="26" t="s">
        <v>177</v>
      </c>
      <c r="N36" s="18">
        <v>0.44</v>
      </c>
      <c r="O36" s="18">
        <v>0.44</v>
      </c>
      <c r="P36" s="18"/>
      <c r="Q36" s="24" t="s">
        <v>224</v>
      </c>
      <c r="R36" s="18"/>
      <c r="S36" s="18"/>
      <c r="W36" s="18" t="s">
        <v>276</v>
      </c>
      <c r="X36" s="18" t="s">
        <v>383</v>
      </c>
      <c r="Y36" s="25" t="s">
        <v>176</v>
      </c>
      <c r="Z36" s="26" t="s">
        <v>177</v>
      </c>
      <c r="AA36" s="27">
        <v>0.44</v>
      </c>
      <c r="AB36" s="18"/>
      <c r="AC36" s="24" t="s">
        <v>224</v>
      </c>
      <c r="AD36" s="18"/>
      <c r="AF36" s="18" t="s">
        <v>278</v>
      </c>
      <c r="AG36" s="18" t="s">
        <v>383</v>
      </c>
      <c r="AH36" s="25" t="s">
        <v>176</v>
      </c>
      <c r="AI36" s="26" t="s">
        <v>177</v>
      </c>
      <c r="AJ36" s="27">
        <v>0.44</v>
      </c>
      <c r="AK36" s="27">
        <f t="shared" ref="AK36:AL50" si="4">AJ36</f>
        <v>0.44</v>
      </c>
      <c r="AL36" s="27">
        <f t="shared" si="4"/>
        <v>0.44</v>
      </c>
      <c r="AM36" s="18"/>
      <c r="AN36" s="24" t="s">
        <v>224</v>
      </c>
      <c r="AO36" s="18"/>
    </row>
    <row r="37" spans="1:41" ht="14.5">
      <c r="A37" s="18" t="s">
        <v>280</v>
      </c>
      <c r="B37" s="18" t="s">
        <v>383</v>
      </c>
      <c r="C37" s="25" t="s">
        <v>176</v>
      </c>
      <c r="D37" s="26" t="s">
        <v>177</v>
      </c>
      <c r="E37" s="18">
        <v>0.45</v>
      </c>
      <c r="F37" s="18"/>
      <c r="G37" s="24" t="s">
        <v>224</v>
      </c>
      <c r="H37" s="18"/>
      <c r="J37" s="18" t="s">
        <v>281</v>
      </c>
      <c r="K37" s="18" t="s">
        <v>383</v>
      </c>
      <c r="L37" s="25" t="s">
        <v>176</v>
      </c>
      <c r="M37" s="26" t="s">
        <v>177</v>
      </c>
      <c r="N37" s="18">
        <v>0.45</v>
      </c>
      <c r="O37" s="18">
        <v>0.45</v>
      </c>
      <c r="P37" s="18"/>
      <c r="Q37" s="24" t="s">
        <v>224</v>
      </c>
      <c r="R37" s="18"/>
      <c r="S37" s="18"/>
      <c r="W37" s="18" t="s">
        <v>283</v>
      </c>
      <c r="X37" s="18" t="s">
        <v>383</v>
      </c>
      <c r="Y37" s="25" t="s">
        <v>176</v>
      </c>
      <c r="Z37" s="26" t="s">
        <v>177</v>
      </c>
      <c r="AA37" s="27">
        <v>0.45</v>
      </c>
      <c r="AB37" s="18"/>
      <c r="AC37" s="24" t="s">
        <v>224</v>
      </c>
      <c r="AD37" s="18"/>
      <c r="AF37" s="18" t="s">
        <v>285</v>
      </c>
      <c r="AG37" s="18" t="s">
        <v>383</v>
      </c>
      <c r="AH37" s="25" t="s">
        <v>176</v>
      </c>
      <c r="AI37" s="26" t="s">
        <v>177</v>
      </c>
      <c r="AJ37" s="27">
        <v>0.45</v>
      </c>
      <c r="AK37" s="27">
        <f t="shared" si="4"/>
        <v>0.45</v>
      </c>
      <c r="AL37" s="27">
        <f t="shared" si="4"/>
        <v>0.45</v>
      </c>
      <c r="AM37" s="18"/>
      <c r="AN37" s="24" t="s">
        <v>224</v>
      </c>
      <c r="AO37" s="18"/>
    </row>
    <row r="38" spans="1:41" ht="14.5">
      <c r="A38" s="18" t="s">
        <v>286</v>
      </c>
      <c r="B38" s="18" t="s">
        <v>383</v>
      </c>
      <c r="C38" s="25" t="s">
        <v>176</v>
      </c>
      <c r="D38" s="26" t="s">
        <v>177</v>
      </c>
      <c r="E38" s="18">
        <v>0.36</v>
      </c>
      <c r="F38" s="18"/>
      <c r="G38" s="24" t="s">
        <v>224</v>
      </c>
      <c r="H38" s="18"/>
      <c r="J38" s="18" t="s">
        <v>288</v>
      </c>
      <c r="K38" s="18" t="s">
        <v>383</v>
      </c>
      <c r="L38" s="25" t="s">
        <v>176</v>
      </c>
      <c r="M38" s="26" t="s">
        <v>177</v>
      </c>
      <c r="N38" s="18">
        <v>0.36</v>
      </c>
      <c r="O38" s="18">
        <v>0.36</v>
      </c>
      <c r="P38" s="18"/>
      <c r="Q38" s="24" t="s">
        <v>224</v>
      </c>
      <c r="R38" s="18"/>
      <c r="S38" s="18"/>
      <c r="W38" s="18" t="s">
        <v>289</v>
      </c>
      <c r="X38" s="18" t="s">
        <v>383</v>
      </c>
      <c r="Y38" s="25" t="s">
        <v>176</v>
      </c>
      <c r="Z38" s="26" t="s">
        <v>177</v>
      </c>
      <c r="AA38" s="27">
        <v>0.36</v>
      </c>
      <c r="AB38" s="18"/>
      <c r="AC38" s="24" t="s">
        <v>224</v>
      </c>
      <c r="AD38" s="18"/>
      <c r="AF38" s="18" t="s">
        <v>290</v>
      </c>
      <c r="AG38" s="18" t="s">
        <v>383</v>
      </c>
      <c r="AH38" s="25" t="s">
        <v>176</v>
      </c>
      <c r="AI38" s="26" t="s">
        <v>177</v>
      </c>
      <c r="AJ38" s="27">
        <v>0.36</v>
      </c>
      <c r="AK38" s="27">
        <f t="shared" si="4"/>
        <v>0.36</v>
      </c>
      <c r="AL38" s="27">
        <f t="shared" si="4"/>
        <v>0.36</v>
      </c>
      <c r="AM38" s="18"/>
      <c r="AN38" s="24" t="s">
        <v>224</v>
      </c>
      <c r="AO38" s="18"/>
    </row>
    <row r="39" spans="1:41" ht="14.5">
      <c r="A39" s="18" t="s">
        <v>292</v>
      </c>
      <c r="B39" s="18" t="s">
        <v>383</v>
      </c>
      <c r="C39" s="25" t="s">
        <v>176</v>
      </c>
      <c r="D39" s="26" t="s">
        <v>177</v>
      </c>
      <c r="E39" s="18">
        <v>0.33</v>
      </c>
      <c r="F39" s="18"/>
      <c r="G39" s="24" t="s">
        <v>224</v>
      </c>
      <c r="H39" s="18"/>
      <c r="J39" s="18" t="s">
        <v>294</v>
      </c>
      <c r="K39" s="18" t="s">
        <v>383</v>
      </c>
      <c r="L39" s="25" t="s">
        <v>176</v>
      </c>
      <c r="M39" s="26" t="s">
        <v>177</v>
      </c>
      <c r="N39" s="18">
        <v>0.33</v>
      </c>
      <c r="O39" s="18">
        <v>0.33</v>
      </c>
      <c r="P39" s="18"/>
      <c r="Q39" s="24" t="s">
        <v>224</v>
      </c>
      <c r="R39" s="18"/>
      <c r="S39" s="18"/>
      <c r="W39" s="18" t="s">
        <v>296</v>
      </c>
      <c r="X39" s="18" t="s">
        <v>383</v>
      </c>
      <c r="Y39" s="25" t="s">
        <v>176</v>
      </c>
      <c r="Z39" s="26" t="s">
        <v>177</v>
      </c>
      <c r="AA39" s="27">
        <v>0.33</v>
      </c>
      <c r="AB39" s="18"/>
      <c r="AC39" s="24" t="s">
        <v>224</v>
      </c>
      <c r="AD39" s="18"/>
      <c r="AF39" s="18" t="s">
        <v>298</v>
      </c>
      <c r="AG39" s="18" t="s">
        <v>383</v>
      </c>
      <c r="AH39" s="25" t="s">
        <v>176</v>
      </c>
      <c r="AI39" s="26" t="s">
        <v>177</v>
      </c>
      <c r="AJ39" s="27">
        <v>0.33</v>
      </c>
      <c r="AK39" s="27">
        <f t="shared" si="4"/>
        <v>0.33</v>
      </c>
      <c r="AL39" s="27">
        <f t="shared" si="4"/>
        <v>0.33</v>
      </c>
      <c r="AM39" s="18"/>
      <c r="AN39" s="24" t="s">
        <v>224</v>
      </c>
      <c r="AO39" s="18"/>
    </row>
    <row r="40" spans="1:41" ht="14.5">
      <c r="A40" s="18" t="s">
        <v>300</v>
      </c>
      <c r="B40" s="18" t="s">
        <v>383</v>
      </c>
      <c r="C40" s="25" t="s">
        <v>176</v>
      </c>
      <c r="D40" s="26" t="s">
        <v>177</v>
      </c>
      <c r="E40" s="18">
        <v>0.36</v>
      </c>
      <c r="F40" s="18"/>
      <c r="G40" s="24" t="s">
        <v>224</v>
      </c>
      <c r="H40" s="18"/>
      <c r="J40" s="18" t="s">
        <v>302</v>
      </c>
      <c r="K40" s="18" t="s">
        <v>383</v>
      </c>
      <c r="L40" s="25" t="s">
        <v>176</v>
      </c>
      <c r="M40" s="26" t="s">
        <v>177</v>
      </c>
      <c r="N40" s="18">
        <v>0.36</v>
      </c>
      <c r="O40" s="18">
        <v>0.36</v>
      </c>
      <c r="P40" s="18"/>
      <c r="Q40" s="24" t="s">
        <v>224</v>
      </c>
      <c r="R40" s="18"/>
      <c r="S40" s="18"/>
      <c r="W40" s="18" t="s">
        <v>304</v>
      </c>
      <c r="X40" s="18" t="s">
        <v>383</v>
      </c>
      <c r="Y40" s="25" t="s">
        <v>176</v>
      </c>
      <c r="Z40" s="26" t="s">
        <v>177</v>
      </c>
      <c r="AA40" s="27">
        <v>0.36</v>
      </c>
      <c r="AB40" s="18"/>
      <c r="AC40" s="24" t="s">
        <v>224</v>
      </c>
      <c r="AD40" s="18"/>
      <c r="AF40" s="18" t="s">
        <v>306</v>
      </c>
      <c r="AG40" s="18" t="s">
        <v>383</v>
      </c>
      <c r="AH40" s="25" t="s">
        <v>176</v>
      </c>
      <c r="AI40" s="26" t="s">
        <v>177</v>
      </c>
      <c r="AJ40" s="27">
        <v>0.36</v>
      </c>
      <c r="AK40" s="27">
        <f t="shared" si="4"/>
        <v>0.36</v>
      </c>
      <c r="AL40" s="27">
        <f t="shared" si="4"/>
        <v>0.36</v>
      </c>
      <c r="AM40" s="18"/>
      <c r="AN40" s="24" t="s">
        <v>224</v>
      </c>
      <c r="AO40" s="18"/>
    </row>
    <row r="41" spans="1:41" ht="14.5">
      <c r="A41" s="18" t="s">
        <v>308</v>
      </c>
      <c r="B41" s="18" t="s">
        <v>383</v>
      </c>
      <c r="C41" s="25" t="s">
        <v>176</v>
      </c>
      <c r="D41" s="26" t="s">
        <v>177</v>
      </c>
      <c r="E41" s="18">
        <v>0.42</v>
      </c>
      <c r="F41" s="18"/>
      <c r="G41" s="24" t="s">
        <v>224</v>
      </c>
      <c r="H41" s="18"/>
      <c r="J41" s="18" t="s">
        <v>309</v>
      </c>
      <c r="K41" s="18" t="s">
        <v>383</v>
      </c>
      <c r="L41" s="25" t="s">
        <v>176</v>
      </c>
      <c r="M41" s="26" t="s">
        <v>177</v>
      </c>
      <c r="N41" s="18">
        <v>0.42</v>
      </c>
      <c r="O41" s="18">
        <v>0.42</v>
      </c>
      <c r="P41" s="18"/>
      <c r="Q41" s="24" t="s">
        <v>224</v>
      </c>
      <c r="R41" s="18"/>
      <c r="S41" s="18"/>
      <c r="W41" s="18" t="s">
        <v>311</v>
      </c>
      <c r="X41" s="18" t="s">
        <v>383</v>
      </c>
      <c r="Y41" s="25" t="s">
        <v>176</v>
      </c>
      <c r="Z41" s="26" t="s">
        <v>177</v>
      </c>
      <c r="AA41" s="27">
        <v>0.42</v>
      </c>
      <c r="AB41" s="18"/>
      <c r="AC41" s="24" t="s">
        <v>224</v>
      </c>
      <c r="AD41" s="18"/>
      <c r="AF41" s="18" t="s">
        <v>313</v>
      </c>
      <c r="AG41" s="18" t="s">
        <v>383</v>
      </c>
      <c r="AH41" s="25" t="s">
        <v>176</v>
      </c>
      <c r="AI41" s="26" t="s">
        <v>177</v>
      </c>
      <c r="AJ41" s="27">
        <v>0.42</v>
      </c>
      <c r="AK41" s="27">
        <f t="shared" si="4"/>
        <v>0.42</v>
      </c>
      <c r="AL41" s="27">
        <f t="shared" si="4"/>
        <v>0.42</v>
      </c>
      <c r="AM41" s="18"/>
      <c r="AN41" s="24" t="s">
        <v>224</v>
      </c>
      <c r="AO41" s="18"/>
    </row>
    <row r="42" spans="1:41" ht="14.5">
      <c r="A42" s="18" t="s">
        <v>314</v>
      </c>
      <c r="B42" s="18" t="s">
        <v>383</v>
      </c>
      <c r="C42" s="25" t="s">
        <v>176</v>
      </c>
      <c r="D42" s="26" t="s">
        <v>177</v>
      </c>
      <c r="E42" s="18">
        <v>0.31</v>
      </c>
      <c r="F42" s="18"/>
      <c r="G42" s="24" t="s">
        <v>224</v>
      </c>
      <c r="H42" s="18"/>
      <c r="J42" s="18" t="s">
        <v>316</v>
      </c>
      <c r="K42" s="18" t="s">
        <v>383</v>
      </c>
      <c r="L42" s="25" t="s">
        <v>176</v>
      </c>
      <c r="M42" s="26" t="s">
        <v>177</v>
      </c>
      <c r="N42" s="18">
        <v>0.31</v>
      </c>
      <c r="O42" s="18">
        <v>0.31</v>
      </c>
      <c r="P42" s="18"/>
      <c r="Q42" s="24" t="s">
        <v>224</v>
      </c>
      <c r="R42" s="18"/>
      <c r="S42" s="18"/>
      <c r="W42" s="18" t="s">
        <v>317</v>
      </c>
      <c r="X42" s="18" t="s">
        <v>383</v>
      </c>
      <c r="Y42" s="25" t="s">
        <v>176</v>
      </c>
      <c r="Z42" s="26" t="s">
        <v>177</v>
      </c>
      <c r="AA42" s="27">
        <v>0.31</v>
      </c>
      <c r="AB42" s="18"/>
      <c r="AC42" s="24" t="s">
        <v>224</v>
      </c>
      <c r="AD42" s="18"/>
      <c r="AF42" s="18" t="s">
        <v>318</v>
      </c>
      <c r="AG42" s="18" t="s">
        <v>383</v>
      </c>
      <c r="AH42" s="25" t="s">
        <v>176</v>
      </c>
      <c r="AI42" s="26" t="s">
        <v>177</v>
      </c>
      <c r="AJ42" s="27">
        <v>0.31</v>
      </c>
      <c r="AK42" s="27">
        <f t="shared" si="4"/>
        <v>0.31</v>
      </c>
      <c r="AL42" s="27">
        <f t="shared" si="4"/>
        <v>0.31</v>
      </c>
      <c r="AM42" s="18"/>
      <c r="AN42" s="24" t="s">
        <v>224</v>
      </c>
      <c r="AO42" s="18"/>
    </row>
    <row r="43" spans="1:41" ht="14.5">
      <c r="A43" s="18" t="s">
        <v>320</v>
      </c>
      <c r="B43" s="18" t="s">
        <v>383</v>
      </c>
      <c r="C43" s="25" t="s">
        <v>176</v>
      </c>
      <c r="D43" s="26" t="s">
        <v>177</v>
      </c>
      <c r="E43" s="18">
        <v>0.31</v>
      </c>
      <c r="F43" s="18"/>
      <c r="G43" s="24" t="s">
        <v>224</v>
      </c>
      <c r="H43" s="18"/>
      <c r="J43" s="18" t="s">
        <v>322</v>
      </c>
      <c r="K43" s="18" t="s">
        <v>383</v>
      </c>
      <c r="L43" s="25" t="s">
        <v>176</v>
      </c>
      <c r="M43" s="26" t="s">
        <v>177</v>
      </c>
      <c r="N43" s="18">
        <v>0.31</v>
      </c>
      <c r="O43" s="18">
        <v>0.31</v>
      </c>
      <c r="P43" s="18"/>
      <c r="Q43" s="24" t="s">
        <v>224</v>
      </c>
      <c r="R43" s="18"/>
      <c r="S43" s="18"/>
      <c r="W43" s="18" t="s">
        <v>324</v>
      </c>
      <c r="X43" s="18" t="s">
        <v>383</v>
      </c>
      <c r="Y43" s="25" t="s">
        <v>176</v>
      </c>
      <c r="Z43" s="26" t="s">
        <v>177</v>
      </c>
      <c r="AA43" s="27">
        <v>0.31</v>
      </c>
      <c r="AB43" s="18"/>
      <c r="AC43" s="24" t="s">
        <v>224</v>
      </c>
      <c r="AD43" s="18"/>
      <c r="AF43" s="18" t="s">
        <v>326</v>
      </c>
      <c r="AG43" s="18" t="s">
        <v>383</v>
      </c>
      <c r="AH43" s="25" t="s">
        <v>176</v>
      </c>
      <c r="AI43" s="26" t="s">
        <v>177</v>
      </c>
      <c r="AJ43" s="27">
        <v>0.31</v>
      </c>
      <c r="AK43" s="27">
        <f t="shared" si="4"/>
        <v>0.31</v>
      </c>
      <c r="AL43" s="27">
        <f t="shared" si="4"/>
        <v>0.31</v>
      </c>
      <c r="AM43" s="18"/>
      <c r="AN43" s="24" t="s">
        <v>224</v>
      </c>
      <c r="AO43" s="18"/>
    </row>
    <row r="44" spans="1:41" ht="14.5">
      <c r="A44" s="18" t="s">
        <v>328</v>
      </c>
      <c r="B44" s="18" t="s">
        <v>383</v>
      </c>
      <c r="C44" s="25" t="s">
        <v>176</v>
      </c>
      <c r="D44" s="26" t="s">
        <v>177</v>
      </c>
      <c r="E44" s="18">
        <v>0.36</v>
      </c>
      <c r="F44" s="18"/>
      <c r="G44" s="24" t="s">
        <v>224</v>
      </c>
      <c r="H44" s="18"/>
      <c r="J44" s="18" t="s">
        <v>330</v>
      </c>
      <c r="K44" s="18" t="s">
        <v>383</v>
      </c>
      <c r="L44" s="25" t="s">
        <v>176</v>
      </c>
      <c r="M44" s="26" t="s">
        <v>177</v>
      </c>
      <c r="N44" s="18">
        <v>0.36</v>
      </c>
      <c r="O44" s="18">
        <v>0.36</v>
      </c>
      <c r="P44" s="18"/>
      <c r="Q44" s="24" t="s">
        <v>224</v>
      </c>
      <c r="R44" s="18"/>
      <c r="S44" s="18"/>
      <c r="W44" s="18" t="s">
        <v>332</v>
      </c>
      <c r="X44" s="18" t="s">
        <v>383</v>
      </c>
      <c r="Y44" s="25" t="s">
        <v>176</v>
      </c>
      <c r="Z44" s="26" t="s">
        <v>177</v>
      </c>
      <c r="AA44" s="27">
        <v>0.36</v>
      </c>
      <c r="AB44" s="18"/>
      <c r="AC44" s="24" t="s">
        <v>224</v>
      </c>
      <c r="AD44" s="18"/>
      <c r="AF44" s="18" t="s">
        <v>334</v>
      </c>
      <c r="AG44" s="18" t="s">
        <v>383</v>
      </c>
      <c r="AH44" s="25" t="s">
        <v>176</v>
      </c>
      <c r="AI44" s="26" t="s">
        <v>177</v>
      </c>
      <c r="AJ44" s="27">
        <v>0.36</v>
      </c>
      <c r="AK44" s="27">
        <f t="shared" si="4"/>
        <v>0.36</v>
      </c>
      <c r="AL44" s="27">
        <f t="shared" si="4"/>
        <v>0.36</v>
      </c>
      <c r="AM44" s="18"/>
      <c r="AN44" s="24" t="s">
        <v>224</v>
      </c>
      <c r="AO44" s="18"/>
    </row>
    <row r="45" spans="1:41" ht="14.5">
      <c r="A45" s="18" t="s">
        <v>336</v>
      </c>
      <c r="B45" s="18" t="s">
        <v>383</v>
      </c>
      <c r="C45" s="25" t="s">
        <v>176</v>
      </c>
      <c r="D45" s="26" t="s">
        <v>177</v>
      </c>
      <c r="E45" s="18">
        <v>0.41</v>
      </c>
      <c r="F45" s="18"/>
      <c r="G45" s="24" t="s">
        <v>224</v>
      </c>
      <c r="H45" s="18"/>
      <c r="J45" s="18" t="s">
        <v>337</v>
      </c>
      <c r="K45" s="18" t="s">
        <v>383</v>
      </c>
      <c r="L45" s="25" t="s">
        <v>176</v>
      </c>
      <c r="M45" s="26" t="s">
        <v>177</v>
      </c>
      <c r="N45" s="18">
        <v>0.41</v>
      </c>
      <c r="O45" s="18">
        <v>0.41</v>
      </c>
      <c r="P45" s="18"/>
      <c r="Q45" s="24" t="s">
        <v>224</v>
      </c>
      <c r="R45" s="18"/>
      <c r="S45" s="18"/>
      <c r="W45" s="18" t="s">
        <v>339</v>
      </c>
      <c r="X45" s="18" t="s">
        <v>383</v>
      </c>
      <c r="Y45" s="25" t="s">
        <v>176</v>
      </c>
      <c r="Z45" s="26" t="s">
        <v>177</v>
      </c>
      <c r="AA45" s="27">
        <v>0.41</v>
      </c>
      <c r="AB45" s="18"/>
      <c r="AC45" s="24" t="s">
        <v>224</v>
      </c>
      <c r="AD45" s="18"/>
      <c r="AF45" s="18" t="s">
        <v>341</v>
      </c>
      <c r="AG45" s="18" t="s">
        <v>383</v>
      </c>
      <c r="AH45" s="25" t="s">
        <v>176</v>
      </c>
      <c r="AI45" s="26" t="s">
        <v>177</v>
      </c>
      <c r="AJ45" s="27">
        <v>0.41</v>
      </c>
      <c r="AK45" s="27">
        <f t="shared" si="4"/>
        <v>0.41</v>
      </c>
      <c r="AL45" s="27">
        <f t="shared" si="4"/>
        <v>0.41</v>
      </c>
      <c r="AM45" s="18"/>
      <c r="AN45" s="24" t="s">
        <v>224</v>
      </c>
      <c r="AO45" s="18"/>
    </row>
    <row r="46" spans="1:41" ht="14.5">
      <c r="A46" s="18" t="s">
        <v>342</v>
      </c>
      <c r="B46" s="18" t="s">
        <v>383</v>
      </c>
      <c r="C46" s="25" t="s">
        <v>176</v>
      </c>
      <c r="D46" s="26" t="s">
        <v>177</v>
      </c>
      <c r="E46" s="18">
        <v>0.28999999999999998</v>
      </c>
      <c r="F46" s="18"/>
      <c r="G46" s="24" t="s">
        <v>224</v>
      </c>
      <c r="H46" s="18"/>
      <c r="J46" s="18" t="s">
        <v>344</v>
      </c>
      <c r="K46" s="18" t="s">
        <v>383</v>
      </c>
      <c r="L46" s="25" t="s">
        <v>176</v>
      </c>
      <c r="M46" s="26" t="s">
        <v>177</v>
      </c>
      <c r="N46" s="18">
        <v>0.28999999999999998</v>
      </c>
      <c r="O46" s="18">
        <v>0.28999999999999998</v>
      </c>
      <c r="P46" s="18"/>
      <c r="Q46" s="24" t="s">
        <v>224</v>
      </c>
      <c r="R46" s="18"/>
      <c r="S46" s="18"/>
      <c r="W46" s="18" t="s">
        <v>345</v>
      </c>
      <c r="X46" s="18" t="s">
        <v>383</v>
      </c>
      <c r="Y46" s="25" t="s">
        <v>176</v>
      </c>
      <c r="Z46" s="26" t="s">
        <v>177</v>
      </c>
      <c r="AA46" s="27">
        <v>0.28999999999999998</v>
      </c>
      <c r="AB46" s="18"/>
      <c r="AC46" s="24" t="s">
        <v>224</v>
      </c>
      <c r="AD46" s="18"/>
      <c r="AF46" s="18" t="s">
        <v>346</v>
      </c>
      <c r="AG46" s="18" t="s">
        <v>383</v>
      </c>
      <c r="AH46" s="25" t="s">
        <v>176</v>
      </c>
      <c r="AI46" s="26" t="s">
        <v>177</v>
      </c>
      <c r="AJ46" s="27">
        <v>0.28999999999999998</v>
      </c>
      <c r="AK46" s="27">
        <f t="shared" si="4"/>
        <v>0.28999999999999998</v>
      </c>
      <c r="AL46" s="27">
        <f t="shared" si="4"/>
        <v>0.28999999999999998</v>
      </c>
      <c r="AM46" s="18"/>
      <c r="AN46" s="24" t="s">
        <v>224</v>
      </c>
      <c r="AO46" s="18"/>
    </row>
    <row r="47" spans="1:41" ht="14.5">
      <c r="A47" s="18" t="s">
        <v>348</v>
      </c>
      <c r="B47" s="18" t="s">
        <v>383</v>
      </c>
      <c r="C47" s="25" t="s">
        <v>176</v>
      </c>
      <c r="D47" s="26" t="s">
        <v>177</v>
      </c>
      <c r="E47" s="18">
        <v>0.39</v>
      </c>
      <c r="F47" s="18"/>
      <c r="G47" s="24" t="s">
        <v>224</v>
      </c>
      <c r="H47" s="18"/>
      <c r="J47" s="18" t="s">
        <v>350</v>
      </c>
      <c r="K47" s="18" t="s">
        <v>383</v>
      </c>
      <c r="L47" s="25" t="s">
        <v>176</v>
      </c>
      <c r="M47" s="26" t="s">
        <v>177</v>
      </c>
      <c r="N47" s="18">
        <v>0.39</v>
      </c>
      <c r="O47" s="18">
        <v>0.39</v>
      </c>
      <c r="P47" s="18"/>
      <c r="Q47" s="24" t="s">
        <v>224</v>
      </c>
      <c r="R47" s="18"/>
      <c r="S47" s="18"/>
      <c r="W47" s="18" t="s">
        <v>352</v>
      </c>
      <c r="X47" s="18" t="s">
        <v>383</v>
      </c>
      <c r="Y47" s="25" t="s">
        <v>176</v>
      </c>
      <c r="Z47" s="26" t="s">
        <v>177</v>
      </c>
      <c r="AA47" s="27">
        <v>0.39</v>
      </c>
      <c r="AB47" s="18"/>
      <c r="AC47" s="24" t="s">
        <v>224</v>
      </c>
      <c r="AD47" s="18"/>
      <c r="AF47" s="18" t="s">
        <v>354</v>
      </c>
      <c r="AG47" s="18" t="s">
        <v>383</v>
      </c>
      <c r="AH47" s="25" t="s">
        <v>176</v>
      </c>
      <c r="AI47" s="26" t="s">
        <v>177</v>
      </c>
      <c r="AJ47" s="27">
        <v>0.39</v>
      </c>
      <c r="AK47" s="27">
        <f t="shared" si="4"/>
        <v>0.39</v>
      </c>
      <c r="AL47" s="27">
        <f t="shared" si="4"/>
        <v>0.39</v>
      </c>
      <c r="AM47" s="18"/>
      <c r="AN47" s="24" t="s">
        <v>224</v>
      </c>
      <c r="AO47" s="18"/>
    </row>
    <row r="48" spans="1:41" ht="14.5">
      <c r="A48" s="18" t="s">
        <v>356</v>
      </c>
      <c r="B48" s="18" t="s">
        <v>383</v>
      </c>
      <c r="C48" s="25" t="s">
        <v>176</v>
      </c>
      <c r="D48" s="26" t="s">
        <v>177</v>
      </c>
      <c r="E48" s="18">
        <v>0.41</v>
      </c>
      <c r="F48" s="18"/>
      <c r="G48" s="24" t="s">
        <v>224</v>
      </c>
      <c r="H48" s="18"/>
      <c r="J48" s="18" t="s">
        <v>358</v>
      </c>
      <c r="K48" s="18" t="s">
        <v>383</v>
      </c>
      <c r="L48" s="25" t="s">
        <v>176</v>
      </c>
      <c r="M48" s="26" t="s">
        <v>177</v>
      </c>
      <c r="N48" s="18">
        <v>0.41</v>
      </c>
      <c r="O48" s="18">
        <v>0.41</v>
      </c>
      <c r="P48" s="18"/>
      <c r="Q48" s="24" t="s">
        <v>224</v>
      </c>
      <c r="R48" s="18"/>
      <c r="S48" s="18"/>
      <c r="W48" s="18" t="s">
        <v>360</v>
      </c>
      <c r="X48" s="18" t="s">
        <v>383</v>
      </c>
      <c r="Y48" s="25" t="s">
        <v>176</v>
      </c>
      <c r="Z48" s="26" t="s">
        <v>177</v>
      </c>
      <c r="AA48" s="27">
        <v>0.41</v>
      </c>
      <c r="AB48" s="18"/>
      <c r="AC48" s="24" t="s">
        <v>224</v>
      </c>
      <c r="AD48" s="18"/>
      <c r="AF48" s="18" t="s">
        <v>362</v>
      </c>
      <c r="AG48" s="18" t="s">
        <v>383</v>
      </c>
      <c r="AH48" s="25" t="s">
        <v>176</v>
      </c>
      <c r="AI48" s="26" t="s">
        <v>177</v>
      </c>
      <c r="AJ48" s="27">
        <v>0.41</v>
      </c>
      <c r="AK48" s="27">
        <f t="shared" si="4"/>
        <v>0.41</v>
      </c>
      <c r="AL48" s="27">
        <f t="shared" si="4"/>
        <v>0.41</v>
      </c>
      <c r="AM48" s="18"/>
      <c r="AN48" s="24" t="s">
        <v>224</v>
      </c>
      <c r="AO48" s="18"/>
    </row>
    <row r="49" spans="1:41" ht="14.5">
      <c r="A49" s="18" t="s">
        <v>364</v>
      </c>
      <c r="B49" s="18" t="s">
        <v>383</v>
      </c>
      <c r="C49" s="25" t="s">
        <v>176</v>
      </c>
      <c r="D49" s="26" t="s">
        <v>177</v>
      </c>
      <c r="E49" s="18">
        <v>0.42</v>
      </c>
      <c r="F49" s="18"/>
      <c r="G49" s="24" t="s">
        <v>224</v>
      </c>
      <c r="H49" s="18"/>
      <c r="J49" s="18" t="s">
        <v>365</v>
      </c>
      <c r="K49" s="18" t="s">
        <v>383</v>
      </c>
      <c r="L49" s="25" t="s">
        <v>176</v>
      </c>
      <c r="M49" s="26" t="s">
        <v>177</v>
      </c>
      <c r="N49" s="18">
        <v>0.42</v>
      </c>
      <c r="O49" s="18">
        <v>0.42</v>
      </c>
      <c r="P49" s="18"/>
      <c r="Q49" s="24" t="s">
        <v>224</v>
      </c>
      <c r="R49" s="18"/>
      <c r="S49" s="18"/>
      <c r="W49" s="18" t="s">
        <v>367</v>
      </c>
      <c r="X49" s="18" t="s">
        <v>383</v>
      </c>
      <c r="Y49" s="25" t="s">
        <v>176</v>
      </c>
      <c r="Z49" s="26" t="s">
        <v>177</v>
      </c>
      <c r="AA49" s="27">
        <v>0.42</v>
      </c>
      <c r="AB49" s="18"/>
      <c r="AC49" s="24" t="s">
        <v>224</v>
      </c>
      <c r="AD49" s="18"/>
      <c r="AF49" s="18" t="s">
        <v>369</v>
      </c>
      <c r="AG49" s="18" t="s">
        <v>383</v>
      </c>
      <c r="AH49" s="25" t="s">
        <v>176</v>
      </c>
      <c r="AI49" s="26" t="s">
        <v>177</v>
      </c>
      <c r="AJ49" s="27">
        <v>0.42</v>
      </c>
      <c r="AK49" s="27">
        <f t="shared" si="4"/>
        <v>0.42</v>
      </c>
      <c r="AL49" s="27">
        <f t="shared" si="4"/>
        <v>0.42</v>
      </c>
      <c r="AM49" s="18"/>
      <c r="AN49" s="24" t="s">
        <v>224</v>
      </c>
      <c r="AO49" s="18"/>
    </row>
    <row r="50" spans="1:41" ht="14.5">
      <c r="A50" s="18" t="s">
        <v>370</v>
      </c>
      <c r="B50" s="18" t="s">
        <v>383</v>
      </c>
      <c r="C50" s="25" t="s">
        <v>176</v>
      </c>
      <c r="D50" s="26" t="s">
        <v>177</v>
      </c>
      <c r="E50" s="18">
        <v>0.34</v>
      </c>
      <c r="F50" s="18"/>
      <c r="G50" s="24" t="s">
        <v>224</v>
      </c>
      <c r="H50" s="18"/>
      <c r="J50" s="18" t="s">
        <v>372</v>
      </c>
      <c r="K50" s="18" t="s">
        <v>383</v>
      </c>
      <c r="L50" s="25" t="s">
        <v>176</v>
      </c>
      <c r="M50" s="26" t="s">
        <v>177</v>
      </c>
      <c r="N50" s="18">
        <v>0.34</v>
      </c>
      <c r="O50" s="18">
        <v>0.34</v>
      </c>
      <c r="P50" s="18"/>
      <c r="Q50" s="24" t="s">
        <v>224</v>
      </c>
      <c r="R50" s="18"/>
      <c r="S50" s="18"/>
      <c r="W50" s="18" t="s">
        <v>373</v>
      </c>
      <c r="X50" s="18" t="s">
        <v>383</v>
      </c>
      <c r="Y50" s="25" t="s">
        <v>176</v>
      </c>
      <c r="Z50" s="26" t="s">
        <v>177</v>
      </c>
      <c r="AA50" s="27">
        <v>0.34</v>
      </c>
      <c r="AB50" s="18"/>
      <c r="AC50" s="24" t="s">
        <v>224</v>
      </c>
      <c r="AD50" s="18"/>
      <c r="AF50" s="18" t="s">
        <v>374</v>
      </c>
      <c r="AG50" s="18" t="s">
        <v>383</v>
      </c>
      <c r="AH50" s="25" t="s">
        <v>176</v>
      </c>
      <c r="AI50" s="26" t="s">
        <v>177</v>
      </c>
      <c r="AJ50" s="27">
        <v>0.34</v>
      </c>
      <c r="AK50" s="27">
        <f t="shared" si="4"/>
        <v>0.34</v>
      </c>
      <c r="AL50" s="27">
        <f t="shared" si="4"/>
        <v>0.34</v>
      </c>
      <c r="AM50" s="18"/>
      <c r="AN50" s="24" t="s">
        <v>224</v>
      </c>
      <c r="AO50" s="18"/>
    </row>
    <row r="51" spans="1:41">
      <c r="A51" s="28"/>
      <c r="B51" s="28"/>
      <c r="C51" s="28"/>
    </row>
    <row r="52" spans="1:41">
      <c r="A52" s="28"/>
      <c r="B52" s="28"/>
      <c r="C52" s="28"/>
    </row>
    <row r="53" spans="1:41">
      <c r="A53" s="28"/>
      <c r="B53" s="28"/>
      <c r="C53" s="28"/>
    </row>
    <row r="54" spans="1:41">
      <c r="A54" s="28"/>
      <c r="B54" s="28"/>
      <c r="C54" s="28"/>
    </row>
    <row r="55" spans="1:41">
      <c r="A55" s="28"/>
      <c r="B55" s="28"/>
      <c r="C55" s="28"/>
    </row>
    <row r="56" spans="1:41">
      <c r="A56" s="28"/>
      <c r="B56" s="28"/>
      <c r="C56" s="28"/>
    </row>
    <row r="57" spans="1:41">
      <c r="A57" s="28"/>
      <c r="B57" s="28"/>
      <c r="C57" s="28"/>
    </row>
    <row r="58" spans="1:41">
      <c r="A58" s="28"/>
      <c r="B58" s="28"/>
      <c r="C58" s="28"/>
    </row>
    <row r="59" spans="1:41">
      <c r="A59" s="28"/>
      <c r="B59" s="28"/>
      <c r="C59" s="28"/>
    </row>
    <row r="60" spans="1:41">
      <c r="A60" s="28"/>
      <c r="B60" s="28"/>
      <c r="C60" s="28"/>
    </row>
    <row r="61" spans="1:41">
      <c r="A61" s="28"/>
      <c r="B61" s="28"/>
      <c r="C61" s="28"/>
    </row>
    <row r="62" spans="1:41">
      <c r="A62" s="28"/>
      <c r="B62" s="28"/>
      <c r="C62" s="28"/>
    </row>
    <row r="63" spans="1:41">
      <c r="A63" s="28"/>
      <c r="B63" s="28"/>
      <c r="C63" s="28"/>
    </row>
    <row r="64" spans="1:41">
      <c r="A64" s="28"/>
      <c r="B64" s="28"/>
      <c r="C64" s="28"/>
    </row>
    <row r="65" spans="1:3">
      <c r="A65" s="28"/>
      <c r="B65" s="28"/>
      <c r="C65" s="28"/>
    </row>
    <row r="66" spans="1:3">
      <c r="A66" s="28"/>
      <c r="B66" s="28"/>
      <c r="C66" s="28"/>
    </row>
    <row r="67" spans="1:3">
      <c r="A67" s="28"/>
      <c r="B67" s="28"/>
      <c r="C67" s="28"/>
    </row>
    <row r="68" spans="1:3">
      <c r="A68" s="28"/>
      <c r="B68" s="28"/>
      <c r="C68" s="28"/>
    </row>
  </sheetData>
  <mergeCells count="1">
    <mergeCell ref="C19:I19"/>
  </mergeCells>
  <pageMargins left="0.7" right="0.7" top="0.75" bottom="0.75" header="0.3" footer="0.3"/>
  <pageSetup orientation="portrait"/>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S192"/>
  <sheetViews>
    <sheetView zoomScale="70" zoomScaleNormal="70" workbookViewId="0">
      <selection activeCell="F38" sqref="F38"/>
    </sheetView>
  </sheetViews>
  <sheetFormatPr defaultColWidth="9" defaultRowHeight="12.5"/>
  <cols>
    <col min="2" max="2" width="10" customWidth="1"/>
    <col min="3" max="3" width="5.26953125" customWidth="1"/>
    <col min="4" max="4" width="10" customWidth="1"/>
    <col min="5" max="5" width="25.81640625" customWidth="1"/>
    <col min="6" max="6" width="26.1796875" customWidth="1"/>
    <col min="8" max="8" width="10.54296875" customWidth="1"/>
    <col min="9" max="9" width="5.1796875" customWidth="1"/>
    <col min="10" max="10" width="10.54296875" customWidth="1"/>
    <col min="11" max="11" width="25.1796875" customWidth="1"/>
    <col min="12" max="12" width="18" customWidth="1"/>
    <col min="14" max="14" width="10.54296875" customWidth="1"/>
    <col min="15" max="15" width="9.26953125" customWidth="1"/>
    <col min="16" max="16" width="12" customWidth="1"/>
    <col min="17" max="17" width="25.1796875" customWidth="1"/>
  </cols>
  <sheetData>
    <row r="1" spans="2:19">
      <c r="B1" s="16" t="s">
        <v>384</v>
      </c>
    </row>
    <row r="2" spans="2:19">
      <c r="C2" s="16"/>
    </row>
    <row r="4" spans="2:19">
      <c r="B4" s="17" t="s">
        <v>385</v>
      </c>
      <c r="C4" s="18"/>
      <c r="D4" s="17">
        <v>31.536000000000001</v>
      </c>
      <c r="E4" s="17" t="s">
        <v>386</v>
      </c>
      <c r="F4" s="18"/>
    </row>
    <row r="5" spans="2:19" ht="13">
      <c r="B5" s="19" t="s">
        <v>387</v>
      </c>
      <c r="C5" s="18"/>
      <c r="D5" s="18"/>
      <c r="E5" s="18"/>
      <c r="F5" s="18"/>
    </row>
    <row r="6" spans="2:19" s="16" customFormat="1">
      <c r="B6" s="16" t="s">
        <v>0</v>
      </c>
      <c r="H6" s="16" t="s">
        <v>0</v>
      </c>
      <c r="N6" s="16" t="s">
        <v>0</v>
      </c>
    </row>
    <row r="9" spans="2:19" s="16" customFormat="1">
      <c r="B9" s="16" t="s">
        <v>3</v>
      </c>
      <c r="C9" s="16" t="s">
        <v>4</v>
      </c>
      <c r="D9" s="16" t="s">
        <v>5</v>
      </c>
      <c r="E9" s="16" t="s">
        <v>181</v>
      </c>
      <c r="F9" s="16" t="s">
        <v>388</v>
      </c>
      <c r="H9" s="16" t="s">
        <v>3</v>
      </c>
      <c r="I9" s="16" t="s">
        <v>4</v>
      </c>
      <c r="J9" s="16" t="s">
        <v>5</v>
      </c>
      <c r="K9" s="16" t="s">
        <v>181</v>
      </c>
      <c r="L9" s="16" t="s">
        <v>388</v>
      </c>
      <c r="N9" s="16" t="s">
        <v>3</v>
      </c>
      <c r="O9" s="16" t="s">
        <v>4</v>
      </c>
      <c r="P9" s="16" t="s">
        <v>5</v>
      </c>
      <c r="Q9" s="16" t="s">
        <v>181</v>
      </c>
      <c r="R9" s="16" t="s">
        <v>388</v>
      </c>
      <c r="S9" s="16" t="s">
        <v>389</v>
      </c>
    </row>
    <row r="10" spans="2:19" s="16" customFormat="1">
      <c r="B10" s="16" t="s">
        <v>390</v>
      </c>
      <c r="C10" s="16">
        <v>1960</v>
      </c>
      <c r="D10" s="16">
        <v>0.32</v>
      </c>
      <c r="E10" s="16" t="s">
        <v>391</v>
      </c>
      <c r="F10" s="16" t="s">
        <v>392</v>
      </c>
      <c r="H10" s="16" t="s">
        <v>390</v>
      </c>
      <c r="I10" s="16">
        <v>1960</v>
      </c>
      <c r="J10" s="16">
        <v>0.28799999999999998</v>
      </c>
      <c r="K10" s="16" t="s">
        <v>391</v>
      </c>
      <c r="L10" s="16" t="s">
        <v>393</v>
      </c>
      <c r="N10" s="16" t="s">
        <v>394</v>
      </c>
      <c r="O10" s="16">
        <v>1960</v>
      </c>
      <c r="P10" s="16">
        <v>1.8527966932641</v>
      </c>
      <c r="Q10" s="16" t="s">
        <v>391</v>
      </c>
      <c r="R10" s="16" t="s">
        <v>395</v>
      </c>
      <c r="S10" s="16" t="s">
        <v>396</v>
      </c>
    </row>
    <row r="11" spans="2:19" s="16" customFormat="1">
      <c r="B11" s="16" t="s">
        <v>390</v>
      </c>
      <c r="C11" s="16">
        <v>1965</v>
      </c>
      <c r="D11" s="16">
        <v>0.33</v>
      </c>
      <c r="E11" s="16" t="s">
        <v>391</v>
      </c>
      <c r="F11" s="16" t="s">
        <v>392</v>
      </c>
      <c r="H11" s="16" t="s">
        <v>390</v>
      </c>
      <c r="I11" s="16">
        <v>1965</v>
      </c>
      <c r="J11" s="16">
        <v>0.29699999999999999</v>
      </c>
      <c r="K11" s="16" t="s">
        <v>391</v>
      </c>
      <c r="L11" s="16" t="s">
        <v>393</v>
      </c>
      <c r="N11" s="16" t="s">
        <v>394</v>
      </c>
      <c r="O11" s="16">
        <v>1961</v>
      </c>
      <c r="P11" s="16">
        <v>1.8435787992677599</v>
      </c>
      <c r="Q11" s="16" t="s">
        <v>391</v>
      </c>
      <c r="R11" s="16" t="s">
        <v>395</v>
      </c>
      <c r="S11" s="16" t="s">
        <v>396</v>
      </c>
    </row>
    <row r="12" spans="2:19" s="16" customFormat="1">
      <c r="B12" s="16" t="s">
        <v>390</v>
      </c>
      <c r="C12" s="16">
        <v>1970</v>
      </c>
      <c r="D12" s="16">
        <v>0.34</v>
      </c>
      <c r="E12" s="16" t="s">
        <v>391</v>
      </c>
      <c r="F12" s="16" t="s">
        <v>392</v>
      </c>
      <c r="H12" s="16" t="s">
        <v>390</v>
      </c>
      <c r="I12" s="16">
        <v>1970</v>
      </c>
      <c r="J12" s="16">
        <v>0.30599999999999999</v>
      </c>
      <c r="K12" s="16" t="s">
        <v>391</v>
      </c>
      <c r="L12" s="16" t="s">
        <v>393</v>
      </c>
      <c r="N12" s="16" t="s">
        <v>394</v>
      </c>
      <c r="O12" s="16">
        <v>1962</v>
      </c>
      <c r="P12" s="16">
        <v>1.83440676544056</v>
      </c>
      <c r="Q12" s="16" t="s">
        <v>391</v>
      </c>
      <c r="R12" s="16" t="s">
        <v>395</v>
      </c>
      <c r="S12" s="16" t="s">
        <v>396</v>
      </c>
    </row>
    <row r="13" spans="2:19" s="16" customFormat="1">
      <c r="B13" s="16" t="s">
        <v>390</v>
      </c>
      <c r="C13" s="16">
        <v>1975</v>
      </c>
      <c r="D13" s="16">
        <v>0.35</v>
      </c>
      <c r="E13" s="16" t="s">
        <v>391</v>
      </c>
      <c r="F13" s="16" t="s">
        <v>392</v>
      </c>
      <c r="H13" s="16" t="s">
        <v>390</v>
      </c>
      <c r="I13" s="16">
        <v>1975</v>
      </c>
      <c r="J13" s="16">
        <v>0.315</v>
      </c>
      <c r="K13" s="16" t="s">
        <v>391</v>
      </c>
      <c r="L13" s="16" t="s">
        <v>393</v>
      </c>
      <c r="N13" s="16" t="s">
        <v>394</v>
      </c>
      <c r="O13" s="16">
        <v>1963</v>
      </c>
      <c r="P13" s="16">
        <v>1.8252803636224499</v>
      </c>
      <c r="Q13" s="16" t="s">
        <v>391</v>
      </c>
      <c r="R13" s="16" t="s">
        <v>395</v>
      </c>
      <c r="S13" s="16" t="s">
        <v>396</v>
      </c>
    </row>
    <row r="14" spans="2:19" s="16" customFormat="1">
      <c r="B14" s="16" t="s">
        <v>390</v>
      </c>
      <c r="C14" s="16">
        <v>1980</v>
      </c>
      <c r="D14" s="16">
        <v>0.36</v>
      </c>
      <c r="E14" s="16" t="s">
        <v>391</v>
      </c>
      <c r="F14" s="16" t="s">
        <v>392</v>
      </c>
      <c r="H14" s="16" t="s">
        <v>390</v>
      </c>
      <c r="I14" s="16">
        <v>1980</v>
      </c>
      <c r="J14" s="16">
        <v>0.32400000000000001</v>
      </c>
      <c r="K14" s="16" t="s">
        <v>391</v>
      </c>
      <c r="L14" s="16" t="s">
        <v>393</v>
      </c>
      <c r="N14" s="16" t="s">
        <v>394</v>
      </c>
      <c r="O14" s="16">
        <v>1964</v>
      </c>
      <c r="P14" s="16">
        <v>1.8161993667884999</v>
      </c>
      <c r="Q14" s="16" t="s">
        <v>391</v>
      </c>
      <c r="R14" s="16" t="s">
        <v>395</v>
      </c>
      <c r="S14" s="16" t="s">
        <v>396</v>
      </c>
    </row>
    <row r="15" spans="2:19" s="16" customFormat="1">
      <c r="B15" s="16" t="s">
        <v>390</v>
      </c>
      <c r="C15" s="16">
        <v>1985</v>
      </c>
      <c r="D15" s="16">
        <v>0.37</v>
      </c>
      <c r="E15" s="16" t="s">
        <v>391</v>
      </c>
      <c r="F15" s="16" t="s">
        <v>392</v>
      </c>
      <c r="H15" s="16" t="s">
        <v>390</v>
      </c>
      <c r="I15" s="16">
        <v>1985</v>
      </c>
      <c r="J15" s="16">
        <v>0.33300000000000002</v>
      </c>
      <c r="K15" s="16" t="s">
        <v>391</v>
      </c>
      <c r="L15" s="16" t="s">
        <v>393</v>
      </c>
      <c r="N15" s="16" t="s">
        <v>394</v>
      </c>
      <c r="O15" s="16">
        <v>1965</v>
      </c>
      <c r="P15" s="16">
        <v>1.80716354904329</v>
      </c>
      <c r="Q15" s="16" t="s">
        <v>391</v>
      </c>
      <c r="R15" s="16" t="s">
        <v>395</v>
      </c>
      <c r="S15" s="16" t="s">
        <v>396</v>
      </c>
    </row>
    <row r="16" spans="2:19" s="16" customFormat="1">
      <c r="B16" s="16" t="s">
        <v>390</v>
      </c>
      <c r="C16" s="16">
        <v>1990</v>
      </c>
      <c r="D16" s="16">
        <v>0.38</v>
      </c>
      <c r="E16" s="16" t="s">
        <v>391</v>
      </c>
      <c r="F16" s="16" t="s">
        <v>392</v>
      </c>
      <c r="H16" s="16" t="s">
        <v>390</v>
      </c>
      <c r="I16" s="16">
        <v>1990</v>
      </c>
      <c r="J16" s="16">
        <v>0.34200000000000003</v>
      </c>
      <c r="K16" s="16" t="s">
        <v>391</v>
      </c>
      <c r="L16" s="16" t="s">
        <v>393</v>
      </c>
      <c r="N16" s="16" t="s">
        <v>394</v>
      </c>
      <c r="O16" s="16">
        <v>1966</v>
      </c>
      <c r="P16" s="16">
        <v>1.79817268561521</v>
      </c>
      <c r="Q16" s="16" t="s">
        <v>391</v>
      </c>
      <c r="R16" s="16" t="s">
        <v>395</v>
      </c>
      <c r="S16" s="16" t="s">
        <v>396</v>
      </c>
    </row>
    <row r="17" spans="2:19" s="16" customFormat="1">
      <c r="B17" s="16" t="s">
        <v>390</v>
      </c>
      <c r="C17" s="16">
        <v>1995</v>
      </c>
      <c r="D17" s="16">
        <v>0.39</v>
      </c>
      <c r="E17" s="16" t="s">
        <v>391</v>
      </c>
      <c r="F17" s="16" t="s">
        <v>392</v>
      </c>
      <c r="H17" s="16" t="s">
        <v>390</v>
      </c>
      <c r="I17" s="16">
        <v>1995</v>
      </c>
      <c r="J17" s="16">
        <v>0.35099999999999998</v>
      </c>
      <c r="K17" s="16" t="s">
        <v>391</v>
      </c>
      <c r="L17" s="16" t="s">
        <v>393</v>
      </c>
      <c r="N17" s="16" t="s">
        <v>394</v>
      </c>
      <c r="O17" s="16">
        <v>1967</v>
      </c>
      <c r="P17" s="16">
        <v>1.7892265528509601</v>
      </c>
      <c r="Q17" s="16" t="s">
        <v>391</v>
      </c>
      <c r="R17" s="16" t="s">
        <v>395</v>
      </c>
      <c r="S17" s="16" t="s">
        <v>396</v>
      </c>
    </row>
    <row r="18" spans="2:19" s="16" customFormat="1">
      <c r="B18" s="16" t="s">
        <v>390</v>
      </c>
      <c r="C18" s="16">
        <v>2000</v>
      </c>
      <c r="D18" s="16">
        <v>0.4</v>
      </c>
      <c r="E18" s="16" t="s">
        <v>391</v>
      </c>
      <c r="F18" s="16" t="s">
        <v>392</v>
      </c>
      <c r="H18" s="16" t="s">
        <v>390</v>
      </c>
      <c r="I18" s="16">
        <v>2000</v>
      </c>
      <c r="J18" s="16">
        <v>0.36</v>
      </c>
      <c r="K18" s="16" t="s">
        <v>391</v>
      </c>
      <c r="L18" s="16" t="s">
        <v>393</v>
      </c>
      <c r="N18" s="16" t="s">
        <v>394</v>
      </c>
      <c r="O18" s="16">
        <v>1968</v>
      </c>
      <c r="P18" s="16">
        <v>1.7803249282099101</v>
      </c>
      <c r="Q18" s="16" t="s">
        <v>391</v>
      </c>
      <c r="R18" s="16" t="s">
        <v>395</v>
      </c>
      <c r="S18" s="16" t="s">
        <v>396</v>
      </c>
    </row>
    <row r="19" spans="2:19" s="16" customFormat="1">
      <c r="B19" s="16" t="s">
        <v>390</v>
      </c>
      <c r="C19" s="16">
        <v>2005</v>
      </c>
      <c r="D19" s="16">
        <v>0.41</v>
      </c>
      <c r="E19" s="16" t="s">
        <v>391</v>
      </c>
      <c r="F19" s="16" t="s">
        <v>392</v>
      </c>
      <c r="H19" s="16" t="s">
        <v>390</v>
      </c>
      <c r="I19" s="16">
        <v>2005</v>
      </c>
      <c r="J19" s="16">
        <v>0.36899999999999999</v>
      </c>
      <c r="K19" s="16" t="s">
        <v>391</v>
      </c>
      <c r="L19" s="16" t="s">
        <v>393</v>
      </c>
      <c r="N19" s="16" t="s">
        <v>394</v>
      </c>
      <c r="O19" s="16">
        <v>1969</v>
      </c>
      <c r="P19" s="16">
        <v>1.7714675902586099</v>
      </c>
      <c r="Q19" s="16" t="s">
        <v>391</v>
      </c>
      <c r="R19" s="16" t="s">
        <v>395</v>
      </c>
      <c r="S19" s="16" t="s">
        <v>396</v>
      </c>
    </row>
    <row r="20" spans="2:19" s="16" customFormat="1">
      <c r="B20" s="16" t="s">
        <v>390</v>
      </c>
      <c r="C20" s="16">
        <v>2010</v>
      </c>
      <c r="D20" s="16">
        <v>0.42</v>
      </c>
      <c r="E20" s="16" t="s">
        <v>391</v>
      </c>
      <c r="F20" s="16" t="s">
        <v>392</v>
      </c>
      <c r="H20" s="16" t="s">
        <v>390</v>
      </c>
      <c r="I20" s="16">
        <v>2010</v>
      </c>
      <c r="J20" s="16">
        <v>0.378</v>
      </c>
      <c r="K20" s="16" t="s">
        <v>391</v>
      </c>
      <c r="L20" s="16" t="s">
        <v>393</v>
      </c>
      <c r="N20" s="16" t="s">
        <v>394</v>
      </c>
      <c r="O20" s="16">
        <v>1970</v>
      </c>
      <c r="P20" s="16">
        <v>1.7626543186652901</v>
      </c>
      <c r="Q20" s="16" t="s">
        <v>391</v>
      </c>
      <c r="R20" s="16" t="s">
        <v>395</v>
      </c>
      <c r="S20" s="16" t="s">
        <v>396</v>
      </c>
    </row>
    <row r="21" spans="2:19" s="16" customFormat="1">
      <c r="B21" s="16" t="s">
        <v>390</v>
      </c>
      <c r="C21" s="16">
        <v>2015</v>
      </c>
      <c r="D21" s="16">
        <v>0.43</v>
      </c>
      <c r="E21" s="16" t="s">
        <v>391</v>
      </c>
      <c r="F21" s="16" t="s">
        <v>392</v>
      </c>
      <c r="H21" s="16" t="s">
        <v>390</v>
      </c>
      <c r="I21" s="16">
        <v>2015</v>
      </c>
      <c r="J21" s="16">
        <v>0.38700000000000001</v>
      </c>
      <c r="K21" s="16" t="s">
        <v>391</v>
      </c>
      <c r="L21" s="16" t="s">
        <v>393</v>
      </c>
      <c r="N21" s="16" t="s">
        <v>394</v>
      </c>
      <c r="O21" s="16">
        <v>1971</v>
      </c>
      <c r="P21" s="16">
        <v>1.7538848941943199</v>
      </c>
      <c r="Q21" s="16" t="s">
        <v>391</v>
      </c>
      <c r="R21" s="16" t="s">
        <v>395</v>
      </c>
      <c r="S21" s="16" t="s">
        <v>396</v>
      </c>
    </row>
    <row r="22" spans="2:19" s="16" customFormat="1">
      <c r="B22" s="16" t="s">
        <v>390</v>
      </c>
      <c r="C22" s="16">
        <v>1960</v>
      </c>
      <c r="D22" s="16">
        <v>0.253</v>
      </c>
      <c r="E22" s="16" t="s">
        <v>397</v>
      </c>
      <c r="F22" s="16" t="s">
        <v>392</v>
      </c>
      <c r="H22" s="16" t="s">
        <v>390</v>
      </c>
      <c r="I22" s="16">
        <v>1960</v>
      </c>
      <c r="J22" s="16">
        <v>0.22770000000000001</v>
      </c>
      <c r="K22" s="16" t="s">
        <v>397</v>
      </c>
      <c r="L22" s="16" t="s">
        <v>393</v>
      </c>
      <c r="N22" s="16" t="s">
        <v>394</v>
      </c>
      <c r="O22" s="16">
        <v>1972</v>
      </c>
      <c r="P22" s="16">
        <v>1.7451590987008101</v>
      </c>
      <c r="Q22" s="16" t="s">
        <v>391</v>
      </c>
      <c r="R22" s="16" t="s">
        <v>395</v>
      </c>
      <c r="S22" s="16" t="s">
        <v>396</v>
      </c>
    </row>
    <row r="23" spans="2:19" s="16" customFormat="1">
      <c r="B23" s="16" t="s">
        <v>390</v>
      </c>
      <c r="C23" s="16">
        <v>1965</v>
      </c>
      <c r="D23" s="16">
        <v>0.26450000000000001</v>
      </c>
      <c r="E23" s="16" t="s">
        <v>397</v>
      </c>
      <c r="F23" s="16" t="s">
        <v>392</v>
      </c>
      <c r="H23" s="16" t="s">
        <v>390</v>
      </c>
      <c r="I23" s="16">
        <v>1965</v>
      </c>
      <c r="J23" s="16">
        <v>0.23805000000000001</v>
      </c>
      <c r="K23" s="16" t="s">
        <v>397</v>
      </c>
      <c r="L23" s="16" t="s">
        <v>393</v>
      </c>
      <c r="N23" s="16" t="s">
        <v>394</v>
      </c>
      <c r="O23" s="16">
        <v>1973</v>
      </c>
      <c r="P23" s="16">
        <v>1.7364767151251901</v>
      </c>
      <c r="Q23" s="16" t="s">
        <v>391</v>
      </c>
      <c r="R23" s="16" t="s">
        <v>395</v>
      </c>
      <c r="S23" s="16" t="s">
        <v>396</v>
      </c>
    </row>
    <row r="24" spans="2:19" s="16" customFormat="1">
      <c r="B24" s="16" t="s">
        <v>390</v>
      </c>
      <c r="C24" s="16">
        <v>1970</v>
      </c>
      <c r="D24" s="16">
        <v>0.27600000000000002</v>
      </c>
      <c r="E24" s="16" t="s">
        <v>397</v>
      </c>
      <c r="F24" s="16" t="s">
        <v>392</v>
      </c>
      <c r="H24" s="16" t="s">
        <v>390</v>
      </c>
      <c r="I24" s="16">
        <v>1970</v>
      </c>
      <c r="J24" s="16">
        <v>0.24840000000000001</v>
      </c>
      <c r="K24" s="16" t="s">
        <v>397</v>
      </c>
      <c r="L24" s="16" t="s">
        <v>393</v>
      </c>
      <c r="N24" s="16" t="s">
        <v>394</v>
      </c>
      <c r="O24" s="16">
        <v>1974</v>
      </c>
      <c r="P24" s="16">
        <v>1.72783752748775</v>
      </c>
      <c r="Q24" s="16" t="s">
        <v>391</v>
      </c>
      <c r="R24" s="16" t="s">
        <v>395</v>
      </c>
      <c r="S24" s="16" t="s">
        <v>396</v>
      </c>
    </row>
    <row r="25" spans="2:19" s="16" customFormat="1">
      <c r="B25" s="16" t="s">
        <v>390</v>
      </c>
      <c r="C25" s="16">
        <v>1975</v>
      </c>
      <c r="D25" s="16">
        <v>0.28749999999999998</v>
      </c>
      <c r="E25" s="16" t="s">
        <v>397</v>
      </c>
      <c r="F25" s="16" t="s">
        <v>392</v>
      </c>
      <c r="H25" s="16" t="s">
        <v>390</v>
      </c>
      <c r="I25" s="16">
        <v>1975</v>
      </c>
      <c r="J25" s="16">
        <v>0.25874999999999998</v>
      </c>
      <c r="K25" s="16" t="s">
        <v>397</v>
      </c>
      <c r="L25" s="16" t="s">
        <v>393</v>
      </c>
      <c r="N25" s="16" t="s">
        <v>394</v>
      </c>
      <c r="O25" s="16">
        <v>1975</v>
      </c>
      <c r="P25" s="16">
        <v>1.7192413208833299</v>
      </c>
      <c r="Q25" s="16" t="s">
        <v>391</v>
      </c>
      <c r="R25" s="16" t="s">
        <v>395</v>
      </c>
      <c r="S25" s="16" t="s">
        <v>396</v>
      </c>
    </row>
    <row r="26" spans="2:19" s="16" customFormat="1">
      <c r="B26" s="16" t="s">
        <v>390</v>
      </c>
      <c r="C26" s="16">
        <v>1980</v>
      </c>
      <c r="D26" s="16">
        <v>0.29899999999999999</v>
      </c>
      <c r="E26" s="16" t="s">
        <v>397</v>
      </c>
      <c r="F26" s="16" t="s">
        <v>392</v>
      </c>
      <c r="H26" s="16" t="s">
        <v>390</v>
      </c>
      <c r="I26" s="16">
        <v>1980</v>
      </c>
      <c r="J26" s="16">
        <v>0.26910000000000001</v>
      </c>
      <c r="K26" s="16" t="s">
        <v>397</v>
      </c>
      <c r="L26" s="16" t="s">
        <v>393</v>
      </c>
      <c r="N26" s="16" t="s">
        <v>394</v>
      </c>
      <c r="O26" s="16">
        <v>1976</v>
      </c>
      <c r="P26" s="16">
        <v>1.7106878814759501</v>
      </c>
      <c r="Q26" s="16" t="s">
        <v>391</v>
      </c>
      <c r="R26" s="16" t="s">
        <v>395</v>
      </c>
      <c r="S26" s="16" t="s">
        <v>396</v>
      </c>
    </row>
    <row r="27" spans="2:19" s="16" customFormat="1">
      <c r="B27" s="16" t="s">
        <v>390</v>
      </c>
      <c r="C27" s="16">
        <v>1985</v>
      </c>
      <c r="D27" s="16">
        <v>0.3105</v>
      </c>
      <c r="E27" s="16" t="s">
        <v>397</v>
      </c>
      <c r="F27" s="16" t="s">
        <v>392</v>
      </c>
      <c r="H27" s="16" t="s">
        <v>390</v>
      </c>
      <c r="I27" s="16">
        <v>1985</v>
      </c>
      <c r="J27" s="16">
        <v>0.27944999999999998</v>
      </c>
      <c r="K27" s="16" t="s">
        <v>397</v>
      </c>
      <c r="L27" s="16" t="s">
        <v>393</v>
      </c>
      <c r="N27" s="16" t="s">
        <v>394</v>
      </c>
      <c r="O27" s="16">
        <v>1977</v>
      </c>
      <c r="P27" s="16">
        <v>1.7021769964934901</v>
      </c>
      <c r="Q27" s="16" t="s">
        <v>391</v>
      </c>
      <c r="R27" s="16" t="s">
        <v>395</v>
      </c>
      <c r="S27" s="16" t="s">
        <v>396</v>
      </c>
    </row>
    <row r="28" spans="2:19" s="16" customFormat="1">
      <c r="B28" s="16" t="s">
        <v>390</v>
      </c>
      <c r="C28" s="16">
        <v>1990</v>
      </c>
      <c r="D28" s="16">
        <v>0.32200000000000001</v>
      </c>
      <c r="E28" s="16" t="s">
        <v>397</v>
      </c>
      <c r="F28" s="16" t="s">
        <v>392</v>
      </c>
      <c r="H28" s="16" t="s">
        <v>390</v>
      </c>
      <c r="I28" s="16">
        <v>1990</v>
      </c>
      <c r="J28" s="16">
        <v>0.2898</v>
      </c>
      <c r="K28" s="16" t="s">
        <v>397</v>
      </c>
      <c r="L28" s="16" t="s">
        <v>393</v>
      </c>
      <c r="N28" s="16" t="s">
        <v>394</v>
      </c>
      <c r="O28" s="16">
        <v>1978</v>
      </c>
      <c r="P28" s="16">
        <v>1.6937084542223699</v>
      </c>
      <c r="Q28" s="16" t="s">
        <v>391</v>
      </c>
      <c r="R28" s="16" t="s">
        <v>395</v>
      </c>
      <c r="S28" s="16" t="s">
        <v>396</v>
      </c>
    </row>
    <row r="29" spans="2:19" s="16" customFormat="1">
      <c r="B29" s="16" t="s">
        <v>390</v>
      </c>
      <c r="C29" s="16">
        <v>1995</v>
      </c>
      <c r="D29" s="16">
        <v>0.33350000000000002</v>
      </c>
      <c r="E29" s="16" t="s">
        <v>397</v>
      </c>
      <c r="F29" s="16" t="s">
        <v>392</v>
      </c>
      <c r="H29" s="16" t="s">
        <v>390</v>
      </c>
      <c r="I29" s="16">
        <v>1995</v>
      </c>
      <c r="J29" s="16">
        <v>0.30014999999999997</v>
      </c>
      <c r="K29" s="16" t="s">
        <v>397</v>
      </c>
      <c r="L29" s="16" t="s">
        <v>393</v>
      </c>
      <c r="N29" s="16" t="s">
        <v>394</v>
      </c>
      <c r="O29" s="16">
        <v>1979</v>
      </c>
      <c r="P29" s="16">
        <v>1.6852820440023599</v>
      </c>
      <c r="Q29" s="16" t="s">
        <v>391</v>
      </c>
      <c r="R29" s="16" t="s">
        <v>395</v>
      </c>
      <c r="S29" s="16" t="s">
        <v>396</v>
      </c>
    </row>
    <row r="30" spans="2:19" s="16" customFormat="1">
      <c r="B30" s="16" t="s">
        <v>390</v>
      </c>
      <c r="C30" s="16">
        <v>2000</v>
      </c>
      <c r="D30" s="16">
        <v>0.34499999999999997</v>
      </c>
      <c r="E30" s="16" t="s">
        <v>397</v>
      </c>
      <c r="F30" s="16" t="s">
        <v>392</v>
      </c>
      <c r="H30" s="16" t="s">
        <v>390</v>
      </c>
      <c r="I30" s="16">
        <v>2000</v>
      </c>
      <c r="J30" s="16">
        <v>0.3105</v>
      </c>
      <c r="K30" s="16" t="s">
        <v>397</v>
      </c>
      <c r="L30" s="16" t="s">
        <v>393</v>
      </c>
      <c r="N30" s="16" t="s">
        <v>394</v>
      </c>
      <c r="O30" s="16">
        <v>1980</v>
      </c>
      <c r="P30" s="16">
        <v>1.67689755622126</v>
      </c>
      <c r="Q30" s="16" t="s">
        <v>391</v>
      </c>
      <c r="R30" s="16" t="s">
        <v>395</v>
      </c>
      <c r="S30" s="16" t="s">
        <v>396</v>
      </c>
    </row>
    <row r="31" spans="2:19" s="16" customFormat="1">
      <c r="B31" s="16" t="s">
        <v>390</v>
      </c>
      <c r="C31" s="16">
        <v>2005</v>
      </c>
      <c r="D31" s="16">
        <v>0.35649999999999998</v>
      </c>
      <c r="E31" s="16" t="s">
        <v>397</v>
      </c>
      <c r="F31" s="16" t="s">
        <v>392</v>
      </c>
      <c r="H31" s="16" t="s">
        <v>390</v>
      </c>
      <c r="I31" s="16">
        <v>2005</v>
      </c>
      <c r="J31" s="16">
        <v>0.32085000000000002</v>
      </c>
      <c r="K31" s="16" t="s">
        <v>397</v>
      </c>
      <c r="L31" s="16" t="s">
        <v>393</v>
      </c>
      <c r="N31" s="16" t="s">
        <v>394</v>
      </c>
      <c r="O31" s="16">
        <v>1981</v>
      </c>
      <c r="P31" s="16">
        <v>1.66855478230971</v>
      </c>
      <c r="Q31" s="16" t="s">
        <v>391</v>
      </c>
      <c r="R31" s="16" t="s">
        <v>395</v>
      </c>
      <c r="S31" s="16" t="s">
        <v>396</v>
      </c>
    </row>
    <row r="32" spans="2:19" s="16" customFormat="1">
      <c r="B32" s="16" t="s">
        <v>390</v>
      </c>
      <c r="C32" s="16">
        <v>2010</v>
      </c>
      <c r="D32" s="16">
        <v>0.36799999999999999</v>
      </c>
      <c r="E32" s="16" t="s">
        <v>397</v>
      </c>
      <c r="F32" s="16" t="s">
        <v>392</v>
      </c>
      <c r="H32" s="16" t="s">
        <v>390</v>
      </c>
      <c r="I32" s="16">
        <v>2010</v>
      </c>
      <c r="J32" s="16">
        <v>0.33119999999999999</v>
      </c>
      <c r="K32" s="16" t="s">
        <v>397</v>
      </c>
      <c r="L32" s="16" t="s">
        <v>393</v>
      </c>
      <c r="N32" s="16" t="s">
        <v>394</v>
      </c>
      <c r="O32" s="16">
        <v>1982</v>
      </c>
      <c r="P32" s="16">
        <v>1.66025351473603</v>
      </c>
      <c r="Q32" s="16" t="s">
        <v>391</v>
      </c>
      <c r="R32" s="16" t="s">
        <v>395</v>
      </c>
      <c r="S32" s="16" t="s">
        <v>396</v>
      </c>
    </row>
    <row r="33" spans="2:19" s="16" customFormat="1">
      <c r="B33" s="16" t="s">
        <v>390</v>
      </c>
      <c r="C33" s="16">
        <v>2015</v>
      </c>
      <c r="D33" s="16">
        <v>0.3795</v>
      </c>
      <c r="E33" s="16" t="s">
        <v>397</v>
      </c>
      <c r="F33" s="16" t="s">
        <v>392</v>
      </c>
      <c r="H33" s="16" t="s">
        <v>390</v>
      </c>
      <c r="I33" s="16">
        <v>2015</v>
      </c>
      <c r="J33" s="16">
        <v>0.34155000000000002</v>
      </c>
      <c r="K33" s="16" t="s">
        <v>397</v>
      </c>
      <c r="L33" s="16" t="s">
        <v>393</v>
      </c>
      <c r="N33" s="16" t="s">
        <v>394</v>
      </c>
      <c r="O33" s="16">
        <v>1983</v>
      </c>
      <c r="P33" s="16">
        <v>1.6519935470010201</v>
      </c>
      <c r="Q33" s="16" t="s">
        <v>391</v>
      </c>
      <c r="R33" s="16" t="s">
        <v>395</v>
      </c>
      <c r="S33" s="16" t="s">
        <v>396</v>
      </c>
    </row>
    <row r="34" spans="2:19" s="16" customFormat="1">
      <c r="B34" s="16" t="s">
        <v>390</v>
      </c>
      <c r="C34" s="16">
        <v>1970</v>
      </c>
      <c r="D34" s="16">
        <v>0.45</v>
      </c>
      <c r="E34" s="16" t="s">
        <v>398</v>
      </c>
      <c r="F34" s="16" t="s">
        <v>392</v>
      </c>
      <c r="H34" s="16" t="s">
        <v>390</v>
      </c>
      <c r="I34" s="16">
        <v>1970</v>
      </c>
      <c r="J34" s="16">
        <v>0.40500000000000003</v>
      </c>
      <c r="K34" s="16" t="s">
        <v>398</v>
      </c>
      <c r="L34" s="16" t="s">
        <v>393</v>
      </c>
      <c r="N34" s="16" t="s">
        <v>394</v>
      </c>
      <c r="O34" s="16">
        <v>1984</v>
      </c>
      <c r="P34" s="16">
        <v>1.64377467363286</v>
      </c>
      <c r="Q34" s="16" t="s">
        <v>391</v>
      </c>
      <c r="R34" s="16" t="s">
        <v>395</v>
      </c>
      <c r="S34" s="16" t="s">
        <v>396</v>
      </c>
    </row>
    <row r="35" spans="2:19" s="16" customFormat="1">
      <c r="B35" s="16" t="s">
        <v>390</v>
      </c>
      <c r="C35" s="16">
        <v>1975</v>
      </c>
      <c r="D35" s="16">
        <v>0.45</v>
      </c>
      <c r="E35" s="16" t="s">
        <v>398</v>
      </c>
      <c r="F35" s="16" t="s">
        <v>392</v>
      </c>
      <c r="H35" s="16" t="s">
        <v>390</v>
      </c>
      <c r="I35" s="16">
        <v>1975</v>
      </c>
      <c r="J35" s="16">
        <v>0.40500000000000003</v>
      </c>
      <c r="K35" s="16" t="s">
        <v>398</v>
      </c>
      <c r="L35" s="16" t="s">
        <v>393</v>
      </c>
      <c r="N35" s="16" t="s">
        <v>394</v>
      </c>
      <c r="O35" s="16">
        <v>1985</v>
      </c>
      <c r="P35" s="16">
        <v>1.6355966901819501</v>
      </c>
      <c r="Q35" s="16" t="s">
        <v>391</v>
      </c>
      <c r="R35" s="16" t="s">
        <v>395</v>
      </c>
      <c r="S35" s="16" t="s">
        <v>396</v>
      </c>
    </row>
    <row r="36" spans="2:19" s="16" customFormat="1">
      <c r="B36" s="16" t="s">
        <v>390</v>
      </c>
      <c r="C36" s="16">
        <v>1980</v>
      </c>
      <c r="D36" s="16">
        <v>0.45</v>
      </c>
      <c r="E36" s="16" t="s">
        <v>398</v>
      </c>
      <c r="F36" s="16" t="s">
        <v>392</v>
      </c>
      <c r="H36" s="16" t="s">
        <v>390</v>
      </c>
      <c r="I36" s="16">
        <v>1980</v>
      </c>
      <c r="J36" s="16">
        <v>0.40500000000000003</v>
      </c>
      <c r="K36" s="16" t="s">
        <v>398</v>
      </c>
      <c r="L36" s="16" t="s">
        <v>393</v>
      </c>
      <c r="N36" s="16" t="s">
        <v>394</v>
      </c>
      <c r="O36" s="16">
        <v>1986</v>
      </c>
      <c r="P36" s="16">
        <v>1.6274593932158701</v>
      </c>
      <c r="Q36" s="16" t="s">
        <v>391</v>
      </c>
      <c r="R36" s="16" t="s">
        <v>395</v>
      </c>
      <c r="S36" s="16" t="s">
        <v>396</v>
      </c>
    </row>
    <row r="37" spans="2:19" s="16" customFormat="1">
      <c r="B37" s="16" t="s">
        <v>390</v>
      </c>
      <c r="C37" s="16">
        <v>1985</v>
      </c>
      <c r="D37" s="16">
        <v>0.45</v>
      </c>
      <c r="E37" s="16" t="s">
        <v>398</v>
      </c>
      <c r="F37" s="16" t="s">
        <v>392</v>
      </c>
      <c r="H37" s="16" t="s">
        <v>390</v>
      </c>
      <c r="I37" s="16">
        <v>1985</v>
      </c>
      <c r="J37" s="16">
        <v>0.40500000000000003</v>
      </c>
      <c r="K37" s="16" t="s">
        <v>398</v>
      </c>
      <c r="L37" s="16" t="s">
        <v>393</v>
      </c>
      <c r="N37" s="16" t="s">
        <v>394</v>
      </c>
      <c r="O37" s="16">
        <v>1987</v>
      </c>
      <c r="P37" s="16">
        <v>1.6193625803142999</v>
      </c>
      <c r="Q37" s="16" t="s">
        <v>391</v>
      </c>
      <c r="R37" s="16" t="s">
        <v>395</v>
      </c>
      <c r="S37" s="16" t="s">
        <v>396</v>
      </c>
    </row>
    <row r="38" spans="2:19" s="16" customFormat="1">
      <c r="B38" s="16" t="s">
        <v>390</v>
      </c>
      <c r="C38" s="16">
        <v>1990</v>
      </c>
      <c r="D38" s="16">
        <v>0.45</v>
      </c>
      <c r="E38" s="16" t="s">
        <v>398</v>
      </c>
      <c r="F38" s="16" t="s">
        <v>392</v>
      </c>
      <c r="H38" s="16" t="s">
        <v>390</v>
      </c>
      <c r="I38" s="16">
        <v>1990</v>
      </c>
      <c r="J38" s="16">
        <v>0.40500000000000003</v>
      </c>
      <c r="K38" s="16" t="s">
        <v>398</v>
      </c>
      <c r="L38" s="16" t="s">
        <v>393</v>
      </c>
      <c r="N38" s="16" t="s">
        <v>394</v>
      </c>
      <c r="O38" s="16">
        <v>1988</v>
      </c>
      <c r="P38" s="16">
        <v>1.61130605006398</v>
      </c>
      <c r="Q38" s="16" t="s">
        <v>391</v>
      </c>
      <c r="R38" s="16" t="s">
        <v>395</v>
      </c>
      <c r="S38" s="16" t="s">
        <v>396</v>
      </c>
    </row>
    <row r="39" spans="2:19" s="16" customFormat="1">
      <c r="B39" s="16" t="s">
        <v>390</v>
      </c>
      <c r="C39" s="16">
        <v>1995</v>
      </c>
      <c r="D39" s="16">
        <v>0.47499999999999998</v>
      </c>
      <c r="E39" s="16" t="s">
        <v>398</v>
      </c>
      <c r="F39" s="16" t="s">
        <v>392</v>
      </c>
      <c r="H39" s="16" t="s">
        <v>390</v>
      </c>
      <c r="I39" s="16">
        <v>1995</v>
      </c>
      <c r="J39" s="16">
        <v>0.42749999999999999</v>
      </c>
      <c r="K39" s="16" t="s">
        <v>398</v>
      </c>
      <c r="L39" s="16" t="s">
        <v>393</v>
      </c>
      <c r="N39" s="16" t="s">
        <v>394</v>
      </c>
      <c r="O39" s="16">
        <v>1989</v>
      </c>
      <c r="P39" s="16">
        <v>1.60328960205371</v>
      </c>
      <c r="Q39" s="16" t="s">
        <v>391</v>
      </c>
      <c r="R39" s="16" t="s">
        <v>395</v>
      </c>
      <c r="S39" s="16" t="s">
        <v>396</v>
      </c>
    </row>
    <row r="40" spans="2:19" s="16" customFormat="1">
      <c r="B40" s="16" t="s">
        <v>390</v>
      </c>
      <c r="C40" s="16">
        <v>2000</v>
      </c>
      <c r="D40" s="16">
        <v>0.5</v>
      </c>
      <c r="E40" s="16" t="s">
        <v>398</v>
      </c>
      <c r="F40" s="16" t="s">
        <v>392</v>
      </c>
      <c r="H40" s="16" t="s">
        <v>390</v>
      </c>
      <c r="I40" s="16">
        <v>2000</v>
      </c>
      <c r="J40" s="16">
        <v>0.45</v>
      </c>
      <c r="K40" s="16" t="s">
        <v>398</v>
      </c>
      <c r="L40" s="16" t="s">
        <v>393</v>
      </c>
      <c r="N40" s="16" t="s">
        <v>394</v>
      </c>
      <c r="O40" s="16">
        <v>1990</v>
      </c>
      <c r="P40" s="16">
        <v>1.59531303686936</v>
      </c>
      <c r="Q40" s="16" t="s">
        <v>391</v>
      </c>
      <c r="R40" s="16" t="s">
        <v>395</v>
      </c>
      <c r="S40" s="16" t="s">
        <v>396</v>
      </c>
    </row>
    <row r="41" spans="2:19" s="16" customFormat="1">
      <c r="B41" s="16" t="s">
        <v>390</v>
      </c>
      <c r="C41" s="16">
        <v>2005</v>
      </c>
      <c r="D41" s="16">
        <v>0.51500000000000001</v>
      </c>
      <c r="E41" s="16" t="s">
        <v>398</v>
      </c>
      <c r="F41" s="16" t="s">
        <v>392</v>
      </c>
      <c r="H41" s="16" t="s">
        <v>390</v>
      </c>
      <c r="I41" s="16">
        <v>2005</v>
      </c>
      <c r="J41" s="16">
        <v>0.46350000000000002</v>
      </c>
      <c r="K41" s="16" t="s">
        <v>398</v>
      </c>
      <c r="L41" s="16" t="s">
        <v>393</v>
      </c>
      <c r="N41" s="16" t="s">
        <v>394</v>
      </c>
      <c r="O41" s="16">
        <v>1991</v>
      </c>
      <c r="P41" s="16">
        <v>1.5873761560889199</v>
      </c>
      <c r="Q41" s="16" t="s">
        <v>391</v>
      </c>
      <c r="R41" s="16" t="s">
        <v>395</v>
      </c>
      <c r="S41" s="16" t="s">
        <v>396</v>
      </c>
    </row>
    <row r="42" spans="2:19" s="16" customFormat="1">
      <c r="B42" s="16" t="s">
        <v>390</v>
      </c>
      <c r="C42" s="16">
        <v>2010</v>
      </c>
      <c r="D42" s="16">
        <v>0.52</v>
      </c>
      <c r="E42" s="16" t="s">
        <v>398</v>
      </c>
      <c r="F42" s="16" t="s">
        <v>392</v>
      </c>
      <c r="H42" s="16" t="s">
        <v>390</v>
      </c>
      <c r="I42" s="16">
        <v>2010</v>
      </c>
      <c r="J42" s="16">
        <v>0.46800000000000003</v>
      </c>
      <c r="K42" s="16" t="s">
        <v>398</v>
      </c>
      <c r="L42" s="16" t="s">
        <v>393</v>
      </c>
      <c r="N42" s="16" t="s">
        <v>394</v>
      </c>
      <c r="O42" s="16">
        <v>1992</v>
      </c>
      <c r="P42" s="16">
        <v>1.5794787622775299</v>
      </c>
      <c r="Q42" s="16" t="s">
        <v>391</v>
      </c>
      <c r="R42" s="16" t="s">
        <v>395</v>
      </c>
      <c r="S42" s="16" t="s">
        <v>396</v>
      </c>
    </row>
    <row r="43" spans="2:19" s="16" customFormat="1">
      <c r="B43" s="16" t="s">
        <v>390</v>
      </c>
      <c r="C43" s="16">
        <v>2015</v>
      </c>
      <c r="D43" s="16">
        <v>0.53</v>
      </c>
      <c r="E43" s="16" t="s">
        <v>398</v>
      </c>
      <c r="F43" s="16" t="s">
        <v>392</v>
      </c>
      <c r="H43" s="16" t="s">
        <v>390</v>
      </c>
      <c r="I43" s="16">
        <v>2015</v>
      </c>
      <c r="J43" s="16">
        <v>0.47699999999999998</v>
      </c>
      <c r="K43" s="16" t="s">
        <v>398</v>
      </c>
      <c r="L43" s="16" t="s">
        <v>393</v>
      </c>
      <c r="N43" s="16" t="s">
        <v>394</v>
      </c>
      <c r="O43" s="16">
        <v>1993</v>
      </c>
      <c r="P43" s="16">
        <v>1.57162065898262</v>
      </c>
      <c r="Q43" s="16" t="s">
        <v>391</v>
      </c>
      <c r="R43" s="16" t="s">
        <v>395</v>
      </c>
      <c r="S43" s="16" t="s">
        <v>396</v>
      </c>
    </row>
    <row r="44" spans="2:19" s="16" customFormat="1">
      <c r="N44" s="16" t="s">
        <v>394</v>
      </c>
      <c r="O44" s="16">
        <v>1994</v>
      </c>
      <c r="P44" s="16">
        <v>1.56380165072897</v>
      </c>
      <c r="Q44" s="16" t="s">
        <v>391</v>
      </c>
      <c r="R44" s="16" t="s">
        <v>395</v>
      </c>
      <c r="S44" s="16" t="s">
        <v>396</v>
      </c>
    </row>
    <row r="45" spans="2:19" s="16" customFormat="1">
      <c r="N45" s="16" t="s">
        <v>394</v>
      </c>
      <c r="O45" s="16">
        <v>1995</v>
      </c>
      <c r="P45" s="16">
        <v>1.5560215430138999</v>
      </c>
      <c r="Q45" s="16" t="s">
        <v>391</v>
      </c>
      <c r="R45" s="16" t="s">
        <v>395</v>
      </c>
      <c r="S45" s="16" t="s">
        <v>396</v>
      </c>
    </row>
    <row r="46" spans="2:19" s="16" customFormat="1">
      <c r="N46" s="16" t="s">
        <v>394</v>
      </c>
      <c r="O46" s="16">
        <v>1996</v>
      </c>
      <c r="P46" s="16">
        <v>1.54828014230239</v>
      </c>
      <c r="Q46" s="16" t="s">
        <v>391</v>
      </c>
      <c r="R46" s="16" t="s">
        <v>395</v>
      </c>
      <c r="S46" s="16" t="s">
        <v>396</v>
      </c>
    </row>
    <row r="47" spans="2:19" s="16" customFormat="1">
      <c r="N47" s="16" t="s">
        <v>394</v>
      </c>
      <c r="O47" s="16">
        <v>1997</v>
      </c>
      <c r="P47" s="16">
        <v>1.5405772560222799</v>
      </c>
      <c r="Q47" s="16" t="s">
        <v>391</v>
      </c>
      <c r="R47" s="16" t="s">
        <v>395</v>
      </c>
      <c r="S47" s="16" t="s">
        <v>396</v>
      </c>
    </row>
    <row r="48" spans="2:19" s="16" customFormat="1">
      <c r="N48" s="16" t="s">
        <v>394</v>
      </c>
      <c r="O48" s="16">
        <v>1998</v>
      </c>
      <c r="P48" s="16">
        <v>1.53291269255948</v>
      </c>
      <c r="Q48" s="16" t="s">
        <v>391</v>
      </c>
      <c r="R48" s="16" t="s">
        <v>395</v>
      </c>
      <c r="S48" s="16" t="s">
        <v>396</v>
      </c>
    </row>
    <row r="49" spans="14:19" s="16" customFormat="1">
      <c r="N49" s="16" t="s">
        <v>394</v>
      </c>
      <c r="O49" s="16">
        <v>1999</v>
      </c>
      <c r="P49" s="16">
        <v>1.5252862612532201</v>
      </c>
      <c r="Q49" s="16" t="s">
        <v>391</v>
      </c>
      <c r="R49" s="16" t="s">
        <v>395</v>
      </c>
      <c r="S49" s="16" t="s">
        <v>396</v>
      </c>
    </row>
    <row r="50" spans="14:19" s="16" customFormat="1">
      <c r="N50" s="16" t="s">
        <v>394</v>
      </c>
      <c r="O50" s="16">
        <v>2000</v>
      </c>
      <c r="P50" s="16">
        <v>1.5176977723912599</v>
      </c>
      <c r="Q50" s="16" t="s">
        <v>391</v>
      </c>
      <c r="R50" s="16" t="s">
        <v>395</v>
      </c>
      <c r="S50" s="16" t="s">
        <v>396</v>
      </c>
    </row>
    <row r="51" spans="14:19" s="16" customFormat="1">
      <c r="N51" s="16" t="s">
        <v>394</v>
      </c>
      <c r="O51" s="16">
        <v>2001</v>
      </c>
      <c r="P51" s="16">
        <v>1.5101470372052399</v>
      </c>
      <c r="Q51" s="16" t="s">
        <v>391</v>
      </c>
      <c r="R51" s="16" t="s">
        <v>395</v>
      </c>
      <c r="S51" s="16" t="s">
        <v>396</v>
      </c>
    </row>
    <row r="52" spans="14:19" s="16" customFormat="1">
      <c r="N52" s="16" t="s">
        <v>394</v>
      </c>
      <c r="O52" s="16">
        <v>2002</v>
      </c>
      <c r="P52" s="16">
        <v>1.5026338678659099</v>
      </c>
      <c r="Q52" s="16" t="s">
        <v>391</v>
      </c>
      <c r="R52" s="16" t="s">
        <v>395</v>
      </c>
      <c r="S52" s="16" t="s">
        <v>396</v>
      </c>
    </row>
    <row r="53" spans="14:19" s="16" customFormat="1">
      <c r="N53" s="16" t="s">
        <v>394</v>
      </c>
      <c r="O53" s="16">
        <v>2003</v>
      </c>
      <c r="P53" s="16">
        <v>1.49515807747851</v>
      </c>
      <c r="Q53" s="16" t="s">
        <v>391</v>
      </c>
      <c r="R53" s="16" t="s">
        <v>395</v>
      </c>
      <c r="S53" s="16" t="s">
        <v>396</v>
      </c>
    </row>
    <row r="54" spans="14:19" s="16" customFormat="1">
      <c r="N54" s="16" t="s">
        <v>394</v>
      </c>
      <c r="O54" s="16">
        <v>2004</v>
      </c>
      <c r="P54" s="16">
        <v>1.4877194800781199</v>
      </c>
      <c r="Q54" s="16" t="s">
        <v>391</v>
      </c>
      <c r="R54" s="16" t="s">
        <v>395</v>
      </c>
      <c r="S54" s="16" t="s">
        <v>396</v>
      </c>
    </row>
    <row r="55" spans="14:19" s="16" customFormat="1">
      <c r="N55" s="16" t="s">
        <v>394</v>
      </c>
      <c r="O55" s="16">
        <v>2005</v>
      </c>
      <c r="P55" s="16">
        <v>1.4803178906250001</v>
      </c>
      <c r="Q55" s="16" t="s">
        <v>391</v>
      </c>
      <c r="R55" s="16" t="s">
        <v>395</v>
      </c>
      <c r="S55" s="16" t="s">
        <v>396</v>
      </c>
    </row>
    <row r="56" spans="14:19" s="16" customFormat="1">
      <c r="N56" s="16" t="s">
        <v>394</v>
      </c>
      <c r="O56" s="16">
        <v>2006</v>
      </c>
      <c r="P56" s="16">
        <v>1.4729531250000001</v>
      </c>
      <c r="Q56" s="16" t="s">
        <v>391</v>
      </c>
      <c r="R56" s="16" t="s">
        <v>395</v>
      </c>
      <c r="S56" s="16" t="s">
        <v>396</v>
      </c>
    </row>
    <row r="57" spans="14:19" s="16" customFormat="1">
      <c r="N57" s="16" t="s">
        <v>394</v>
      </c>
      <c r="O57" s="16">
        <v>2007</v>
      </c>
      <c r="P57" s="16">
        <v>1.465625</v>
      </c>
      <c r="Q57" s="16" t="s">
        <v>391</v>
      </c>
      <c r="R57" s="16" t="s">
        <v>395</v>
      </c>
      <c r="S57" s="16" t="s">
        <v>396</v>
      </c>
    </row>
    <row r="58" spans="14:19" s="16" customFormat="1">
      <c r="N58" s="16" t="s">
        <v>394</v>
      </c>
      <c r="O58" s="16">
        <v>2008</v>
      </c>
      <c r="P58" s="16">
        <v>1.4583333333333299</v>
      </c>
      <c r="Q58" s="16" t="s">
        <v>391</v>
      </c>
      <c r="R58" s="16" t="s">
        <v>395</v>
      </c>
      <c r="S58" s="16" t="s">
        <v>396</v>
      </c>
    </row>
    <row r="59" spans="14:19" s="16" customFormat="1">
      <c r="N59" s="16" t="s">
        <v>394</v>
      </c>
      <c r="O59" s="16">
        <v>2009</v>
      </c>
      <c r="P59" s="16">
        <v>1.4510416666666699</v>
      </c>
      <c r="Q59" s="16" t="s">
        <v>391</v>
      </c>
      <c r="R59" s="16" t="s">
        <v>395</v>
      </c>
      <c r="S59" s="16" t="s">
        <v>396</v>
      </c>
    </row>
    <row r="60" spans="14:19" s="16" customFormat="1">
      <c r="N60" s="16" t="s">
        <v>394</v>
      </c>
      <c r="O60" s="16">
        <v>2010</v>
      </c>
      <c r="P60" s="16">
        <v>1.44378645833333</v>
      </c>
      <c r="Q60" s="16" t="s">
        <v>391</v>
      </c>
      <c r="R60" s="16" t="s">
        <v>395</v>
      </c>
      <c r="S60" s="16" t="s">
        <v>396</v>
      </c>
    </row>
    <row r="61" spans="14:19" s="16" customFormat="1">
      <c r="N61" s="16" t="s">
        <v>394</v>
      </c>
      <c r="O61" s="16">
        <v>2011</v>
      </c>
      <c r="P61" s="16">
        <v>1.4365675260416699</v>
      </c>
      <c r="Q61" s="16" t="s">
        <v>391</v>
      </c>
      <c r="R61" s="16" t="s">
        <v>395</v>
      </c>
      <c r="S61" s="16" t="s">
        <v>396</v>
      </c>
    </row>
    <row r="62" spans="14:19" s="16" customFormat="1">
      <c r="N62" s="16" t="s">
        <v>394</v>
      </c>
      <c r="O62" s="16">
        <v>2012</v>
      </c>
      <c r="P62" s="16">
        <v>1.42938468841146</v>
      </c>
      <c r="Q62" s="16" t="s">
        <v>391</v>
      </c>
      <c r="R62" s="16" t="s">
        <v>395</v>
      </c>
      <c r="S62" s="16" t="s">
        <v>396</v>
      </c>
    </row>
    <row r="63" spans="14:19" s="16" customFormat="1">
      <c r="N63" s="16" t="s">
        <v>394</v>
      </c>
      <c r="O63" s="16">
        <v>2013</v>
      </c>
      <c r="P63" s="16">
        <v>1.4222377649694</v>
      </c>
      <c r="Q63" s="16" t="s">
        <v>391</v>
      </c>
      <c r="R63" s="16" t="s">
        <v>395</v>
      </c>
      <c r="S63" s="16" t="s">
        <v>396</v>
      </c>
    </row>
    <row r="64" spans="14:19" s="16" customFormat="1">
      <c r="N64" s="16" t="s">
        <v>394</v>
      </c>
      <c r="O64" s="16">
        <v>2014</v>
      </c>
      <c r="P64" s="16">
        <v>1.41512657614455</v>
      </c>
      <c r="Q64" s="16" t="s">
        <v>391</v>
      </c>
      <c r="R64" s="16" t="s">
        <v>395</v>
      </c>
      <c r="S64" s="16" t="s">
        <v>396</v>
      </c>
    </row>
    <row r="65" spans="14:19" s="16" customFormat="1">
      <c r="N65" s="16" t="s">
        <v>394</v>
      </c>
      <c r="O65" s="16">
        <v>2015</v>
      </c>
      <c r="P65" s="16">
        <v>1.40805094326383</v>
      </c>
      <c r="Q65" s="16" t="s">
        <v>391</v>
      </c>
      <c r="R65" s="16" t="s">
        <v>395</v>
      </c>
      <c r="S65" s="16" t="s">
        <v>396</v>
      </c>
    </row>
    <row r="66" spans="14:19" s="16" customFormat="1">
      <c r="N66" s="16" t="s">
        <v>394</v>
      </c>
      <c r="O66" s="16">
        <v>2016</v>
      </c>
      <c r="P66" s="16">
        <v>1.40101068854751</v>
      </c>
      <c r="Q66" s="16" t="s">
        <v>391</v>
      </c>
      <c r="R66" s="16" t="s">
        <v>395</v>
      </c>
      <c r="S66" s="16" t="s">
        <v>396</v>
      </c>
    </row>
    <row r="67" spans="14:19" s="16" customFormat="1">
      <c r="N67" s="16" t="s">
        <v>394</v>
      </c>
      <c r="O67" s="16">
        <v>2017</v>
      </c>
      <c r="P67" s="16">
        <v>1.39400563510477</v>
      </c>
      <c r="Q67" s="16" t="s">
        <v>391</v>
      </c>
      <c r="R67" s="16" t="s">
        <v>395</v>
      </c>
      <c r="S67" s="16" t="s">
        <v>396</v>
      </c>
    </row>
    <row r="68" spans="14:19" s="16" customFormat="1">
      <c r="N68" s="16" t="s">
        <v>394</v>
      </c>
      <c r="O68" s="16">
        <v>2018</v>
      </c>
      <c r="P68" s="16">
        <v>1.38703560692925</v>
      </c>
      <c r="Q68" s="16" t="s">
        <v>391</v>
      </c>
      <c r="R68" s="16" t="s">
        <v>395</v>
      </c>
      <c r="S68" s="16" t="s">
        <v>396</v>
      </c>
    </row>
    <row r="69" spans="14:19" s="16" customFormat="1">
      <c r="N69" s="16" t="s">
        <v>394</v>
      </c>
      <c r="O69" s="16">
        <v>2019</v>
      </c>
      <c r="P69" s="16">
        <v>1.3801004288945999</v>
      </c>
      <c r="Q69" s="16" t="s">
        <v>391</v>
      </c>
      <c r="R69" s="16" t="s">
        <v>395</v>
      </c>
      <c r="S69" s="16" t="s">
        <v>396</v>
      </c>
    </row>
    <row r="70" spans="14:19" s="16" customFormat="1">
      <c r="N70" s="16" t="s">
        <v>394</v>
      </c>
      <c r="O70" s="16">
        <v>2020</v>
      </c>
      <c r="P70" s="16">
        <v>1.37319992675013</v>
      </c>
      <c r="Q70" s="16" t="s">
        <v>391</v>
      </c>
      <c r="R70" s="16" t="s">
        <v>395</v>
      </c>
      <c r="S70" s="16" t="s">
        <v>396</v>
      </c>
    </row>
    <row r="71" spans="14:19" s="16" customFormat="1">
      <c r="N71" s="16" t="s">
        <v>394</v>
      </c>
      <c r="O71" s="16">
        <v>1960</v>
      </c>
      <c r="P71" s="16">
        <v>1.97631647281504</v>
      </c>
      <c r="Q71" s="16" t="s">
        <v>397</v>
      </c>
      <c r="R71" s="16" t="s">
        <v>395</v>
      </c>
      <c r="S71" s="16" t="s">
        <v>396</v>
      </c>
    </row>
    <row r="72" spans="14:19" s="16" customFormat="1">
      <c r="N72" s="16" t="s">
        <v>394</v>
      </c>
      <c r="O72" s="16">
        <v>1961</v>
      </c>
      <c r="P72" s="16">
        <v>1.96648405255228</v>
      </c>
      <c r="Q72" s="16" t="s">
        <v>397</v>
      </c>
      <c r="R72" s="16" t="s">
        <v>395</v>
      </c>
      <c r="S72" s="16" t="s">
        <v>396</v>
      </c>
    </row>
    <row r="73" spans="14:19" s="16" customFormat="1">
      <c r="N73" s="16" t="s">
        <v>394</v>
      </c>
      <c r="O73" s="16">
        <v>1962</v>
      </c>
      <c r="P73" s="16">
        <v>1.9567005498032599</v>
      </c>
      <c r="Q73" s="16" t="s">
        <v>397</v>
      </c>
      <c r="R73" s="16" t="s">
        <v>395</v>
      </c>
      <c r="S73" s="16" t="s">
        <v>396</v>
      </c>
    </row>
    <row r="74" spans="14:19" s="16" customFormat="1">
      <c r="N74" s="16" t="s">
        <v>394</v>
      </c>
      <c r="O74" s="16">
        <v>1963</v>
      </c>
      <c r="P74" s="16">
        <v>1.94696572119728</v>
      </c>
      <c r="Q74" s="16" t="s">
        <v>397</v>
      </c>
      <c r="R74" s="16" t="s">
        <v>395</v>
      </c>
      <c r="S74" s="16" t="s">
        <v>396</v>
      </c>
    </row>
    <row r="75" spans="14:19" s="16" customFormat="1">
      <c r="N75" s="16" t="s">
        <v>394</v>
      </c>
      <c r="O75" s="16">
        <v>1964</v>
      </c>
      <c r="P75" s="16">
        <v>1.9372793245744</v>
      </c>
      <c r="Q75" s="16" t="s">
        <v>397</v>
      </c>
      <c r="R75" s="16" t="s">
        <v>395</v>
      </c>
      <c r="S75" s="16" t="s">
        <v>396</v>
      </c>
    </row>
    <row r="76" spans="14:19" s="16" customFormat="1">
      <c r="N76" s="16" t="s">
        <v>394</v>
      </c>
      <c r="O76" s="16">
        <v>1965</v>
      </c>
      <c r="P76" s="16">
        <v>1.92764111897951</v>
      </c>
      <c r="Q76" s="16" t="s">
        <v>397</v>
      </c>
      <c r="R76" s="16" t="s">
        <v>395</v>
      </c>
      <c r="S76" s="16" t="s">
        <v>396</v>
      </c>
    </row>
    <row r="77" spans="14:19" s="16" customFormat="1">
      <c r="N77" s="16" t="s">
        <v>394</v>
      </c>
      <c r="O77" s="16">
        <v>1966</v>
      </c>
      <c r="P77" s="16">
        <v>1.91805086465623</v>
      </c>
      <c r="Q77" s="16" t="s">
        <v>397</v>
      </c>
      <c r="R77" s="16" t="s">
        <v>395</v>
      </c>
      <c r="S77" s="16" t="s">
        <v>396</v>
      </c>
    </row>
    <row r="78" spans="14:19" s="16" customFormat="1">
      <c r="N78" s="16" t="s">
        <v>394</v>
      </c>
      <c r="O78" s="16">
        <v>1967</v>
      </c>
      <c r="P78" s="16">
        <v>1.90850832304102</v>
      </c>
      <c r="Q78" s="16" t="s">
        <v>397</v>
      </c>
      <c r="R78" s="16" t="s">
        <v>395</v>
      </c>
      <c r="S78" s="16" t="s">
        <v>396</v>
      </c>
    </row>
    <row r="79" spans="14:19" s="16" customFormat="1">
      <c r="N79" s="16" t="s">
        <v>394</v>
      </c>
      <c r="O79" s="16">
        <v>1968</v>
      </c>
      <c r="P79" s="16">
        <v>1.89901325675723</v>
      </c>
      <c r="Q79" s="16" t="s">
        <v>397</v>
      </c>
      <c r="R79" s="16" t="s">
        <v>395</v>
      </c>
      <c r="S79" s="16" t="s">
        <v>396</v>
      </c>
    </row>
    <row r="80" spans="14:19" s="16" customFormat="1">
      <c r="N80" s="16" t="s">
        <v>394</v>
      </c>
      <c r="O80" s="16">
        <v>1969</v>
      </c>
      <c r="P80" s="16">
        <v>1.8895654296091899</v>
      </c>
      <c r="Q80" s="16" t="s">
        <v>397</v>
      </c>
      <c r="R80" s="16" t="s">
        <v>395</v>
      </c>
      <c r="S80" s="16" t="s">
        <v>396</v>
      </c>
    </row>
    <row r="81" spans="14:19" s="16" customFormat="1">
      <c r="N81" s="16" t="s">
        <v>394</v>
      </c>
      <c r="O81" s="16">
        <v>1970</v>
      </c>
      <c r="P81" s="16">
        <v>1.88016460657631</v>
      </c>
      <c r="Q81" s="16" t="s">
        <v>397</v>
      </c>
      <c r="R81" s="16" t="s">
        <v>395</v>
      </c>
      <c r="S81" s="16" t="s">
        <v>396</v>
      </c>
    </row>
    <row r="82" spans="14:19" s="16" customFormat="1">
      <c r="N82" s="16" t="s">
        <v>394</v>
      </c>
      <c r="O82" s="16">
        <v>1971</v>
      </c>
      <c r="P82" s="16">
        <v>1.8708105538072699</v>
      </c>
      <c r="Q82" s="16" t="s">
        <v>397</v>
      </c>
      <c r="R82" s="16" t="s">
        <v>395</v>
      </c>
      <c r="S82" s="16" t="s">
        <v>396</v>
      </c>
    </row>
    <row r="83" spans="14:19" s="16" customFormat="1">
      <c r="N83" s="16" t="s">
        <v>394</v>
      </c>
      <c r="O83" s="16">
        <v>1972</v>
      </c>
      <c r="P83" s="16">
        <v>1.8615030386142</v>
      </c>
      <c r="Q83" s="16" t="s">
        <v>397</v>
      </c>
      <c r="R83" s="16" t="s">
        <v>395</v>
      </c>
      <c r="S83" s="16" t="s">
        <v>396</v>
      </c>
    </row>
    <row r="84" spans="14:19" s="16" customFormat="1">
      <c r="N84" s="16" t="s">
        <v>394</v>
      </c>
      <c r="O84" s="16">
        <v>1973</v>
      </c>
      <c r="P84" s="16">
        <v>1.8522418294668701</v>
      </c>
      <c r="Q84" s="16" t="s">
        <v>397</v>
      </c>
      <c r="R84" s="16" t="s">
        <v>395</v>
      </c>
      <c r="S84" s="16" t="s">
        <v>396</v>
      </c>
    </row>
    <row r="85" spans="14:19" s="16" customFormat="1">
      <c r="N85" s="16" t="s">
        <v>394</v>
      </c>
      <c r="O85" s="16">
        <v>1974</v>
      </c>
      <c r="P85" s="16">
        <v>1.8430266959869299</v>
      </c>
      <c r="Q85" s="16" t="s">
        <v>397</v>
      </c>
      <c r="R85" s="16" t="s">
        <v>395</v>
      </c>
      <c r="S85" s="16" t="s">
        <v>396</v>
      </c>
    </row>
    <row r="86" spans="14:19" s="16" customFormat="1">
      <c r="N86" s="16" t="s">
        <v>394</v>
      </c>
      <c r="O86" s="16">
        <v>1975</v>
      </c>
      <c r="P86" s="16">
        <v>1.8338574089422199</v>
      </c>
      <c r="Q86" s="16" t="s">
        <v>397</v>
      </c>
      <c r="R86" s="16" t="s">
        <v>395</v>
      </c>
      <c r="S86" s="16" t="s">
        <v>396</v>
      </c>
    </row>
    <row r="87" spans="14:19" s="16" customFormat="1">
      <c r="N87" s="16" t="s">
        <v>394</v>
      </c>
      <c r="O87" s="16">
        <v>1976</v>
      </c>
      <c r="P87" s="16">
        <v>1.82473374024102</v>
      </c>
      <c r="Q87" s="16" t="s">
        <v>397</v>
      </c>
      <c r="R87" s="16" t="s">
        <v>395</v>
      </c>
      <c r="S87" s="16" t="s">
        <v>396</v>
      </c>
    </row>
    <row r="88" spans="14:19" s="16" customFormat="1">
      <c r="N88" s="16" t="s">
        <v>394</v>
      </c>
      <c r="O88" s="16">
        <v>1977</v>
      </c>
      <c r="P88" s="16">
        <v>1.8156554629263799</v>
      </c>
      <c r="Q88" s="16" t="s">
        <v>397</v>
      </c>
      <c r="R88" s="16" t="s">
        <v>395</v>
      </c>
      <c r="S88" s="16" t="s">
        <v>396</v>
      </c>
    </row>
    <row r="89" spans="14:19" s="16" customFormat="1">
      <c r="N89" s="16" t="s">
        <v>394</v>
      </c>
      <c r="O89" s="16">
        <v>1978</v>
      </c>
      <c r="P89" s="16">
        <v>1.8066223511705299</v>
      </c>
      <c r="Q89" s="16" t="s">
        <v>397</v>
      </c>
      <c r="R89" s="16" t="s">
        <v>395</v>
      </c>
      <c r="S89" s="16" t="s">
        <v>396</v>
      </c>
    </row>
    <row r="90" spans="14:19" s="16" customFormat="1">
      <c r="N90" s="16" t="s">
        <v>394</v>
      </c>
      <c r="O90" s="16">
        <v>1979</v>
      </c>
      <c r="P90" s="16">
        <v>1.79763418026919</v>
      </c>
      <c r="Q90" s="16" t="s">
        <v>397</v>
      </c>
      <c r="R90" s="16" t="s">
        <v>395</v>
      </c>
      <c r="S90" s="16" t="s">
        <v>396</v>
      </c>
    </row>
    <row r="91" spans="14:19" s="16" customFormat="1">
      <c r="N91" s="16" t="s">
        <v>394</v>
      </c>
      <c r="O91" s="16">
        <v>1980</v>
      </c>
      <c r="P91" s="16">
        <v>1.7886907266360099</v>
      </c>
      <c r="Q91" s="16" t="s">
        <v>397</v>
      </c>
      <c r="R91" s="16" t="s">
        <v>395</v>
      </c>
      <c r="S91" s="16" t="s">
        <v>396</v>
      </c>
    </row>
    <row r="92" spans="14:19" s="16" customFormat="1">
      <c r="N92" s="16" t="s">
        <v>394</v>
      </c>
      <c r="O92" s="16">
        <v>1981</v>
      </c>
      <c r="P92" s="16">
        <v>1.7797917677970201</v>
      </c>
      <c r="Q92" s="16" t="s">
        <v>397</v>
      </c>
      <c r="R92" s="16" t="s">
        <v>395</v>
      </c>
      <c r="S92" s="16" t="s">
        <v>396</v>
      </c>
    </row>
    <row r="93" spans="14:19" s="16" customFormat="1">
      <c r="N93" s="16" t="s">
        <v>394</v>
      </c>
      <c r="O93" s="16">
        <v>1982</v>
      </c>
      <c r="P93" s="16">
        <v>1.7709370823851001</v>
      </c>
      <c r="Q93" s="16" t="s">
        <v>397</v>
      </c>
      <c r="R93" s="16" t="s">
        <v>395</v>
      </c>
      <c r="S93" s="16" t="s">
        <v>396</v>
      </c>
    </row>
    <row r="94" spans="14:19" s="16" customFormat="1">
      <c r="N94" s="16" t="s">
        <v>394</v>
      </c>
      <c r="O94" s="16">
        <v>1983</v>
      </c>
      <c r="P94" s="16">
        <v>1.76212645013442</v>
      </c>
      <c r="Q94" s="16" t="s">
        <v>397</v>
      </c>
      <c r="R94" s="16" t="s">
        <v>395</v>
      </c>
      <c r="S94" s="16" t="s">
        <v>396</v>
      </c>
    </row>
    <row r="95" spans="14:19" s="16" customFormat="1">
      <c r="N95" s="16" t="s">
        <v>394</v>
      </c>
      <c r="O95" s="16">
        <v>1984</v>
      </c>
      <c r="P95" s="16">
        <v>1.7533596518750501</v>
      </c>
      <c r="Q95" s="16" t="s">
        <v>397</v>
      </c>
      <c r="R95" s="16" t="s">
        <v>395</v>
      </c>
      <c r="S95" s="16" t="s">
        <v>396</v>
      </c>
    </row>
    <row r="96" spans="14:19" s="16" customFormat="1">
      <c r="N96" s="16" t="s">
        <v>394</v>
      </c>
      <c r="O96" s="16">
        <v>1985</v>
      </c>
      <c r="P96" s="16">
        <v>1.7446364695274099</v>
      </c>
      <c r="Q96" s="16" t="s">
        <v>397</v>
      </c>
      <c r="R96" s="16" t="s">
        <v>395</v>
      </c>
      <c r="S96" s="16" t="s">
        <v>396</v>
      </c>
    </row>
    <row r="97" spans="14:19" s="16" customFormat="1">
      <c r="N97" s="16" t="s">
        <v>394</v>
      </c>
      <c r="O97" s="16">
        <v>1986</v>
      </c>
      <c r="P97" s="16">
        <v>1.73595668609693</v>
      </c>
      <c r="Q97" s="16" t="s">
        <v>397</v>
      </c>
      <c r="R97" s="16" t="s">
        <v>395</v>
      </c>
      <c r="S97" s="16" t="s">
        <v>396</v>
      </c>
    </row>
    <row r="98" spans="14:19" s="16" customFormat="1">
      <c r="N98" s="16" t="s">
        <v>394</v>
      </c>
      <c r="O98" s="16">
        <v>1987</v>
      </c>
      <c r="P98" s="16">
        <v>1.72732008566858</v>
      </c>
      <c r="Q98" s="16" t="s">
        <v>397</v>
      </c>
      <c r="R98" s="16" t="s">
        <v>395</v>
      </c>
      <c r="S98" s="16" t="s">
        <v>396</v>
      </c>
    </row>
    <row r="99" spans="14:19" s="16" customFormat="1">
      <c r="N99" s="16" t="s">
        <v>394</v>
      </c>
      <c r="O99" s="16">
        <v>1988</v>
      </c>
      <c r="P99" s="16">
        <v>1.71872645340158</v>
      </c>
      <c r="Q99" s="16" t="s">
        <v>397</v>
      </c>
      <c r="R99" s="16" t="s">
        <v>395</v>
      </c>
      <c r="S99" s="16" t="s">
        <v>396</v>
      </c>
    </row>
    <row r="100" spans="14:19" s="16" customFormat="1">
      <c r="N100" s="16" t="s">
        <v>394</v>
      </c>
      <c r="O100" s="16">
        <v>1989</v>
      </c>
      <c r="P100" s="16">
        <v>1.71017557552396</v>
      </c>
      <c r="Q100" s="16" t="s">
        <v>397</v>
      </c>
      <c r="R100" s="16" t="s">
        <v>395</v>
      </c>
      <c r="S100" s="16" t="s">
        <v>396</v>
      </c>
    </row>
    <row r="101" spans="14:19" s="16" customFormat="1">
      <c r="N101" s="16" t="s">
        <v>394</v>
      </c>
      <c r="O101" s="16">
        <v>1990</v>
      </c>
      <c r="P101" s="16">
        <v>1.70166723932732</v>
      </c>
      <c r="Q101" s="16" t="s">
        <v>397</v>
      </c>
      <c r="R101" s="16" t="s">
        <v>395</v>
      </c>
      <c r="S101" s="16" t="s">
        <v>396</v>
      </c>
    </row>
    <row r="102" spans="14:19" s="16" customFormat="1">
      <c r="N102" s="16" t="s">
        <v>394</v>
      </c>
      <c r="O102" s="16">
        <v>1991</v>
      </c>
      <c r="P102" s="16">
        <v>1.6932012331615101</v>
      </c>
      <c r="Q102" s="16" t="s">
        <v>397</v>
      </c>
      <c r="R102" s="16" t="s">
        <v>395</v>
      </c>
      <c r="S102" s="16" t="s">
        <v>396</v>
      </c>
    </row>
    <row r="103" spans="14:19" s="16" customFormat="1">
      <c r="N103" s="16" t="s">
        <v>394</v>
      </c>
      <c r="O103" s="16">
        <v>1992</v>
      </c>
      <c r="P103" s="16">
        <v>1.68477734642937</v>
      </c>
      <c r="Q103" s="16" t="s">
        <v>397</v>
      </c>
      <c r="R103" s="16" t="s">
        <v>395</v>
      </c>
      <c r="S103" s="16" t="s">
        <v>396</v>
      </c>
    </row>
    <row r="104" spans="14:19" s="16" customFormat="1">
      <c r="N104" s="16" t="s">
        <v>394</v>
      </c>
      <c r="O104" s="16">
        <v>1993</v>
      </c>
      <c r="P104" s="16">
        <v>1.67639536958146</v>
      </c>
      <c r="Q104" s="16" t="s">
        <v>397</v>
      </c>
      <c r="R104" s="16" t="s">
        <v>395</v>
      </c>
      <c r="S104" s="16" t="s">
        <v>396</v>
      </c>
    </row>
    <row r="105" spans="14:19" s="16" customFormat="1">
      <c r="N105" s="16" t="s">
        <v>394</v>
      </c>
      <c r="O105" s="16">
        <v>1994</v>
      </c>
      <c r="P105" s="16">
        <v>1.66805509411091</v>
      </c>
      <c r="Q105" s="16" t="s">
        <v>397</v>
      </c>
      <c r="R105" s="16" t="s">
        <v>395</v>
      </c>
      <c r="S105" s="16" t="s">
        <v>396</v>
      </c>
    </row>
    <row r="106" spans="14:19" s="16" customFormat="1">
      <c r="N106" s="16" t="s">
        <v>394</v>
      </c>
      <c r="O106" s="16">
        <v>1995</v>
      </c>
      <c r="P106" s="16">
        <v>1.65975631254817</v>
      </c>
      <c r="Q106" s="16" t="s">
        <v>397</v>
      </c>
      <c r="R106" s="16" t="s">
        <v>395</v>
      </c>
      <c r="S106" s="16" t="s">
        <v>396</v>
      </c>
    </row>
    <row r="107" spans="14:19" s="16" customFormat="1">
      <c r="N107" s="16" t="s">
        <v>394</v>
      </c>
      <c r="O107" s="16">
        <v>1996</v>
      </c>
      <c r="P107" s="16">
        <v>1.6514988184558901</v>
      </c>
      <c r="Q107" s="16" t="s">
        <v>397</v>
      </c>
      <c r="R107" s="16" t="s">
        <v>395</v>
      </c>
      <c r="S107" s="16" t="s">
        <v>396</v>
      </c>
    </row>
    <row r="108" spans="14:19" s="16" customFormat="1">
      <c r="N108" s="16" t="s">
        <v>394</v>
      </c>
      <c r="O108" s="16">
        <v>1997</v>
      </c>
      <c r="P108" s="16">
        <v>1.6432824064237701</v>
      </c>
      <c r="Q108" s="16" t="s">
        <v>397</v>
      </c>
      <c r="R108" s="16" t="s">
        <v>395</v>
      </c>
      <c r="S108" s="16" t="s">
        <v>396</v>
      </c>
    </row>
    <row r="109" spans="14:19" s="16" customFormat="1">
      <c r="N109" s="16" t="s">
        <v>394</v>
      </c>
      <c r="O109" s="16">
        <v>1998</v>
      </c>
      <c r="P109" s="16">
        <v>1.6351068720634501</v>
      </c>
      <c r="Q109" s="16" t="s">
        <v>397</v>
      </c>
      <c r="R109" s="16" t="s">
        <v>395</v>
      </c>
      <c r="S109" s="16" t="s">
        <v>396</v>
      </c>
    </row>
    <row r="110" spans="14:19" s="16" customFormat="1">
      <c r="N110" s="16" t="s">
        <v>394</v>
      </c>
      <c r="O110" s="16">
        <v>1999</v>
      </c>
      <c r="P110" s="16">
        <v>1.6269720120034299</v>
      </c>
      <c r="Q110" s="16" t="s">
        <v>397</v>
      </c>
      <c r="R110" s="16" t="s">
        <v>395</v>
      </c>
      <c r="S110" s="16" t="s">
        <v>396</v>
      </c>
    </row>
    <row r="111" spans="14:19" s="16" customFormat="1">
      <c r="N111" s="16" t="s">
        <v>394</v>
      </c>
      <c r="O111" s="16">
        <v>2000</v>
      </c>
      <c r="P111" s="16">
        <v>1.6188776238840099</v>
      </c>
      <c r="Q111" s="16" t="s">
        <v>397</v>
      </c>
      <c r="R111" s="16" t="s">
        <v>395</v>
      </c>
      <c r="S111" s="16" t="s">
        <v>396</v>
      </c>
    </row>
    <row r="112" spans="14:19" s="16" customFormat="1">
      <c r="N112" s="16" t="s">
        <v>394</v>
      </c>
      <c r="O112" s="16">
        <v>2001</v>
      </c>
      <c r="P112" s="16">
        <v>1.61082350635225</v>
      </c>
      <c r="Q112" s="16" t="s">
        <v>397</v>
      </c>
      <c r="R112" s="16" t="s">
        <v>395</v>
      </c>
      <c r="S112" s="16" t="s">
        <v>396</v>
      </c>
    </row>
    <row r="113" spans="14:19" s="16" customFormat="1">
      <c r="N113" s="16" t="s">
        <v>394</v>
      </c>
      <c r="O113" s="16">
        <v>2002</v>
      </c>
      <c r="P113" s="16">
        <v>1.6028094590569699</v>
      </c>
      <c r="Q113" s="16" t="s">
        <v>397</v>
      </c>
      <c r="R113" s="16" t="s">
        <v>395</v>
      </c>
      <c r="S113" s="16" t="s">
        <v>396</v>
      </c>
    </row>
    <row r="114" spans="14:19" s="16" customFormat="1">
      <c r="N114" s="16" t="s">
        <v>394</v>
      </c>
      <c r="O114" s="16">
        <v>2003</v>
      </c>
      <c r="P114" s="16">
        <v>1.59483528264375</v>
      </c>
      <c r="Q114" s="16" t="s">
        <v>397</v>
      </c>
      <c r="R114" s="16" t="s">
        <v>395</v>
      </c>
      <c r="S114" s="16" t="s">
        <v>396</v>
      </c>
    </row>
    <row r="115" spans="14:19" s="16" customFormat="1">
      <c r="N115" s="16" t="s">
        <v>394</v>
      </c>
      <c r="O115" s="16">
        <v>2004</v>
      </c>
      <c r="P115" s="16">
        <v>1.58690077875</v>
      </c>
      <c r="Q115" s="16" t="s">
        <v>397</v>
      </c>
      <c r="R115" s="16" t="s">
        <v>395</v>
      </c>
      <c r="S115" s="16" t="s">
        <v>396</v>
      </c>
    </row>
    <row r="116" spans="14:19" s="16" customFormat="1">
      <c r="N116" s="16" t="s">
        <v>394</v>
      </c>
      <c r="O116" s="16">
        <v>2005</v>
      </c>
      <c r="P116" s="16">
        <v>1.5790057500000001</v>
      </c>
      <c r="Q116" s="16" t="s">
        <v>397</v>
      </c>
      <c r="R116" s="16" t="s">
        <v>395</v>
      </c>
      <c r="S116" s="16" t="s">
        <v>396</v>
      </c>
    </row>
    <row r="117" spans="14:19" s="16" customFormat="1">
      <c r="N117" s="16" t="s">
        <v>394</v>
      </c>
      <c r="O117" s="16">
        <v>2006</v>
      </c>
      <c r="P117" s="16">
        <v>1.57115</v>
      </c>
      <c r="Q117" s="16" t="s">
        <v>397</v>
      </c>
      <c r="R117" s="16" t="s">
        <v>395</v>
      </c>
      <c r="S117" s="16" t="s">
        <v>396</v>
      </c>
    </row>
    <row r="118" spans="14:19" s="16" customFormat="1">
      <c r="N118" s="16" t="s">
        <v>394</v>
      </c>
      <c r="O118" s="16">
        <v>2007</v>
      </c>
      <c r="P118" s="16">
        <v>1.5633333333333299</v>
      </c>
      <c r="Q118" s="16" t="s">
        <v>397</v>
      </c>
      <c r="R118" s="16" t="s">
        <v>395</v>
      </c>
      <c r="S118" s="16" t="s">
        <v>396</v>
      </c>
    </row>
    <row r="119" spans="14:19" s="16" customFormat="1">
      <c r="N119" s="16" t="s">
        <v>394</v>
      </c>
      <c r="O119" s="16">
        <v>2008</v>
      </c>
      <c r="P119" s="16">
        <v>1.55555555555556</v>
      </c>
      <c r="Q119" s="16" t="s">
        <v>397</v>
      </c>
      <c r="R119" s="16" t="s">
        <v>395</v>
      </c>
      <c r="S119" s="16" t="s">
        <v>396</v>
      </c>
    </row>
    <row r="120" spans="14:19" s="16" customFormat="1">
      <c r="N120" s="16" t="s">
        <v>394</v>
      </c>
      <c r="O120" s="16">
        <v>2009</v>
      </c>
      <c r="P120" s="16">
        <v>1.5477777777777799</v>
      </c>
      <c r="Q120" s="16" t="s">
        <v>397</v>
      </c>
      <c r="R120" s="16" t="s">
        <v>395</v>
      </c>
      <c r="S120" s="16" t="s">
        <v>396</v>
      </c>
    </row>
    <row r="121" spans="14:19" s="16" customFormat="1">
      <c r="N121" s="16" t="s">
        <v>394</v>
      </c>
      <c r="O121" s="16">
        <v>2010</v>
      </c>
      <c r="P121" s="16">
        <v>1.5400388888888901</v>
      </c>
      <c r="Q121" s="16" t="s">
        <v>397</v>
      </c>
      <c r="R121" s="16" t="s">
        <v>395</v>
      </c>
      <c r="S121" s="16" t="s">
        <v>396</v>
      </c>
    </row>
    <row r="122" spans="14:19" s="16" customFormat="1">
      <c r="N122" s="16" t="s">
        <v>394</v>
      </c>
      <c r="O122" s="16">
        <v>2011</v>
      </c>
      <c r="P122" s="16">
        <v>1.5323386944444399</v>
      </c>
      <c r="Q122" s="16" t="s">
        <v>397</v>
      </c>
      <c r="R122" s="16" t="s">
        <v>395</v>
      </c>
      <c r="S122" s="16" t="s">
        <v>396</v>
      </c>
    </row>
    <row r="123" spans="14:19" s="16" customFormat="1">
      <c r="N123" s="16" t="s">
        <v>394</v>
      </c>
      <c r="O123" s="16">
        <v>2012</v>
      </c>
      <c r="P123" s="16">
        <v>1.5246770009722199</v>
      </c>
      <c r="Q123" s="16" t="s">
        <v>397</v>
      </c>
      <c r="R123" s="16" t="s">
        <v>395</v>
      </c>
      <c r="S123" s="16" t="s">
        <v>396</v>
      </c>
    </row>
    <row r="124" spans="14:19" s="16" customFormat="1">
      <c r="N124" s="16" t="s">
        <v>394</v>
      </c>
      <c r="O124" s="16">
        <v>2013</v>
      </c>
      <c r="P124" s="16">
        <v>1.51705361596736</v>
      </c>
      <c r="Q124" s="16" t="s">
        <v>397</v>
      </c>
      <c r="R124" s="16" t="s">
        <v>395</v>
      </c>
      <c r="S124" s="16" t="s">
        <v>396</v>
      </c>
    </row>
    <row r="125" spans="14:19" s="16" customFormat="1">
      <c r="N125" s="16" t="s">
        <v>394</v>
      </c>
      <c r="O125" s="16">
        <v>2014</v>
      </c>
      <c r="P125" s="16">
        <v>1.5094683478875199</v>
      </c>
      <c r="Q125" s="16" t="s">
        <v>397</v>
      </c>
      <c r="R125" s="16" t="s">
        <v>395</v>
      </c>
      <c r="S125" s="16" t="s">
        <v>396</v>
      </c>
    </row>
    <row r="126" spans="14:19" s="16" customFormat="1">
      <c r="N126" s="16" t="s">
        <v>394</v>
      </c>
      <c r="O126" s="16">
        <v>2015</v>
      </c>
      <c r="P126" s="16">
        <v>1.5019210061480901</v>
      </c>
      <c r="Q126" s="16" t="s">
        <v>397</v>
      </c>
      <c r="R126" s="16" t="s">
        <v>395</v>
      </c>
      <c r="S126" s="16" t="s">
        <v>396</v>
      </c>
    </row>
    <row r="127" spans="14:19" s="16" customFormat="1">
      <c r="N127" s="16" t="s">
        <v>394</v>
      </c>
      <c r="O127" s="16">
        <v>2016</v>
      </c>
      <c r="P127" s="16">
        <v>1.4944114011173499</v>
      </c>
      <c r="Q127" s="16" t="s">
        <v>397</v>
      </c>
      <c r="R127" s="16" t="s">
        <v>395</v>
      </c>
      <c r="S127" s="16" t="s">
        <v>396</v>
      </c>
    </row>
    <row r="128" spans="14:19" s="16" customFormat="1">
      <c r="N128" s="16" t="s">
        <v>394</v>
      </c>
      <c r="O128" s="16">
        <v>2017</v>
      </c>
      <c r="P128" s="16">
        <v>1.48693934411176</v>
      </c>
      <c r="Q128" s="16" t="s">
        <v>397</v>
      </c>
      <c r="R128" s="16" t="s">
        <v>395</v>
      </c>
      <c r="S128" s="16" t="s">
        <v>396</v>
      </c>
    </row>
    <row r="129" spans="14:19" s="16" customFormat="1">
      <c r="N129" s="16" t="s">
        <v>394</v>
      </c>
      <c r="O129" s="16">
        <v>2018</v>
      </c>
      <c r="P129" s="16">
        <v>1.4795046473911999</v>
      </c>
      <c r="Q129" s="16" t="s">
        <v>397</v>
      </c>
      <c r="R129" s="16" t="s">
        <v>395</v>
      </c>
      <c r="S129" s="16" t="s">
        <v>396</v>
      </c>
    </row>
    <row r="130" spans="14:19" s="16" customFormat="1">
      <c r="N130" s="16" t="s">
        <v>394</v>
      </c>
      <c r="O130" s="16">
        <v>2019</v>
      </c>
      <c r="P130" s="16">
        <v>1.4721071241542401</v>
      </c>
      <c r="Q130" s="16" t="s">
        <v>397</v>
      </c>
      <c r="R130" s="16" t="s">
        <v>395</v>
      </c>
      <c r="S130" s="16" t="s">
        <v>396</v>
      </c>
    </row>
    <row r="131" spans="14:19" s="16" customFormat="1">
      <c r="N131" s="16" t="s">
        <v>394</v>
      </c>
      <c r="O131" s="16">
        <v>2020</v>
      </c>
      <c r="P131" s="16">
        <v>1.4647465885334701</v>
      </c>
      <c r="Q131" s="16" t="s">
        <v>397</v>
      </c>
      <c r="R131" s="16" t="s">
        <v>395</v>
      </c>
      <c r="S131" s="16" t="s">
        <v>396</v>
      </c>
    </row>
    <row r="132" spans="14:19" s="16" customFormat="1">
      <c r="N132" s="16" t="s">
        <v>394</v>
      </c>
      <c r="O132" s="16">
        <v>1960</v>
      </c>
      <c r="P132" s="16">
        <v>1.1469693815444399</v>
      </c>
      <c r="Q132" s="16" t="s">
        <v>398</v>
      </c>
      <c r="R132" s="16" t="s">
        <v>395</v>
      </c>
      <c r="S132" s="16" t="s">
        <v>396</v>
      </c>
    </row>
    <row r="133" spans="14:19" s="16" customFormat="1">
      <c r="N133" s="16" t="s">
        <v>394</v>
      </c>
      <c r="O133" s="16">
        <v>1961</v>
      </c>
      <c r="P133" s="16">
        <v>1.14126306621337</v>
      </c>
      <c r="Q133" s="16" t="s">
        <v>398</v>
      </c>
      <c r="R133" s="16" t="s">
        <v>395</v>
      </c>
      <c r="S133" s="16" t="s">
        <v>396</v>
      </c>
    </row>
    <row r="134" spans="14:19" s="16" customFormat="1">
      <c r="N134" s="16" t="s">
        <v>394</v>
      </c>
      <c r="O134" s="16">
        <v>1962</v>
      </c>
      <c r="P134" s="16">
        <v>1.1355851405108199</v>
      </c>
      <c r="Q134" s="16" t="s">
        <v>398</v>
      </c>
      <c r="R134" s="16" t="s">
        <v>395</v>
      </c>
      <c r="S134" s="16" t="s">
        <v>396</v>
      </c>
    </row>
    <row r="135" spans="14:19" s="16" customFormat="1">
      <c r="N135" s="16" t="s">
        <v>394</v>
      </c>
      <c r="O135" s="16">
        <v>1963</v>
      </c>
      <c r="P135" s="16">
        <v>1.1299354631948499</v>
      </c>
      <c r="Q135" s="16" t="s">
        <v>398</v>
      </c>
      <c r="R135" s="16" t="s">
        <v>395</v>
      </c>
      <c r="S135" s="16" t="s">
        <v>396</v>
      </c>
    </row>
    <row r="136" spans="14:19" s="16" customFormat="1">
      <c r="N136" s="16" t="s">
        <v>394</v>
      </c>
      <c r="O136" s="16">
        <v>1964</v>
      </c>
      <c r="P136" s="16">
        <v>1.12431389372622</v>
      </c>
      <c r="Q136" s="16" t="s">
        <v>398</v>
      </c>
      <c r="R136" s="16" t="s">
        <v>395</v>
      </c>
      <c r="S136" s="16" t="s">
        <v>396</v>
      </c>
    </row>
    <row r="137" spans="14:19" s="16" customFormat="1">
      <c r="N137" s="16" t="s">
        <v>394</v>
      </c>
      <c r="O137" s="16">
        <v>1965</v>
      </c>
      <c r="P137" s="16">
        <v>1.11872029226489</v>
      </c>
      <c r="Q137" s="16" t="s">
        <v>398</v>
      </c>
      <c r="R137" s="16" t="s">
        <v>395</v>
      </c>
      <c r="S137" s="16" t="s">
        <v>396</v>
      </c>
    </row>
    <row r="138" spans="14:19" s="16" customFormat="1">
      <c r="N138" s="16" t="s">
        <v>394</v>
      </c>
      <c r="O138" s="16">
        <v>1966</v>
      </c>
      <c r="P138" s="16">
        <v>1.11315451966656</v>
      </c>
      <c r="Q138" s="16" t="s">
        <v>398</v>
      </c>
      <c r="R138" s="16" t="s">
        <v>395</v>
      </c>
      <c r="S138" s="16" t="s">
        <v>396</v>
      </c>
    </row>
    <row r="139" spans="14:19" s="16" customFormat="1">
      <c r="N139" s="16" t="s">
        <v>394</v>
      </c>
      <c r="O139" s="16">
        <v>1967</v>
      </c>
      <c r="P139" s="16">
        <v>1.1076164374791599</v>
      </c>
      <c r="Q139" s="16" t="s">
        <v>398</v>
      </c>
      <c r="R139" s="16" t="s">
        <v>395</v>
      </c>
      <c r="S139" s="16" t="s">
        <v>396</v>
      </c>
    </row>
    <row r="140" spans="14:19" s="16" customFormat="1">
      <c r="N140" s="16" t="s">
        <v>394</v>
      </c>
      <c r="O140" s="16">
        <v>1968</v>
      </c>
      <c r="P140" s="16">
        <v>1.1021059079394699</v>
      </c>
      <c r="Q140" s="16" t="s">
        <v>398</v>
      </c>
      <c r="R140" s="16" t="s">
        <v>395</v>
      </c>
      <c r="S140" s="16" t="s">
        <v>396</v>
      </c>
    </row>
    <row r="141" spans="14:19" s="16" customFormat="1">
      <c r="N141" s="16" t="s">
        <v>394</v>
      </c>
      <c r="O141" s="16">
        <v>1969</v>
      </c>
      <c r="P141" s="16">
        <v>1.09662279396962</v>
      </c>
      <c r="Q141" s="16" t="s">
        <v>398</v>
      </c>
      <c r="R141" s="16" t="s">
        <v>395</v>
      </c>
      <c r="S141" s="16" t="s">
        <v>396</v>
      </c>
    </row>
    <row r="142" spans="14:19" s="16" customFormat="1">
      <c r="N142" s="16" t="s">
        <v>394</v>
      </c>
      <c r="O142" s="16">
        <v>1970</v>
      </c>
      <c r="P142" s="16">
        <v>1.0911669591737501</v>
      </c>
      <c r="Q142" s="16" t="s">
        <v>398</v>
      </c>
      <c r="R142" s="16" t="s">
        <v>395</v>
      </c>
      <c r="S142" s="16" t="s">
        <v>396</v>
      </c>
    </row>
    <row r="143" spans="14:19" s="16" customFormat="1">
      <c r="N143" s="16" t="s">
        <v>394</v>
      </c>
      <c r="O143" s="16">
        <v>1971</v>
      </c>
      <c r="P143" s="16">
        <v>1.0857382678345799</v>
      </c>
      <c r="Q143" s="16" t="s">
        <v>398</v>
      </c>
      <c r="R143" s="16" t="s">
        <v>395</v>
      </c>
      <c r="S143" s="16" t="s">
        <v>396</v>
      </c>
    </row>
    <row r="144" spans="14:19" s="16" customFormat="1">
      <c r="N144" s="16" t="s">
        <v>394</v>
      </c>
      <c r="O144" s="16">
        <v>1972</v>
      </c>
      <c r="P144" s="16">
        <v>1.0803365849100299</v>
      </c>
      <c r="Q144" s="16" t="s">
        <v>398</v>
      </c>
      <c r="R144" s="16" t="s">
        <v>395</v>
      </c>
      <c r="S144" s="16" t="s">
        <v>396</v>
      </c>
    </row>
    <row r="145" spans="14:19" s="16" customFormat="1">
      <c r="N145" s="16" t="s">
        <v>394</v>
      </c>
      <c r="O145" s="16">
        <v>1973</v>
      </c>
      <c r="P145" s="16">
        <v>1.07496177602988</v>
      </c>
      <c r="Q145" s="16" t="s">
        <v>398</v>
      </c>
      <c r="R145" s="16" t="s">
        <v>395</v>
      </c>
      <c r="S145" s="16" t="s">
        <v>396</v>
      </c>
    </row>
    <row r="146" spans="14:19" s="16" customFormat="1">
      <c r="N146" s="16" t="s">
        <v>394</v>
      </c>
      <c r="O146" s="16">
        <v>1974</v>
      </c>
      <c r="P146" s="16">
        <v>1.0696137074924199</v>
      </c>
      <c r="Q146" s="16" t="s">
        <v>398</v>
      </c>
      <c r="R146" s="16" t="s">
        <v>395</v>
      </c>
      <c r="S146" s="16" t="s">
        <v>396</v>
      </c>
    </row>
    <row r="147" spans="14:19" s="16" customFormat="1">
      <c r="N147" s="16" t="s">
        <v>394</v>
      </c>
      <c r="O147" s="16">
        <v>1975</v>
      </c>
      <c r="P147" s="16">
        <v>1.06429224626111</v>
      </c>
      <c r="Q147" s="16" t="s">
        <v>398</v>
      </c>
      <c r="R147" s="16" t="s">
        <v>395</v>
      </c>
      <c r="S147" s="16" t="s">
        <v>396</v>
      </c>
    </row>
    <row r="148" spans="14:19" s="16" customFormat="1">
      <c r="N148" s="16" t="s">
        <v>394</v>
      </c>
      <c r="O148" s="16">
        <v>1976</v>
      </c>
      <c r="P148" s="16">
        <v>1.0589972599613</v>
      </c>
      <c r="Q148" s="16" t="s">
        <v>398</v>
      </c>
      <c r="R148" s="16" t="s">
        <v>395</v>
      </c>
      <c r="S148" s="16" t="s">
        <v>396</v>
      </c>
    </row>
    <row r="149" spans="14:19" s="16" customFormat="1">
      <c r="N149" s="16" t="s">
        <v>394</v>
      </c>
      <c r="O149" s="16">
        <v>1977</v>
      </c>
      <c r="P149" s="16">
        <v>1.05372861687692</v>
      </c>
      <c r="Q149" s="16" t="s">
        <v>398</v>
      </c>
      <c r="R149" s="16" t="s">
        <v>395</v>
      </c>
      <c r="S149" s="16" t="s">
        <v>396</v>
      </c>
    </row>
    <row r="150" spans="14:19" s="16" customFormat="1">
      <c r="N150" s="16" t="s">
        <v>394</v>
      </c>
      <c r="O150" s="16">
        <v>1978</v>
      </c>
      <c r="P150" s="16">
        <v>1.0484861859471799</v>
      </c>
      <c r="Q150" s="16" t="s">
        <v>398</v>
      </c>
      <c r="R150" s="16" t="s">
        <v>395</v>
      </c>
      <c r="S150" s="16" t="s">
        <v>396</v>
      </c>
    </row>
    <row r="151" spans="14:19" s="16" customFormat="1">
      <c r="N151" s="16" t="s">
        <v>394</v>
      </c>
      <c r="O151" s="16">
        <v>1979</v>
      </c>
      <c r="P151" s="16">
        <v>1.0432698367633699</v>
      </c>
      <c r="Q151" s="16" t="s">
        <v>398</v>
      </c>
      <c r="R151" s="16" t="s">
        <v>395</v>
      </c>
      <c r="S151" s="16" t="s">
        <v>396</v>
      </c>
    </row>
    <row r="152" spans="14:19" s="16" customFormat="1">
      <c r="N152" s="16" t="s">
        <v>394</v>
      </c>
      <c r="O152" s="16">
        <v>1980</v>
      </c>
      <c r="P152" s="16">
        <v>1.0380794395655399</v>
      </c>
      <c r="Q152" s="16" t="s">
        <v>398</v>
      </c>
      <c r="R152" s="16" t="s">
        <v>395</v>
      </c>
      <c r="S152" s="16" t="s">
        <v>396</v>
      </c>
    </row>
    <row r="153" spans="14:19" s="16" customFormat="1">
      <c r="N153" s="16" t="s">
        <v>394</v>
      </c>
      <c r="O153" s="16">
        <v>1981</v>
      </c>
      <c r="P153" s="16">
        <v>1.0329148652393401</v>
      </c>
      <c r="Q153" s="16" t="s">
        <v>398</v>
      </c>
      <c r="R153" s="16" t="s">
        <v>395</v>
      </c>
      <c r="S153" s="16" t="s">
        <v>396</v>
      </c>
    </row>
    <row r="154" spans="14:19" s="16" customFormat="1">
      <c r="N154" s="16" t="s">
        <v>394</v>
      </c>
      <c r="O154" s="16">
        <v>1982</v>
      </c>
      <c r="P154" s="16">
        <v>1.0277759853127799</v>
      </c>
      <c r="Q154" s="16" t="s">
        <v>398</v>
      </c>
      <c r="R154" s="16" t="s">
        <v>395</v>
      </c>
      <c r="S154" s="16" t="s">
        <v>396</v>
      </c>
    </row>
    <row r="155" spans="14:19" s="16" customFormat="1">
      <c r="N155" s="16" t="s">
        <v>394</v>
      </c>
      <c r="O155" s="16">
        <v>1983</v>
      </c>
      <c r="P155" s="16">
        <v>1.0226626719530101</v>
      </c>
      <c r="Q155" s="16" t="s">
        <v>398</v>
      </c>
      <c r="R155" s="16" t="s">
        <v>395</v>
      </c>
      <c r="S155" s="16" t="s">
        <v>396</v>
      </c>
    </row>
    <row r="156" spans="14:19" s="16" customFormat="1">
      <c r="N156" s="16" t="s">
        <v>394</v>
      </c>
      <c r="O156" s="16">
        <v>1984</v>
      </c>
      <c r="P156" s="16">
        <v>1.0175747979631999</v>
      </c>
      <c r="Q156" s="16" t="s">
        <v>398</v>
      </c>
      <c r="R156" s="16" t="s">
        <v>395</v>
      </c>
      <c r="S156" s="16" t="s">
        <v>396</v>
      </c>
    </row>
    <row r="157" spans="14:19" s="16" customFormat="1">
      <c r="N157" s="16" t="s">
        <v>394</v>
      </c>
      <c r="O157" s="16">
        <v>1985</v>
      </c>
      <c r="P157" s="16">
        <v>1.0125122367793</v>
      </c>
      <c r="Q157" s="16" t="s">
        <v>398</v>
      </c>
      <c r="R157" s="16" t="s">
        <v>395</v>
      </c>
      <c r="S157" s="16" t="s">
        <v>396</v>
      </c>
    </row>
    <row r="158" spans="14:19" s="16" customFormat="1">
      <c r="N158" s="16" t="s">
        <v>394</v>
      </c>
      <c r="O158" s="16">
        <v>1986</v>
      </c>
      <c r="P158" s="16">
        <v>1.00747486246697</v>
      </c>
      <c r="Q158" s="16" t="s">
        <v>398</v>
      </c>
      <c r="R158" s="16" t="s">
        <v>395</v>
      </c>
      <c r="S158" s="16" t="s">
        <v>396</v>
      </c>
    </row>
    <row r="159" spans="14:19" s="16" customFormat="1">
      <c r="N159" s="16" t="s">
        <v>394</v>
      </c>
      <c r="O159" s="16">
        <v>1987</v>
      </c>
      <c r="P159" s="16">
        <v>1.0024625497183699</v>
      </c>
      <c r="Q159" s="16" t="s">
        <v>398</v>
      </c>
      <c r="R159" s="16" t="s">
        <v>395</v>
      </c>
      <c r="S159" s="16" t="s">
        <v>396</v>
      </c>
    </row>
    <row r="160" spans="14:19" s="16" customFormat="1">
      <c r="N160" s="16" t="s">
        <v>394</v>
      </c>
      <c r="O160" s="16">
        <v>1988</v>
      </c>
      <c r="P160" s="16">
        <v>0.99747517384912898</v>
      </c>
      <c r="Q160" s="16" t="s">
        <v>398</v>
      </c>
      <c r="R160" s="16" t="s">
        <v>395</v>
      </c>
      <c r="S160" s="16" t="s">
        <v>396</v>
      </c>
    </row>
    <row r="161" spans="14:19" s="16" customFormat="1">
      <c r="N161" s="16" t="s">
        <v>394</v>
      </c>
      <c r="O161" s="16">
        <v>1989</v>
      </c>
      <c r="P161" s="16">
        <v>0.99251261079515396</v>
      </c>
      <c r="Q161" s="16" t="s">
        <v>398</v>
      </c>
      <c r="R161" s="16" t="s">
        <v>395</v>
      </c>
      <c r="S161" s="16" t="s">
        <v>396</v>
      </c>
    </row>
    <row r="162" spans="14:19" s="16" customFormat="1">
      <c r="N162" s="16" t="s">
        <v>394</v>
      </c>
      <c r="O162" s="16">
        <v>1990</v>
      </c>
      <c r="P162" s="16">
        <v>0.98757473710960597</v>
      </c>
      <c r="Q162" s="16" t="s">
        <v>398</v>
      </c>
      <c r="R162" s="16" t="s">
        <v>395</v>
      </c>
      <c r="S162" s="16" t="s">
        <v>396</v>
      </c>
    </row>
    <row r="163" spans="14:19" s="16" customFormat="1">
      <c r="N163" s="16" t="s">
        <v>394</v>
      </c>
      <c r="O163" s="16">
        <v>1991</v>
      </c>
      <c r="P163" s="16">
        <v>0.98266142995980699</v>
      </c>
      <c r="Q163" s="16" t="s">
        <v>398</v>
      </c>
      <c r="R163" s="16" t="s">
        <v>395</v>
      </c>
      <c r="S163" s="16" t="s">
        <v>396</v>
      </c>
    </row>
    <row r="164" spans="14:19" s="16" customFormat="1">
      <c r="N164" s="16" t="s">
        <v>394</v>
      </c>
      <c r="O164" s="16">
        <v>1992</v>
      </c>
      <c r="P164" s="16">
        <v>0.97777256712418603</v>
      </c>
      <c r="Q164" s="16" t="s">
        <v>398</v>
      </c>
      <c r="R164" s="16" t="s">
        <v>395</v>
      </c>
      <c r="S164" s="16" t="s">
        <v>396</v>
      </c>
    </row>
    <row r="165" spans="14:19" s="16" customFormat="1">
      <c r="N165" s="16" t="s">
        <v>394</v>
      </c>
      <c r="O165" s="16">
        <v>1993</v>
      </c>
      <c r="P165" s="16">
        <v>0.97290802698923995</v>
      </c>
      <c r="Q165" s="16" t="s">
        <v>398</v>
      </c>
      <c r="R165" s="16" t="s">
        <v>395</v>
      </c>
      <c r="S165" s="16" t="s">
        <v>396</v>
      </c>
    </row>
    <row r="166" spans="14:19" s="16" customFormat="1">
      <c r="N166" s="16" t="s">
        <v>394</v>
      </c>
      <c r="O166" s="16">
        <v>1994</v>
      </c>
      <c r="P166" s="16">
        <v>0.96806768854650804</v>
      </c>
      <c r="Q166" s="16" t="s">
        <v>398</v>
      </c>
      <c r="R166" s="16" t="s">
        <v>395</v>
      </c>
      <c r="S166" s="16" t="s">
        <v>396</v>
      </c>
    </row>
    <row r="167" spans="14:19" s="16" customFormat="1">
      <c r="N167" s="16" t="s">
        <v>394</v>
      </c>
      <c r="O167" s="16">
        <v>1995</v>
      </c>
      <c r="P167" s="16">
        <v>0.96325143138956004</v>
      </c>
      <c r="Q167" s="16" t="s">
        <v>398</v>
      </c>
      <c r="R167" s="16" t="s">
        <v>395</v>
      </c>
      <c r="S167" s="16" t="s">
        <v>396</v>
      </c>
    </row>
    <row r="168" spans="14:19" s="16" customFormat="1">
      <c r="N168" s="16" t="s">
        <v>394</v>
      </c>
      <c r="O168" s="16">
        <v>1996</v>
      </c>
      <c r="P168" s="16">
        <v>0.95845913571100505</v>
      </c>
      <c r="Q168" s="16" t="s">
        <v>398</v>
      </c>
      <c r="R168" s="16" t="s">
        <v>395</v>
      </c>
      <c r="S168" s="16" t="s">
        <v>396</v>
      </c>
    </row>
    <row r="169" spans="14:19" s="16" customFormat="1">
      <c r="N169" s="16" t="s">
        <v>394</v>
      </c>
      <c r="O169" s="16">
        <v>1997</v>
      </c>
      <c r="P169" s="16">
        <v>0.95369068229950804</v>
      </c>
      <c r="Q169" s="16" t="s">
        <v>398</v>
      </c>
      <c r="R169" s="16" t="s">
        <v>395</v>
      </c>
      <c r="S169" s="16" t="s">
        <v>396</v>
      </c>
    </row>
    <row r="170" spans="14:19" s="16" customFormat="1">
      <c r="N170" s="16" t="s">
        <v>394</v>
      </c>
      <c r="O170" s="16">
        <v>1998</v>
      </c>
      <c r="P170" s="16">
        <v>0.94894595253682401</v>
      </c>
      <c r="Q170" s="16" t="s">
        <v>398</v>
      </c>
      <c r="R170" s="16" t="s">
        <v>395</v>
      </c>
      <c r="S170" s="16" t="s">
        <v>396</v>
      </c>
    </row>
    <row r="171" spans="14:19" s="16" customFormat="1">
      <c r="N171" s="16" t="s">
        <v>394</v>
      </c>
      <c r="O171" s="16">
        <v>1999</v>
      </c>
      <c r="P171" s="16">
        <v>0.94422482839485</v>
      </c>
      <c r="Q171" s="16" t="s">
        <v>398</v>
      </c>
      <c r="R171" s="16" t="s">
        <v>395</v>
      </c>
      <c r="S171" s="16" t="s">
        <v>396</v>
      </c>
    </row>
    <row r="172" spans="14:19" s="16" customFormat="1">
      <c r="N172" s="16" t="s">
        <v>394</v>
      </c>
      <c r="O172" s="16">
        <v>2000</v>
      </c>
      <c r="P172" s="16">
        <v>0.93952719243268601</v>
      </c>
      <c r="Q172" s="16" t="s">
        <v>398</v>
      </c>
      <c r="R172" s="16" t="s">
        <v>395</v>
      </c>
      <c r="S172" s="16" t="s">
        <v>396</v>
      </c>
    </row>
    <row r="173" spans="14:19" s="16" customFormat="1">
      <c r="N173" s="16" t="s">
        <v>394</v>
      </c>
      <c r="O173" s="16">
        <v>2001</v>
      </c>
      <c r="P173" s="16">
        <v>0.93485292779371798</v>
      </c>
      <c r="Q173" s="16" t="s">
        <v>398</v>
      </c>
      <c r="R173" s="16" t="s">
        <v>395</v>
      </c>
      <c r="S173" s="16" t="s">
        <v>396</v>
      </c>
    </row>
    <row r="174" spans="14:19" s="16" customFormat="1">
      <c r="N174" s="16" t="s">
        <v>394</v>
      </c>
      <c r="O174" s="16">
        <v>2002</v>
      </c>
      <c r="P174" s="16">
        <v>0.93020191820270404</v>
      </c>
      <c r="Q174" s="16" t="s">
        <v>398</v>
      </c>
      <c r="R174" s="16" t="s">
        <v>395</v>
      </c>
      <c r="S174" s="16" t="s">
        <v>396</v>
      </c>
    </row>
    <row r="175" spans="14:19" s="16" customFormat="1">
      <c r="N175" s="16" t="s">
        <v>394</v>
      </c>
      <c r="O175" s="16">
        <v>2003</v>
      </c>
      <c r="P175" s="16">
        <v>0.92557404796289</v>
      </c>
      <c r="Q175" s="16" t="s">
        <v>398</v>
      </c>
      <c r="R175" s="16" t="s">
        <v>395</v>
      </c>
      <c r="S175" s="16" t="s">
        <v>396</v>
      </c>
    </row>
    <row r="176" spans="14:19" s="16" customFormat="1">
      <c r="N176" s="16" t="s">
        <v>394</v>
      </c>
      <c r="O176" s="16">
        <v>2004</v>
      </c>
      <c r="P176" s="16">
        <v>0.92096920195312504</v>
      </c>
      <c r="Q176" s="16" t="s">
        <v>398</v>
      </c>
      <c r="R176" s="16" t="s">
        <v>395</v>
      </c>
      <c r="S176" s="16" t="s">
        <v>396</v>
      </c>
    </row>
    <row r="177" spans="14:19" s="16" customFormat="1">
      <c r="N177" s="16" t="s">
        <v>394</v>
      </c>
      <c r="O177" s="16">
        <v>2005</v>
      </c>
      <c r="P177" s="16">
        <v>0.91638726562499995</v>
      </c>
      <c r="Q177" s="16" t="s">
        <v>398</v>
      </c>
      <c r="R177" s="16" t="s">
        <v>395</v>
      </c>
      <c r="S177" s="16" t="s">
        <v>396</v>
      </c>
    </row>
    <row r="178" spans="14:19" s="16" customFormat="1">
      <c r="N178" s="16" t="s">
        <v>394</v>
      </c>
      <c r="O178" s="16">
        <v>2006</v>
      </c>
      <c r="P178" s="16">
        <v>0.91182812499999999</v>
      </c>
      <c r="Q178" s="16" t="s">
        <v>398</v>
      </c>
      <c r="R178" s="16" t="s">
        <v>395</v>
      </c>
      <c r="S178" s="16" t="s">
        <v>396</v>
      </c>
    </row>
    <row r="179" spans="14:19" s="16" customFormat="1">
      <c r="N179" s="16" t="s">
        <v>394</v>
      </c>
      <c r="O179" s="16">
        <v>2007</v>
      </c>
      <c r="P179" s="16">
        <v>0.90729166666666705</v>
      </c>
      <c r="Q179" s="16" t="s">
        <v>398</v>
      </c>
      <c r="R179" s="16" t="s">
        <v>395</v>
      </c>
      <c r="S179" s="16" t="s">
        <v>396</v>
      </c>
    </row>
    <row r="180" spans="14:19" s="16" customFormat="1">
      <c r="N180" s="16" t="s">
        <v>394</v>
      </c>
      <c r="O180" s="16">
        <v>2008</v>
      </c>
      <c r="P180" s="16">
        <v>0.90277777777777801</v>
      </c>
      <c r="Q180" s="16" t="s">
        <v>398</v>
      </c>
      <c r="R180" s="16" t="s">
        <v>395</v>
      </c>
      <c r="S180" s="16" t="s">
        <v>396</v>
      </c>
    </row>
    <row r="181" spans="14:19" s="16" customFormat="1">
      <c r="N181" s="16" t="s">
        <v>394</v>
      </c>
      <c r="O181" s="16">
        <v>2009</v>
      </c>
      <c r="P181" s="16">
        <v>0.89826388888888897</v>
      </c>
      <c r="Q181" s="16" t="s">
        <v>398</v>
      </c>
      <c r="R181" s="16" t="s">
        <v>395</v>
      </c>
      <c r="S181" s="16" t="s">
        <v>396</v>
      </c>
    </row>
    <row r="182" spans="14:19" s="16" customFormat="1">
      <c r="N182" s="16" t="s">
        <v>394</v>
      </c>
      <c r="O182" s="16">
        <v>2010</v>
      </c>
      <c r="P182" s="16">
        <v>0.89377256944444405</v>
      </c>
      <c r="Q182" s="16" t="s">
        <v>398</v>
      </c>
      <c r="R182" s="16" t="s">
        <v>395</v>
      </c>
      <c r="S182" s="16" t="s">
        <v>396</v>
      </c>
    </row>
    <row r="183" spans="14:19" s="16" customFormat="1">
      <c r="N183" s="16" t="s">
        <v>394</v>
      </c>
      <c r="O183" s="16">
        <v>2011</v>
      </c>
      <c r="P183" s="16">
        <v>0.88930370659722202</v>
      </c>
      <c r="Q183" s="16" t="s">
        <v>398</v>
      </c>
      <c r="R183" s="16" t="s">
        <v>395</v>
      </c>
      <c r="S183" s="16" t="s">
        <v>396</v>
      </c>
    </row>
    <row r="184" spans="14:19" s="16" customFormat="1">
      <c r="N184" s="16" t="s">
        <v>394</v>
      </c>
      <c r="O184" s="16">
        <v>2012</v>
      </c>
      <c r="P184" s="16">
        <v>0.88485718806423597</v>
      </c>
      <c r="Q184" s="16" t="s">
        <v>398</v>
      </c>
      <c r="R184" s="16" t="s">
        <v>395</v>
      </c>
      <c r="S184" s="16" t="s">
        <v>396</v>
      </c>
    </row>
    <row r="185" spans="14:19" s="16" customFormat="1">
      <c r="N185" s="16" t="s">
        <v>394</v>
      </c>
      <c r="O185" s="16">
        <v>2013</v>
      </c>
      <c r="P185" s="16">
        <v>0.88043290212391501</v>
      </c>
      <c r="Q185" s="16" t="s">
        <v>398</v>
      </c>
      <c r="R185" s="16" t="s">
        <v>395</v>
      </c>
      <c r="S185" s="16" t="s">
        <v>396</v>
      </c>
    </row>
    <row r="186" spans="14:19" s="16" customFormat="1">
      <c r="N186" s="16" t="s">
        <v>394</v>
      </c>
      <c r="O186" s="16">
        <v>2014</v>
      </c>
      <c r="P186" s="16">
        <v>0.87603073761329497</v>
      </c>
      <c r="Q186" s="16" t="s">
        <v>398</v>
      </c>
      <c r="R186" s="16" t="s">
        <v>395</v>
      </c>
      <c r="S186" s="16" t="s">
        <v>396</v>
      </c>
    </row>
    <row r="187" spans="14:19" s="16" customFormat="1">
      <c r="N187" s="16" t="s">
        <v>394</v>
      </c>
      <c r="O187" s="16">
        <v>2015</v>
      </c>
      <c r="P187" s="16">
        <v>0.87165058392522898</v>
      </c>
      <c r="Q187" s="16" t="s">
        <v>398</v>
      </c>
      <c r="R187" s="16" t="s">
        <v>395</v>
      </c>
      <c r="S187" s="16" t="s">
        <v>396</v>
      </c>
    </row>
    <row r="188" spans="14:19" s="16" customFormat="1">
      <c r="N188" s="16" t="s">
        <v>394</v>
      </c>
      <c r="O188" s="16">
        <v>2016</v>
      </c>
      <c r="P188" s="16">
        <v>0.86729233100560299</v>
      </c>
      <c r="Q188" s="16" t="s">
        <v>398</v>
      </c>
      <c r="R188" s="16" t="s">
        <v>395</v>
      </c>
      <c r="S188" s="16" t="s">
        <v>396</v>
      </c>
    </row>
    <row r="189" spans="14:19" s="16" customFormat="1">
      <c r="N189" s="16" t="s">
        <v>394</v>
      </c>
      <c r="O189" s="16">
        <v>2017</v>
      </c>
      <c r="P189" s="16">
        <v>0.862955869350575</v>
      </c>
      <c r="Q189" s="16" t="s">
        <v>398</v>
      </c>
      <c r="R189" s="16" t="s">
        <v>395</v>
      </c>
      <c r="S189" s="16" t="s">
        <v>396</v>
      </c>
    </row>
    <row r="190" spans="14:19" s="16" customFormat="1">
      <c r="N190" s="16" t="s">
        <v>394</v>
      </c>
      <c r="O190" s="16">
        <v>2018</v>
      </c>
      <c r="P190" s="16">
        <v>0.85864109000382205</v>
      </c>
      <c r="Q190" s="16" t="s">
        <v>398</v>
      </c>
      <c r="R190" s="16" t="s">
        <v>395</v>
      </c>
      <c r="S190" s="16" t="s">
        <v>396</v>
      </c>
    </row>
    <row r="191" spans="14:19" s="16" customFormat="1">
      <c r="N191" s="16" t="s">
        <v>394</v>
      </c>
      <c r="O191" s="16">
        <v>2019</v>
      </c>
      <c r="P191" s="16">
        <v>0.85434788455380295</v>
      </c>
      <c r="Q191" s="16" t="s">
        <v>398</v>
      </c>
      <c r="R191" s="16" t="s">
        <v>395</v>
      </c>
      <c r="S191" s="16" t="s">
        <v>396</v>
      </c>
    </row>
    <row r="192" spans="14:19" s="16" customFormat="1">
      <c r="N192" s="16" t="s">
        <v>394</v>
      </c>
      <c r="O192" s="16">
        <v>2020</v>
      </c>
      <c r="P192" s="16">
        <v>0.85007614513103402</v>
      </c>
      <c r="Q192" s="16" t="s">
        <v>398</v>
      </c>
      <c r="R192" s="16" t="s">
        <v>395</v>
      </c>
      <c r="S192" s="16" t="s">
        <v>396</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63"/>
  <sheetViews>
    <sheetView workbookViewId="0">
      <selection activeCell="N2" sqref="N2"/>
    </sheetView>
  </sheetViews>
  <sheetFormatPr defaultColWidth="9" defaultRowHeight="12.5"/>
  <sheetData>
    <row r="1" spans="1:10" ht="50">
      <c r="A1" s="5" t="s">
        <v>399</v>
      </c>
      <c r="B1" s="6" t="s">
        <v>400</v>
      </c>
      <c r="C1" s="6" t="s">
        <v>401</v>
      </c>
      <c r="D1" s="6" t="s">
        <v>402</v>
      </c>
      <c r="E1" s="6" t="s">
        <v>403</v>
      </c>
      <c r="F1" s="6" t="s">
        <v>404</v>
      </c>
      <c r="G1" s="6" t="s">
        <v>405</v>
      </c>
      <c r="H1" s="6" t="s">
        <v>406</v>
      </c>
      <c r="J1">
        <v>36880</v>
      </c>
    </row>
    <row r="2" spans="1:10" ht="75">
      <c r="A2" s="7" t="s">
        <v>407</v>
      </c>
      <c r="B2" s="8" t="s">
        <v>408</v>
      </c>
      <c r="C2" s="9" t="s">
        <v>409</v>
      </c>
      <c r="D2" s="9" t="s">
        <v>410</v>
      </c>
      <c r="E2" s="10">
        <v>1864</v>
      </c>
      <c r="F2" s="9">
        <v>36</v>
      </c>
      <c r="G2" s="9">
        <v>24.39</v>
      </c>
      <c r="H2" s="9" t="s">
        <v>411</v>
      </c>
      <c r="J2" s="15">
        <f>SUM(E2:E63)</f>
        <v>36880</v>
      </c>
    </row>
    <row r="3" spans="1:10" ht="25">
      <c r="A3" s="7" t="s">
        <v>412</v>
      </c>
      <c r="B3" s="8" t="s">
        <v>413</v>
      </c>
      <c r="C3" s="9" t="s">
        <v>413</v>
      </c>
      <c r="D3" s="9" t="s">
        <v>410</v>
      </c>
      <c r="E3" s="9">
        <v>270</v>
      </c>
      <c r="F3" s="9">
        <v>6</v>
      </c>
      <c r="G3" s="9">
        <v>37.799999999999997</v>
      </c>
      <c r="H3" s="9" t="s">
        <v>414</v>
      </c>
    </row>
    <row r="4" spans="1:10" ht="50">
      <c r="A4" s="11" t="s">
        <v>415</v>
      </c>
      <c r="B4" s="8" t="s">
        <v>416</v>
      </c>
      <c r="C4" s="9" t="s">
        <v>417</v>
      </c>
      <c r="D4" s="9" t="s">
        <v>418</v>
      </c>
      <c r="E4" s="9">
        <v>768</v>
      </c>
      <c r="F4" s="9">
        <v>3</v>
      </c>
      <c r="G4" s="9">
        <v>63</v>
      </c>
      <c r="H4" s="9" t="s">
        <v>419</v>
      </c>
      <c r="J4">
        <f>SUM(E:E)</f>
        <v>36880</v>
      </c>
    </row>
    <row r="5" spans="1:10" ht="25">
      <c r="A5" s="11" t="s">
        <v>420</v>
      </c>
      <c r="B5" s="8" t="s">
        <v>421</v>
      </c>
      <c r="C5" s="9" t="s">
        <v>421</v>
      </c>
      <c r="D5" s="9" t="s">
        <v>418</v>
      </c>
      <c r="E5" s="10">
        <v>1178</v>
      </c>
      <c r="F5" s="9">
        <v>8</v>
      </c>
      <c r="G5" s="9">
        <v>266.7</v>
      </c>
      <c r="H5" s="9" t="s">
        <v>422</v>
      </c>
    </row>
    <row r="6" spans="1:10" ht="25">
      <c r="A6" s="7" t="s">
        <v>423</v>
      </c>
      <c r="B6" s="8" t="s">
        <v>421</v>
      </c>
      <c r="C6" s="9" t="s">
        <v>421</v>
      </c>
      <c r="D6" s="9" t="s">
        <v>410</v>
      </c>
      <c r="E6" s="9">
        <v>845</v>
      </c>
      <c r="F6" s="9">
        <v>5</v>
      </c>
      <c r="G6" s="9">
        <v>115.83</v>
      </c>
      <c r="H6" s="9" t="s">
        <v>424</v>
      </c>
    </row>
    <row r="7" spans="1:10" ht="25">
      <c r="A7" s="7" t="s">
        <v>425</v>
      </c>
      <c r="B7" s="8" t="s">
        <v>416</v>
      </c>
      <c r="C7" s="9" t="s">
        <v>426</v>
      </c>
      <c r="D7" s="9" t="s">
        <v>418</v>
      </c>
      <c r="E7" s="9">
        <v>469</v>
      </c>
      <c r="F7" s="9">
        <v>2</v>
      </c>
      <c r="G7" s="9">
        <v>37.5</v>
      </c>
      <c r="H7" s="9">
        <v>1993</v>
      </c>
    </row>
    <row r="8" spans="1:10" ht="25">
      <c r="A8" s="7" t="s">
        <v>427</v>
      </c>
      <c r="B8" s="8" t="s">
        <v>428</v>
      </c>
      <c r="C8" s="9" t="s">
        <v>429</v>
      </c>
      <c r="D8" s="9" t="s">
        <v>410</v>
      </c>
      <c r="E8" s="9">
        <v>61</v>
      </c>
      <c r="F8" s="9">
        <v>3</v>
      </c>
      <c r="G8" s="9">
        <v>18.29</v>
      </c>
      <c r="H8" s="9" t="s">
        <v>430</v>
      </c>
    </row>
    <row r="9" spans="1:10" ht="25">
      <c r="A9" s="7" t="s">
        <v>431</v>
      </c>
      <c r="B9" s="8" t="s">
        <v>428</v>
      </c>
      <c r="C9" s="9" t="s">
        <v>429</v>
      </c>
      <c r="D9" s="9" t="s">
        <v>410</v>
      </c>
      <c r="E9" s="9">
        <v>756</v>
      </c>
      <c r="F9" s="9">
        <v>14</v>
      </c>
      <c r="G9" s="9">
        <v>17.989999999999998</v>
      </c>
      <c r="H9" s="9" t="s">
        <v>432</v>
      </c>
    </row>
    <row r="10" spans="1:10" ht="25">
      <c r="A10" s="7" t="s">
        <v>433</v>
      </c>
      <c r="B10" s="8" t="s">
        <v>428</v>
      </c>
      <c r="C10" s="9" t="s">
        <v>434</v>
      </c>
      <c r="D10" s="9" t="s">
        <v>410</v>
      </c>
      <c r="E10" s="9">
        <v>152</v>
      </c>
      <c r="F10" s="9">
        <v>5</v>
      </c>
      <c r="G10" s="9">
        <v>28.35</v>
      </c>
      <c r="H10" s="9" t="s">
        <v>435</v>
      </c>
    </row>
    <row r="11" spans="1:10" ht="25">
      <c r="A11" s="7" t="s">
        <v>436</v>
      </c>
      <c r="B11" s="8" t="s">
        <v>413</v>
      </c>
      <c r="C11" s="9" t="s">
        <v>413</v>
      </c>
      <c r="D11" s="9" t="s">
        <v>410</v>
      </c>
      <c r="E11" s="9">
        <v>62</v>
      </c>
      <c r="F11" s="9">
        <v>6</v>
      </c>
      <c r="G11" s="9">
        <v>17.829999999999998</v>
      </c>
      <c r="H11" s="9" t="s">
        <v>437</v>
      </c>
    </row>
    <row r="12" spans="1:10" ht="25">
      <c r="A12" s="11" t="s">
        <v>438</v>
      </c>
      <c r="B12" s="8" t="s">
        <v>428</v>
      </c>
      <c r="C12" s="9" t="s">
        <v>439</v>
      </c>
      <c r="D12" s="9" t="s">
        <v>410</v>
      </c>
      <c r="E12" s="9">
        <v>10</v>
      </c>
      <c r="F12" s="9">
        <v>2</v>
      </c>
      <c r="G12" s="9">
        <v>17.8</v>
      </c>
      <c r="H12" s="9" t="s">
        <v>440</v>
      </c>
    </row>
    <row r="13" spans="1:10" ht="25">
      <c r="A13" s="7" t="s">
        <v>441</v>
      </c>
      <c r="B13" s="8" t="s">
        <v>428</v>
      </c>
      <c r="C13" s="9" t="s">
        <v>429</v>
      </c>
      <c r="D13" s="9" t="s">
        <v>410</v>
      </c>
      <c r="E13" s="9">
        <v>92</v>
      </c>
      <c r="F13" s="9">
        <v>4</v>
      </c>
      <c r="G13" s="9">
        <v>16.16</v>
      </c>
      <c r="H13" s="9">
        <v>1931</v>
      </c>
    </row>
    <row r="14" spans="1:10" ht="37.5">
      <c r="A14" s="7" t="s">
        <v>442</v>
      </c>
      <c r="B14" s="8" t="s">
        <v>443</v>
      </c>
      <c r="C14" s="9" t="s">
        <v>443</v>
      </c>
      <c r="D14" s="9" t="s">
        <v>410</v>
      </c>
      <c r="E14" s="9">
        <v>29</v>
      </c>
      <c r="F14" s="9">
        <v>6</v>
      </c>
      <c r="G14" s="9">
        <v>14.64</v>
      </c>
      <c r="H14" s="9">
        <v>1925</v>
      </c>
    </row>
    <row r="15" spans="1:10" ht="25">
      <c r="A15" s="7" t="s">
        <v>444</v>
      </c>
      <c r="B15" s="8" t="s">
        <v>443</v>
      </c>
      <c r="C15" s="9" t="s">
        <v>443</v>
      </c>
      <c r="D15" s="9" t="s">
        <v>410</v>
      </c>
      <c r="E15" s="9">
        <v>16</v>
      </c>
      <c r="F15" s="9">
        <v>4</v>
      </c>
      <c r="G15" s="9">
        <v>9.1</v>
      </c>
      <c r="H15" s="9" t="s">
        <v>445</v>
      </c>
    </row>
    <row r="16" spans="1:10" ht="25">
      <c r="A16" s="7" t="s">
        <v>446</v>
      </c>
      <c r="B16" s="8" t="s">
        <v>416</v>
      </c>
      <c r="C16" s="9" t="s">
        <v>417</v>
      </c>
      <c r="D16" s="9" t="s">
        <v>418</v>
      </c>
      <c r="E16" s="9">
        <v>480</v>
      </c>
      <c r="F16" s="9">
        <v>3</v>
      </c>
      <c r="G16" s="9">
        <v>63</v>
      </c>
      <c r="H16" s="9">
        <v>2006</v>
      </c>
    </row>
    <row r="17" spans="1:8" ht="25">
      <c r="A17" s="7" t="s">
        <v>447</v>
      </c>
      <c r="B17" s="8" t="s">
        <v>448</v>
      </c>
      <c r="C17" s="9" t="s">
        <v>447</v>
      </c>
      <c r="D17" s="9" t="s">
        <v>418</v>
      </c>
      <c r="E17" s="9">
        <v>51</v>
      </c>
      <c r="F17" s="9">
        <v>3</v>
      </c>
      <c r="G17" s="9">
        <v>39.6</v>
      </c>
      <c r="H17" s="9">
        <v>1960</v>
      </c>
    </row>
    <row r="18" spans="1:8" ht="37.5">
      <c r="A18" s="7" t="s">
        <v>449</v>
      </c>
      <c r="B18" s="8" t="s">
        <v>448</v>
      </c>
      <c r="C18" s="9" t="s">
        <v>448</v>
      </c>
      <c r="D18" s="9" t="s">
        <v>410</v>
      </c>
      <c r="E18" s="10">
        <v>1229</v>
      </c>
      <c r="F18" s="9">
        <v>8</v>
      </c>
      <c r="G18" s="9">
        <v>70.11</v>
      </c>
      <c r="H18" s="9" t="s">
        <v>450</v>
      </c>
    </row>
    <row r="19" spans="1:8" ht="25">
      <c r="A19" s="7" t="s">
        <v>451</v>
      </c>
      <c r="B19" s="8" t="s">
        <v>413</v>
      </c>
      <c r="C19" s="9" t="s">
        <v>413</v>
      </c>
      <c r="D19" s="9" t="s">
        <v>410</v>
      </c>
      <c r="E19" s="9">
        <v>131</v>
      </c>
      <c r="F19" s="9">
        <v>5</v>
      </c>
      <c r="G19" s="9">
        <v>17.38</v>
      </c>
      <c r="H19" s="9" t="s">
        <v>452</v>
      </c>
    </row>
    <row r="20" spans="1:8" ht="25">
      <c r="A20" s="7" t="s">
        <v>453</v>
      </c>
      <c r="B20" s="8" t="s">
        <v>416</v>
      </c>
      <c r="C20" s="9" t="s">
        <v>454</v>
      </c>
      <c r="D20" s="9" t="s">
        <v>410</v>
      </c>
      <c r="E20" s="10">
        <v>1436</v>
      </c>
      <c r="F20" s="9">
        <v>12</v>
      </c>
      <c r="G20" s="9">
        <v>27.5</v>
      </c>
      <c r="H20" s="9" t="s">
        <v>455</v>
      </c>
    </row>
    <row r="21" spans="1:8" ht="37.5">
      <c r="A21" s="7" t="s">
        <v>456</v>
      </c>
      <c r="B21" s="8" t="s">
        <v>416</v>
      </c>
      <c r="C21" s="9" t="s">
        <v>454</v>
      </c>
      <c r="D21" s="9" t="s">
        <v>418</v>
      </c>
      <c r="E21" s="10">
        <v>2106</v>
      </c>
      <c r="F21" s="9">
        <v>6</v>
      </c>
      <c r="G21" s="9">
        <v>138.5</v>
      </c>
      <c r="H21" s="9" t="s">
        <v>457</v>
      </c>
    </row>
    <row r="22" spans="1:8" ht="25">
      <c r="A22" s="7" t="s">
        <v>458</v>
      </c>
      <c r="B22" s="8" t="s">
        <v>416</v>
      </c>
      <c r="C22" s="9" t="s">
        <v>454</v>
      </c>
      <c r="D22" s="9" t="s">
        <v>418</v>
      </c>
      <c r="E22" s="10">
        <v>2417</v>
      </c>
      <c r="F22" s="9">
        <v>12</v>
      </c>
      <c r="G22" s="9">
        <v>79</v>
      </c>
      <c r="H22" s="9" t="s">
        <v>459</v>
      </c>
    </row>
    <row r="23" spans="1:8" ht="25">
      <c r="A23" s="7" t="s">
        <v>460</v>
      </c>
      <c r="B23" s="8" t="s">
        <v>416</v>
      </c>
      <c r="C23" s="9" t="s">
        <v>454</v>
      </c>
      <c r="D23" s="9" t="s">
        <v>418</v>
      </c>
      <c r="E23" s="10">
        <v>2779</v>
      </c>
      <c r="F23" s="9">
        <v>9</v>
      </c>
      <c r="G23" s="9">
        <v>116.7</v>
      </c>
      <c r="H23" s="9" t="s">
        <v>461</v>
      </c>
    </row>
    <row r="24" spans="1:8" ht="25">
      <c r="A24" s="7" t="s">
        <v>462</v>
      </c>
      <c r="B24" s="8" t="s">
        <v>413</v>
      </c>
      <c r="C24" s="9" t="s">
        <v>413</v>
      </c>
      <c r="D24" s="9" t="s">
        <v>410</v>
      </c>
      <c r="E24" s="9">
        <v>294</v>
      </c>
      <c r="F24" s="9">
        <v>6</v>
      </c>
      <c r="G24" s="9">
        <v>34.75</v>
      </c>
      <c r="H24" s="9" t="s">
        <v>463</v>
      </c>
    </row>
    <row r="25" spans="1:8" ht="37.5">
      <c r="A25" s="11" t="s">
        <v>464</v>
      </c>
      <c r="B25" s="8" t="s">
        <v>465</v>
      </c>
      <c r="C25" s="9" t="s">
        <v>465</v>
      </c>
      <c r="D25" s="9" t="s">
        <v>418</v>
      </c>
      <c r="E25" s="9">
        <v>22</v>
      </c>
      <c r="F25" s="9">
        <v>2</v>
      </c>
      <c r="G25" s="9">
        <v>38.5</v>
      </c>
      <c r="H25" s="9">
        <v>1995</v>
      </c>
    </row>
    <row r="26" spans="1:8" ht="25">
      <c r="A26" s="7" t="s">
        <v>466</v>
      </c>
      <c r="B26" s="8" t="s">
        <v>416</v>
      </c>
      <c r="C26" s="9" t="s">
        <v>467</v>
      </c>
      <c r="D26" s="9" t="s">
        <v>418</v>
      </c>
      <c r="E26" s="9">
        <v>878</v>
      </c>
      <c r="F26" s="9">
        <v>6</v>
      </c>
      <c r="G26" s="9">
        <v>57.3</v>
      </c>
      <c r="H26" s="9" t="s">
        <v>468</v>
      </c>
    </row>
    <row r="27" spans="1:8" ht="25">
      <c r="A27" s="7" t="s">
        <v>469</v>
      </c>
      <c r="B27" s="8" t="s">
        <v>416</v>
      </c>
      <c r="C27" s="9" t="s">
        <v>467</v>
      </c>
      <c r="D27" s="9" t="s">
        <v>410</v>
      </c>
      <c r="E27" s="9">
        <v>319</v>
      </c>
      <c r="F27" s="9">
        <v>2</v>
      </c>
      <c r="G27" s="9">
        <v>27.4</v>
      </c>
      <c r="H27" s="9">
        <v>1996</v>
      </c>
    </row>
    <row r="28" spans="1:8" ht="25">
      <c r="A28" s="7" t="s">
        <v>470</v>
      </c>
      <c r="B28" s="8" t="s">
        <v>408</v>
      </c>
      <c r="C28" s="9" t="s">
        <v>471</v>
      </c>
      <c r="D28" s="9" t="s">
        <v>410</v>
      </c>
      <c r="E28" s="9">
        <v>113</v>
      </c>
      <c r="F28" s="9">
        <v>12</v>
      </c>
      <c r="G28" s="9">
        <v>9.14</v>
      </c>
      <c r="H28" s="9" t="s">
        <v>472</v>
      </c>
    </row>
    <row r="29" spans="1:8" ht="25">
      <c r="A29" s="7" t="s">
        <v>473</v>
      </c>
      <c r="B29" s="8" t="s">
        <v>448</v>
      </c>
      <c r="C29" s="9" t="s">
        <v>448</v>
      </c>
      <c r="D29" s="9" t="s">
        <v>410</v>
      </c>
      <c r="E29" s="9">
        <v>184</v>
      </c>
      <c r="F29" s="9">
        <v>3</v>
      </c>
      <c r="G29" s="9">
        <v>36.58</v>
      </c>
      <c r="H29" s="9" t="s">
        <v>474</v>
      </c>
    </row>
    <row r="30" spans="1:8" ht="25">
      <c r="A30" s="7" t="s">
        <v>475</v>
      </c>
      <c r="B30" s="8" t="s">
        <v>448</v>
      </c>
      <c r="C30" s="9" t="s">
        <v>448</v>
      </c>
      <c r="D30" s="9" t="s">
        <v>418</v>
      </c>
      <c r="E30" s="10">
        <v>1596</v>
      </c>
      <c r="F30" s="9">
        <v>8</v>
      </c>
      <c r="G30" s="9">
        <v>141.80000000000001</v>
      </c>
      <c r="H30" s="9" t="s">
        <v>476</v>
      </c>
    </row>
    <row r="31" spans="1:8" ht="25">
      <c r="A31" s="7" t="s">
        <v>477</v>
      </c>
      <c r="B31" s="8" t="s">
        <v>448</v>
      </c>
      <c r="C31" s="9" t="s">
        <v>448</v>
      </c>
      <c r="D31" s="9" t="s">
        <v>418</v>
      </c>
      <c r="E31" s="10">
        <v>1064</v>
      </c>
      <c r="F31" s="9">
        <v>4</v>
      </c>
      <c r="G31" s="9">
        <v>144.5</v>
      </c>
      <c r="H31" s="9" t="s">
        <v>478</v>
      </c>
    </row>
    <row r="32" spans="1:8" ht="25">
      <c r="A32" s="7" t="s">
        <v>479</v>
      </c>
      <c r="B32" s="8" t="s">
        <v>448</v>
      </c>
      <c r="C32" s="9" t="s">
        <v>448</v>
      </c>
      <c r="D32" s="9" t="s">
        <v>410</v>
      </c>
      <c r="E32" s="9">
        <v>235</v>
      </c>
      <c r="F32" s="9">
        <v>7</v>
      </c>
      <c r="G32" s="9">
        <v>37.799999999999997</v>
      </c>
      <c r="H32" s="9">
        <v>1952</v>
      </c>
    </row>
    <row r="33" spans="1:8" ht="25">
      <c r="A33" s="7" t="s">
        <v>480</v>
      </c>
      <c r="B33" s="8" t="s">
        <v>428</v>
      </c>
      <c r="C33" s="9" t="s">
        <v>434</v>
      </c>
      <c r="D33" s="9" t="s">
        <v>418</v>
      </c>
      <c r="E33" s="9">
        <v>55</v>
      </c>
      <c r="F33" s="9">
        <v>5</v>
      </c>
      <c r="G33" s="9">
        <v>18</v>
      </c>
      <c r="H33" s="9">
        <v>2007</v>
      </c>
    </row>
    <row r="34" spans="1:8" ht="25">
      <c r="A34" s="7" t="s">
        <v>481</v>
      </c>
      <c r="B34" s="8" t="s">
        <v>482</v>
      </c>
      <c r="C34" s="9" t="s">
        <v>482</v>
      </c>
      <c r="D34" s="9" t="s">
        <v>410</v>
      </c>
      <c r="E34" s="9">
        <v>6</v>
      </c>
      <c r="F34" s="9">
        <v>2</v>
      </c>
      <c r="G34" s="9">
        <v>36.58</v>
      </c>
      <c r="H34" s="9" t="s">
        <v>483</v>
      </c>
    </row>
    <row r="35" spans="1:8" ht="25">
      <c r="A35" s="7" t="s">
        <v>484</v>
      </c>
      <c r="B35" s="8" t="s">
        <v>482</v>
      </c>
      <c r="C35" s="9" t="s">
        <v>482</v>
      </c>
      <c r="D35" s="9" t="s">
        <v>410</v>
      </c>
      <c r="E35" s="9">
        <v>4</v>
      </c>
      <c r="F35" s="9">
        <v>1</v>
      </c>
      <c r="G35" s="9">
        <v>22.86</v>
      </c>
      <c r="H35" s="9">
        <v>1947</v>
      </c>
    </row>
    <row r="36" spans="1:8" ht="25">
      <c r="A36" s="7" t="s">
        <v>485</v>
      </c>
      <c r="B36" s="8" t="s">
        <v>486</v>
      </c>
      <c r="C36" s="9" t="s">
        <v>486</v>
      </c>
      <c r="D36" s="9" t="s">
        <v>410</v>
      </c>
      <c r="E36" s="9">
        <v>523</v>
      </c>
      <c r="F36" s="9">
        <v>3</v>
      </c>
      <c r="G36" s="9">
        <v>82.3</v>
      </c>
      <c r="H36" s="9">
        <v>1978</v>
      </c>
    </row>
    <row r="37" spans="1:8" ht="25">
      <c r="A37" s="7" t="s">
        <v>487</v>
      </c>
      <c r="B37" s="8" t="s">
        <v>486</v>
      </c>
      <c r="C37" s="9" t="s">
        <v>486</v>
      </c>
      <c r="D37" s="9" t="s">
        <v>410</v>
      </c>
      <c r="E37" s="10">
        <v>1026</v>
      </c>
      <c r="F37" s="9">
        <v>4</v>
      </c>
      <c r="G37" s="9">
        <v>143.57</v>
      </c>
      <c r="H37" s="9">
        <v>1969</v>
      </c>
    </row>
    <row r="38" spans="1:8" ht="25">
      <c r="A38" s="7" t="s">
        <v>488</v>
      </c>
      <c r="B38" s="8" t="s">
        <v>486</v>
      </c>
      <c r="C38" s="9" t="s">
        <v>486</v>
      </c>
      <c r="D38" s="9" t="s">
        <v>418</v>
      </c>
      <c r="E38" s="9">
        <v>785</v>
      </c>
      <c r="F38" s="9">
        <v>4</v>
      </c>
      <c r="G38" s="9">
        <v>120.55</v>
      </c>
      <c r="H38" s="9">
        <v>1969</v>
      </c>
    </row>
    <row r="39" spans="1:8" ht="25">
      <c r="A39" s="7" t="s">
        <v>489</v>
      </c>
      <c r="B39" s="8" t="s">
        <v>428</v>
      </c>
      <c r="C39" s="9" t="s">
        <v>434</v>
      </c>
      <c r="D39" s="9" t="s">
        <v>410</v>
      </c>
      <c r="E39" s="9">
        <v>216</v>
      </c>
      <c r="F39" s="9">
        <v>8</v>
      </c>
      <c r="G39" s="9">
        <v>40.54</v>
      </c>
      <c r="H39" s="9" t="s">
        <v>490</v>
      </c>
    </row>
    <row r="40" spans="1:8" ht="25">
      <c r="A40" s="7" t="s">
        <v>491</v>
      </c>
      <c r="B40" s="8" t="s">
        <v>492</v>
      </c>
      <c r="C40" s="9" t="s">
        <v>429</v>
      </c>
      <c r="D40" s="9" t="s">
        <v>410</v>
      </c>
      <c r="E40" s="9">
        <v>131</v>
      </c>
      <c r="F40" s="9">
        <v>4</v>
      </c>
      <c r="G40" s="9">
        <v>22.26</v>
      </c>
      <c r="H40" s="9" t="s">
        <v>493</v>
      </c>
    </row>
    <row r="41" spans="1:8" ht="25">
      <c r="A41" s="7" t="s">
        <v>494</v>
      </c>
      <c r="B41" s="8" t="s">
        <v>494</v>
      </c>
      <c r="C41" s="9" t="s">
        <v>494</v>
      </c>
      <c r="D41" s="9" t="s">
        <v>410</v>
      </c>
      <c r="E41" s="9">
        <v>385</v>
      </c>
      <c r="F41" s="9">
        <v>3</v>
      </c>
      <c r="G41" s="9">
        <v>67.599999999999994</v>
      </c>
      <c r="H41" s="9" t="s">
        <v>495</v>
      </c>
    </row>
    <row r="42" spans="1:8" ht="25">
      <c r="A42" s="7" t="s">
        <v>496</v>
      </c>
      <c r="B42" s="8" t="s">
        <v>492</v>
      </c>
      <c r="C42" s="9" t="s">
        <v>429</v>
      </c>
      <c r="D42" s="9" t="s">
        <v>410</v>
      </c>
      <c r="E42" s="9">
        <v>61</v>
      </c>
      <c r="F42" s="9">
        <v>4</v>
      </c>
      <c r="G42" s="9">
        <v>20.43</v>
      </c>
      <c r="H42" s="9" t="s">
        <v>497</v>
      </c>
    </row>
    <row r="43" spans="1:8" ht="25">
      <c r="A43" s="7" t="s">
        <v>498</v>
      </c>
      <c r="B43" s="8" t="s">
        <v>492</v>
      </c>
      <c r="C43" s="9" t="s">
        <v>429</v>
      </c>
      <c r="D43" s="9" t="s">
        <v>418</v>
      </c>
      <c r="E43" s="9">
        <v>61</v>
      </c>
      <c r="F43" s="9">
        <v>4</v>
      </c>
      <c r="G43" s="9">
        <v>20.73</v>
      </c>
      <c r="H43" s="9" t="s">
        <v>499</v>
      </c>
    </row>
    <row r="44" spans="1:8" ht="25">
      <c r="A44" s="7" t="s">
        <v>500</v>
      </c>
      <c r="B44" s="8" t="s">
        <v>413</v>
      </c>
      <c r="C44" s="9" t="s">
        <v>413</v>
      </c>
      <c r="D44" s="9" t="s">
        <v>418</v>
      </c>
      <c r="E44" s="9">
        <v>204</v>
      </c>
      <c r="F44" s="9">
        <v>6</v>
      </c>
      <c r="G44" s="9">
        <v>32.92</v>
      </c>
      <c r="H44" s="9" t="s">
        <v>501</v>
      </c>
    </row>
    <row r="45" spans="1:8" ht="37.5">
      <c r="A45" s="7" t="s">
        <v>502</v>
      </c>
      <c r="B45" s="8" t="s">
        <v>413</v>
      </c>
      <c r="C45" s="9" t="s">
        <v>413</v>
      </c>
      <c r="D45" s="9" t="s">
        <v>410</v>
      </c>
      <c r="E45" s="9">
        <v>76</v>
      </c>
      <c r="F45" s="9">
        <v>6</v>
      </c>
      <c r="G45" s="9">
        <v>22.69</v>
      </c>
      <c r="H45" s="9" t="s">
        <v>437</v>
      </c>
    </row>
    <row r="46" spans="1:8" ht="37.5">
      <c r="A46" s="7" t="s">
        <v>503</v>
      </c>
      <c r="B46" s="8" t="s">
        <v>492</v>
      </c>
      <c r="C46" s="9" t="s">
        <v>429</v>
      </c>
      <c r="D46" s="9" t="s">
        <v>410</v>
      </c>
      <c r="E46" s="9">
        <v>109</v>
      </c>
      <c r="F46" s="9">
        <v>6</v>
      </c>
      <c r="G46" s="9">
        <v>25.9</v>
      </c>
      <c r="H46" s="9" t="s">
        <v>504</v>
      </c>
    </row>
    <row r="47" spans="1:8" ht="25">
      <c r="A47" s="7" t="s">
        <v>505</v>
      </c>
      <c r="B47" s="8" t="s">
        <v>492</v>
      </c>
      <c r="C47" s="9" t="s">
        <v>429</v>
      </c>
      <c r="D47" s="9" t="s">
        <v>410</v>
      </c>
      <c r="E47" s="9">
        <v>176</v>
      </c>
      <c r="F47" s="9">
        <v>4</v>
      </c>
      <c r="G47" s="9">
        <v>26.22</v>
      </c>
      <c r="H47" s="9" t="s">
        <v>506</v>
      </c>
    </row>
    <row r="48" spans="1:8" ht="25">
      <c r="A48" s="7" t="s">
        <v>507</v>
      </c>
      <c r="B48" s="8" t="s">
        <v>428</v>
      </c>
      <c r="C48" s="9" t="s">
        <v>434</v>
      </c>
      <c r="D48" s="9" t="s">
        <v>410</v>
      </c>
      <c r="E48" s="9">
        <v>104</v>
      </c>
      <c r="F48" s="9">
        <v>5</v>
      </c>
      <c r="G48" s="9">
        <v>20.12</v>
      </c>
      <c r="H48" s="9" t="s">
        <v>508</v>
      </c>
    </row>
    <row r="49" spans="1:8" ht="37.5">
      <c r="A49" s="7" t="s">
        <v>509</v>
      </c>
      <c r="B49" s="8" t="s">
        <v>448</v>
      </c>
      <c r="C49" s="9" t="s">
        <v>448</v>
      </c>
      <c r="D49" s="9" t="s">
        <v>410</v>
      </c>
      <c r="E49" s="10">
        <v>1326</v>
      </c>
      <c r="F49" s="9">
        <v>6</v>
      </c>
      <c r="G49" s="9">
        <v>94.19</v>
      </c>
      <c r="H49" s="9" t="s">
        <v>510</v>
      </c>
    </row>
    <row r="50" spans="1:8" ht="37.5">
      <c r="A50" s="7" t="s">
        <v>511</v>
      </c>
      <c r="B50" s="8" t="s">
        <v>408</v>
      </c>
      <c r="C50" s="9" t="s">
        <v>511</v>
      </c>
      <c r="D50" s="9" t="s">
        <v>410</v>
      </c>
      <c r="E50" s="9">
        <v>54</v>
      </c>
      <c r="F50" s="9">
        <v>6</v>
      </c>
      <c r="G50" s="9">
        <v>7.93</v>
      </c>
      <c r="H50" s="9" t="s">
        <v>512</v>
      </c>
    </row>
    <row r="51" spans="1:8" ht="25">
      <c r="A51" s="7" t="s">
        <v>513</v>
      </c>
      <c r="B51" s="8" t="s">
        <v>416</v>
      </c>
      <c r="C51" s="9" t="s">
        <v>454</v>
      </c>
      <c r="D51" s="9" t="s">
        <v>418</v>
      </c>
      <c r="E51" s="10">
        <v>5616</v>
      </c>
      <c r="F51" s="9">
        <v>16</v>
      </c>
      <c r="G51" s="9">
        <v>137.16</v>
      </c>
      <c r="H51" s="9" t="s">
        <v>514</v>
      </c>
    </row>
    <row r="52" spans="1:8" ht="37.5">
      <c r="A52" s="7" t="s">
        <v>515</v>
      </c>
      <c r="B52" s="8" t="s">
        <v>413</v>
      </c>
      <c r="C52" s="9" t="s">
        <v>413</v>
      </c>
      <c r="D52" s="9" t="s">
        <v>410</v>
      </c>
      <c r="E52" s="9">
        <v>230</v>
      </c>
      <c r="F52" s="9">
        <v>3</v>
      </c>
      <c r="G52" s="9">
        <v>24.3</v>
      </c>
      <c r="H52" s="9">
        <v>2004</v>
      </c>
    </row>
    <row r="53" spans="1:8" ht="25">
      <c r="A53" s="11" t="s">
        <v>516</v>
      </c>
      <c r="B53" s="8" t="s">
        <v>517</v>
      </c>
      <c r="C53" s="9" t="s">
        <v>517</v>
      </c>
      <c r="D53" s="9" t="s">
        <v>410</v>
      </c>
      <c r="E53" s="9">
        <v>270</v>
      </c>
      <c r="F53" s="9">
        <v>2</v>
      </c>
      <c r="G53" s="9">
        <v>61.5</v>
      </c>
      <c r="H53" s="9">
        <v>2015</v>
      </c>
    </row>
    <row r="54" spans="1:8" ht="25">
      <c r="A54" s="11" t="s">
        <v>518</v>
      </c>
      <c r="B54" s="8" t="s">
        <v>517</v>
      </c>
      <c r="C54" s="9" t="s">
        <v>517</v>
      </c>
      <c r="D54" s="9" t="s">
        <v>418</v>
      </c>
      <c r="E54" s="9">
        <v>640</v>
      </c>
      <c r="F54" s="9">
        <v>2</v>
      </c>
      <c r="G54" s="9">
        <v>156</v>
      </c>
      <c r="H54" s="9">
        <v>2014</v>
      </c>
    </row>
    <row r="55" spans="1:8" ht="25">
      <c r="A55" s="11" t="s">
        <v>519</v>
      </c>
      <c r="B55" s="8" t="s">
        <v>517</v>
      </c>
      <c r="C55" s="9" t="s">
        <v>517</v>
      </c>
      <c r="D55" s="9" t="s">
        <v>418</v>
      </c>
      <c r="E55" s="9">
        <v>395</v>
      </c>
      <c r="F55" s="9">
        <v>2</v>
      </c>
      <c r="G55" s="9">
        <v>119</v>
      </c>
      <c r="H55" s="9">
        <v>2017</v>
      </c>
    </row>
    <row r="56" spans="1:8" ht="25">
      <c r="A56" s="11" t="s">
        <v>520</v>
      </c>
      <c r="B56" s="8" t="s">
        <v>517</v>
      </c>
      <c r="C56" s="9" t="s">
        <v>517</v>
      </c>
      <c r="D56" s="9" t="s">
        <v>418</v>
      </c>
      <c r="E56" s="9">
        <v>245</v>
      </c>
      <c r="F56" s="9">
        <v>2</v>
      </c>
      <c r="G56" s="9" t="s">
        <v>521</v>
      </c>
      <c r="H56" s="9">
        <v>2022</v>
      </c>
    </row>
    <row r="57" spans="1:8" ht="37.5">
      <c r="A57" s="7" t="s">
        <v>522</v>
      </c>
      <c r="B57" s="8" t="s">
        <v>523</v>
      </c>
      <c r="C57" s="9" t="s">
        <v>523</v>
      </c>
      <c r="D57" s="9" t="s">
        <v>418</v>
      </c>
      <c r="E57" s="9">
        <v>882</v>
      </c>
      <c r="F57" s="9">
        <v>2</v>
      </c>
      <c r="G57" s="9">
        <v>330</v>
      </c>
      <c r="H57" s="9">
        <v>2003</v>
      </c>
    </row>
    <row r="58" spans="1:8" ht="25">
      <c r="A58" s="11" t="s">
        <v>524</v>
      </c>
      <c r="B58" s="8" t="s">
        <v>416</v>
      </c>
      <c r="C58" s="9" t="s">
        <v>417</v>
      </c>
      <c r="D58" s="9" t="s">
        <v>410</v>
      </c>
      <c r="E58" s="9">
        <v>150</v>
      </c>
      <c r="F58" s="9">
        <v>3</v>
      </c>
      <c r="G58" s="9" t="s">
        <v>525</v>
      </c>
      <c r="H58" s="9">
        <v>2013</v>
      </c>
    </row>
    <row r="59" spans="1:8" ht="25">
      <c r="A59" s="7" t="s">
        <v>526</v>
      </c>
      <c r="B59" s="8" t="s">
        <v>527</v>
      </c>
      <c r="C59" s="9" t="s">
        <v>527</v>
      </c>
      <c r="D59" s="9" t="s">
        <v>410</v>
      </c>
      <c r="E59" s="9">
        <v>22</v>
      </c>
      <c r="F59" s="9">
        <v>4</v>
      </c>
      <c r="G59" s="9">
        <v>124.97</v>
      </c>
      <c r="H59" s="9" t="s">
        <v>528</v>
      </c>
    </row>
    <row r="60" spans="1:8" ht="25">
      <c r="A60" s="7" t="s">
        <v>529</v>
      </c>
      <c r="B60" s="8" t="s">
        <v>413</v>
      </c>
      <c r="C60" s="9" t="s">
        <v>413</v>
      </c>
      <c r="D60" s="9" t="s">
        <v>410</v>
      </c>
      <c r="E60" s="9">
        <v>200</v>
      </c>
      <c r="F60" s="9">
        <v>8</v>
      </c>
      <c r="G60" s="9">
        <v>44.2</v>
      </c>
      <c r="H60" s="9" t="s">
        <v>530</v>
      </c>
    </row>
    <row r="61" spans="1:8" ht="25">
      <c r="A61" s="7" t="s">
        <v>531</v>
      </c>
      <c r="B61" s="8" t="s">
        <v>413</v>
      </c>
      <c r="C61" s="9" t="s">
        <v>413</v>
      </c>
      <c r="D61" s="9" t="s">
        <v>410</v>
      </c>
      <c r="E61" s="9">
        <v>194</v>
      </c>
      <c r="F61" s="9">
        <v>3</v>
      </c>
      <c r="G61" s="9">
        <v>44.2</v>
      </c>
      <c r="H61" s="9" t="s">
        <v>532</v>
      </c>
    </row>
    <row r="62" spans="1:8" ht="25">
      <c r="A62" s="7" t="s">
        <v>533</v>
      </c>
      <c r="B62" s="8" t="s">
        <v>448</v>
      </c>
      <c r="C62" s="9" t="s">
        <v>533</v>
      </c>
      <c r="D62" s="9" t="s">
        <v>418</v>
      </c>
      <c r="E62" s="9">
        <v>526</v>
      </c>
      <c r="F62" s="9">
        <v>2</v>
      </c>
      <c r="G62" s="9">
        <v>152</v>
      </c>
      <c r="H62" s="9">
        <v>2005</v>
      </c>
    </row>
    <row r="63" spans="1:8" ht="25">
      <c r="A63" s="12" t="s">
        <v>534</v>
      </c>
      <c r="B63" s="13" t="s">
        <v>413</v>
      </c>
      <c r="C63" s="14" t="s">
        <v>413</v>
      </c>
      <c r="D63" s="14" t="s">
        <v>410</v>
      </c>
      <c r="E63" s="14">
        <v>302</v>
      </c>
      <c r="F63" s="14">
        <v>6</v>
      </c>
      <c r="G63" s="14">
        <v>48.47</v>
      </c>
      <c r="H63" s="14" t="s">
        <v>535</v>
      </c>
    </row>
  </sheetData>
  <autoFilter ref="D1:D63" xr:uid="{00000000-0009-0000-0000-000007000000}"/>
  <hyperlinks>
    <hyperlink ref="A2" r:id="rId1" xr:uid="{00000000-0004-0000-0700-000000000000}"/>
    <hyperlink ref="B2" r:id="rId2" xr:uid="{00000000-0004-0000-0700-000001000000}"/>
    <hyperlink ref="A3" r:id="rId3" xr:uid="{00000000-0004-0000-0700-000002000000}"/>
    <hyperlink ref="B3" r:id="rId4" xr:uid="{00000000-0004-0000-0700-000003000000}"/>
    <hyperlink ref="B4" r:id="rId5" xr:uid="{00000000-0004-0000-0700-000004000000}"/>
    <hyperlink ref="B5" r:id="rId6" xr:uid="{00000000-0004-0000-0700-000005000000}"/>
    <hyperlink ref="A6" r:id="rId7" xr:uid="{00000000-0004-0000-0700-000006000000}"/>
    <hyperlink ref="B6" r:id="rId8" xr:uid="{00000000-0004-0000-0700-000007000000}"/>
    <hyperlink ref="A7" r:id="rId9" xr:uid="{00000000-0004-0000-0700-000008000000}"/>
    <hyperlink ref="B7" r:id="rId10" xr:uid="{00000000-0004-0000-0700-000009000000}"/>
    <hyperlink ref="A8" r:id="rId11" xr:uid="{00000000-0004-0000-0700-00000A000000}"/>
    <hyperlink ref="B8" r:id="rId12" xr:uid="{00000000-0004-0000-0700-00000B000000}"/>
    <hyperlink ref="A9" r:id="rId13" xr:uid="{00000000-0004-0000-0700-00000C000000}"/>
    <hyperlink ref="B9" r:id="rId14" xr:uid="{00000000-0004-0000-0700-00000D000000}"/>
    <hyperlink ref="A10" r:id="rId15" xr:uid="{00000000-0004-0000-0700-00000E000000}"/>
    <hyperlink ref="B10" r:id="rId16" xr:uid="{00000000-0004-0000-0700-00000F000000}"/>
    <hyperlink ref="A11" r:id="rId17" xr:uid="{00000000-0004-0000-0700-000010000000}"/>
    <hyperlink ref="B11" r:id="rId18" xr:uid="{00000000-0004-0000-0700-000011000000}"/>
    <hyperlink ref="B12" r:id="rId19" xr:uid="{00000000-0004-0000-0700-000012000000}"/>
    <hyperlink ref="A13" r:id="rId20" xr:uid="{00000000-0004-0000-0700-000013000000}"/>
    <hyperlink ref="B13" r:id="rId21" xr:uid="{00000000-0004-0000-0700-000014000000}"/>
    <hyperlink ref="A14" r:id="rId22" xr:uid="{00000000-0004-0000-0700-000015000000}"/>
    <hyperlink ref="B14" r:id="rId23" xr:uid="{00000000-0004-0000-0700-000016000000}"/>
    <hyperlink ref="A15" r:id="rId24" xr:uid="{00000000-0004-0000-0700-000017000000}"/>
    <hyperlink ref="B15" r:id="rId25" xr:uid="{00000000-0004-0000-0700-000018000000}"/>
    <hyperlink ref="A16" r:id="rId26" xr:uid="{00000000-0004-0000-0700-000019000000}"/>
    <hyperlink ref="B16" r:id="rId27" xr:uid="{00000000-0004-0000-0700-00001A000000}"/>
    <hyperlink ref="A17" r:id="rId28" xr:uid="{00000000-0004-0000-0700-00001B000000}"/>
    <hyperlink ref="B17" r:id="rId29" xr:uid="{00000000-0004-0000-0700-00001C000000}"/>
    <hyperlink ref="A18" r:id="rId30" xr:uid="{00000000-0004-0000-0700-00001D000000}"/>
    <hyperlink ref="B18" r:id="rId31" xr:uid="{00000000-0004-0000-0700-00001E000000}"/>
    <hyperlink ref="A19" r:id="rId32" xr:uid="{00000000-0004-0000-0700-00001F000000}"/>
    <hyperlink ref="B19" r:id="rId33" xr:uid="{00000000-0004-0000-0700-000020000000}"/>
    <hyperlink ref="A20" r:id="rId34" xr:uid="{00000000-0004-0000-0700-000021000000}"/>
    <hyperlink ref="B20" r:id="rId35" xr:uid="{00000000-0004-0000-0700-000022000000}"/>
    <hyperlink ref="A21" r:id="rId36" xr:uid="{00000000-0004-0000-0700-000023000000}"/>
    <hyperlink ref="B21" r:id="rId37" xr:uid="{00000000-0004-0000-0700-000024000000}"/>
    <hyperlink ref="A22" r:id="rId38" xr:uid="{00000000-0004-0000-0700-000025000000}"/>
    <hyperlink ref="B22" r:id="rId39" xr:uid="{00000000-0004-0000-0700-000026000000}"/>
    <hyperlink ref="A23" r:id="rId40" xr:uid="{00000000-0004-0000-0700-000027000000}"/>
    <hyperlink ref="B23" r:id="rId41" xr:uid="{00000000-0004-0000-0700-000028000000}"/>
    <hyperlink ref="A24" r:id="rId42" xr:uid="{00000000-0004-0000-0700-000029000000}"/>
    <hyperlink ref="B24" r:id="rId43" xr:uid="{00000000-0004-0000-0700-00002A000000}"/>
    <hyperlink ref="B25" r:id="rId44" xr:uid="{00000000-0004-0000-0700-00002B000000}"/>
    <hyperlink ref="A26" r:id="rId45" xr:uid="{00000000-0004-0000-0700-00002C000000}"/>
    <hyperlink ref="B26" r:id="rId46" xr:uid="{00000000-0004-0000-0700-00002D000000}"/>
    <hyperlink ref="A27" r:id="rId47" xr:uid="{00000000-0004-0000-0700-00002E000000}"/>
    <hyperlink ref="B27" r:id="rId48" xr:uid="{00000000-0004-0000-0700-00002F000000}"/>
    <hyperlink ref="A28" r:id="rId49" xr:uid="{00000000-0004-0000-0700-000030000000}"/>
    <hyperlink ref="B28" r:id="rId50" xr:uid="{00000000-0004-0000-0700-000031000000}"/>
    <hyperlink ref="A29" r:id="rId51" xr:uid="{00000000-0004-0000-0700-000032000000}"/>
    <hyperlink ref="B29" r:id="rId52" xr:uid="{00000000-0004-0000-0700-000033000000}"/>
    <hyperlink ref="A30" r:id="rId53" xr:uid="{00000000-0004-0000-0700-000034000000}"/>
    <hyperlink ref="B30" r:id="rId54" xr:uid="{00000000-0004-0000-0700-000035000000}"/>
    <hyperlink ref="A31" r:id="rId55" xr:uid="{00000000-0004-0000-0700-000036000000}"/>
    <hyperlink ref="B31" r:id="rId56" xr:uid="{00000000-0004-0000-0700-000037000000}"/>
    <hyperlink ref="A32" r:id="rId57" xr:uid="{00000000-0004-0000-0700-000038000000}"/>
    <hyperlink ref="B32" r:id="rId58" xr:uid="{00000000-0004-0000-0700-000039000000}"/>
    <hyperlink ref="A33" r:id="rId59" xr:uid="{00000000-0004-0000-0700-00003A000000}"/>
    <hyperlink ref="B33" r:id="rId60" xr:uid="{00000000-0004-0000-0700-00003B000000}"/>
    <hyperlink ref="A34" r:id="rId61" xr:uid="{00000000-0004-0000-0700-00003C000000}"/>
    <hyperlink ref="B34" r:id="rId62" xr:uid="{00000000-0004-0000-0700-00003D000000}"/>
    <hyperlink ref="A35" r:id="rId63" xr:uid="{00000000-0004-0000-0700-00003E000000}"/>
    <hyperlink ref="B35" r:id="rId64" xr:uid="{00000000-0004-0000-0700-00003F000000}"/>
    <hyperlink ref="A36" r:id="rId65" xr:uid="{00000000-0004-0000-0700-000040000000}"/>
    <hyperlink ref="B36" r:id="rId66" xr:uid="{00000000-0004-0000-0700-000041000000}"/>
    <hyperlink ref="A37" r:id="rId67" xr:uid="{00000000-0004-0000-0700-000042000000}"/>
    <hyperlink ref="B37" r:id="rId68" xr:uid="{00000000-0004-0000-0700-000043000000}"/>
    <hyperlink ref="A38" r:id="rId69" xr:uid="{00000000-0004-0000-0700-000044000000}"/>
    <hyperlink ref="B38" r:id="rId70" xr:uid="{00000000-0004-0000-0700-000045000000}"/>
    <hyperlink ref="A39" r:id="rId71" xr:uid="{00000000-0004-0000-0700-000046000000}"/>
    <hyperlink ref="B39" r:id="rId72" xr:uid="{00000000-0004-0000-0700-000047000000}"/>
    <hyperlink ref="A40" r:id="rId73" xr:uid="{00000000-0004-0000-0700-000048000000}"/>
    <hyperlink ref="B40" r:id="rId74" xr:uid="{00000000-0004-0000-0700-000049000000}"/>
    <hyperlink ref="A41" r:id="rId75" xr:uid="{00000000-0004-0000-0700-00004A000000}"/>
    <hyperlink ref="B41" r:id="rId76" xr:uid="{00000000-0004-0000-0700-00004B000000}"/>
    <hyperlink ref="A42" r:id="rId77" xr:uid="{00000000-0004-0000-0700-00004C000000}"/>
    <hyperlink ref="B42" r:id="rId78" xr:uid="{00000000-0004-0000-0700-00004D000000}"/>
    <hyperlink ref="A43" r:id="rId79" xr:uid="{00000000-0004-0000-0700-00004E000000}"/>
    <hyperlink ref="B43" r:id="rId80" xr:uid="{00000000-0004-0000-0700-00004F000000}"/>
    <hyperlink ref="A44" r:id="rId81" xr:uid="{00000000-0004-0000-0700-000050000000}"/>
    <hyperlink ref="B44" r:id="rId82" xr:uid="{00000000-0004-0000-0700-000051000000}"/>
    <hyperlink ref="A45" r:id="rId83" xr:uid="{00000000-0004-0000-0700-000052000000}"/>
    <hyperlink ref="B45" r:id="rId84" xr:uid="{00000000-0004-0000-0700-000053000000}"/>
    <hyperlink ref="A46" r:id="rId85" xr:uid="{00000000-0004-0000-0700-000054000000}"/>
    <hyperlink ref="B46" r:id="rId86" xr:uid="{00000000-0004-0000-0700-000055000000}"/>
    <hyperlink ref="A47" r:id="rId87" xr:uid="{00000000-0004-0000-0700-000056000000}"/>
    <hyperlink ref="B47" r:id="rId88" xr:uid="{00000000-0004-0000-0700-000057000000}"/>
    <hyperlink ref="A48" r:id="rId89" xr:uid="{00000000-0004-0000-0700-000058000000}"/>
    <hyperlink ref="B48" r:id="rId90" xr:uid="{00000000-0004-0000-0700-000059000000}"/>
    <hyperlink ref="A49" r:id="rId91" xr:uid="{00000000-0004-0000-0700-00005A000000}"/>
    <hyperlink ref="B49" r:id="rId92" xr:uid="{00000000-0004-0000-0700-00005B000000}"/>
    <hyperlink ref="A50" r:id="rId93" xr:uid="{00000000-0004-0000-0700-00005C000000}"/>
    <hyperlink ref="B50" r:id="rId94" xr:uid="{00000000-0004-0000-0700-00005D000000}"/>
    <hyperlink ref="A51" r:id="rId95" xr:uid="{00000000-0004-0000-0700-00005E000000}"/>
    <hyperlink ref="B51" r:id="rId96" xr:uid="{00000000-0004-0000-0700-00005F000000}"/>
    <hyperlink ref="A52" r:id="rId97" xr:uid="{00000000-0004-0000-0700-000060000000}"/>
    <hyperlink ref="B52" r:id="rId98" xr:uid="{00000000-0004-0000-0700-000061000000}"/>
    <hyperlink ref="B53" r:id="rId99" xr:uid="{00000000-0004-0000-0700-000062000000}"/>
    <hyperlink ref="B54" r:id="rId100" xr:uid="{00000000-0004-0000-0700-000063000000}"/>
    <hyperlink ref="B55" r:id="rId101" xr:uid="{00000000-0004-0000-0700-000064000000}"/>
    <hyperlink ref="B56" r:id="rId102" xr:uid="{00000000-0004-0000-0700-000065000000}"/>
    <hyperlink ref="A57" r:id="rId103" xr:uid="{00000000-0004-0000-0700-000066000000}"/>
    <hyperlink ref="B57" r:id="rId104" xr:uid="{00000000-0004-0000-0700-000067000000}"/>
    <hyperlink ref="B58" r:id="rId105" xr:uid="{00000000-0004-0000-0700-000068000000}"/>
    <hyperlink ref="A59" r:id="rId106" xr:uid="{00000000-0004-0000-0700-000069000000}"/>
    <hyperlink ref="B59" r:id="rId107" xr:uid="{00000000-0004-0000-0700-00006A000000}"/>
    <hyperlink ref="A60" r:id="rId108" xr:uid="{00000000-0004-0000-0700-00006B000000}"/>
    <hyperlink ref="B60" r:id="rId109" xr:uid="{00000000-0004-0000-0700-00006C000000}"/>
    <hyperlink ref="A61" r:id="rId110" xr:uid="{00000000-0004-0000-0700-00006D000000}"/>
    <hyperlink ref="B61" r:id="rId111" xr:uid="{00000000-0004-0000-0700-00006E000000}"/>
    <hyperlink ref="A62" r:id="rId112" xr:uid="{00000000-0004-0000-0700-00006F000000}"/>
    <hyperlink ref="B62" r:id="rId113" xr:uid="{00000000-0004-0000-0700-000070000000}"/>
    <hyperlink ref="A63" r:id="rId114" xr:uid="{00000000-0004-0000-0700-000071000000}"/>
    <hyperlink ref="B63" r:id="rId115" xr:uid="{00000000-0004-0000-0700-00007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3"/>
  <sheetViews>
    <sheetView workbookViewId="0">
      <selection activeCell="G14" sqref="G14"/>
    </sheetView>
  </sheetViews>
  <sheetFormatPr defaultColWidth="9" defaultRowHeight="12.5"/>
  <cols>
    <col min="3" max="3" width="12.81640625" customWidth="1"/>
  </cols>
  <sheetData>
    <row r="1" spans="1:10" ht="14.5">
      <c r="A1" s="1" t="s">
        <v>4</v>
      </c>
      <c r="B1" s="1" t="s">
        <v>536</v>
      </c>
      <c r="C1" s="1" t="s">
        <v>537</v>
      </c>
      <c r="D1" s="1" t="s">
        <v>538</v>
      </c>
      <c r="E1" s="1" t="s">
        <v>539</v>
      </c>
      <c r="F1" s="1" t="s">
        <v>540</v>
      </c>
      <c r="G1" s="1" t="s">
        <v>541</v>
      </c>
      <c r="H1" s="1" t="s">
        <v>542</v>
      </c>
      <c r="I1" s="1" t="s">
        <v>543</v>
      </c>
      <c r="J1" s="1" t="s">
        <v>544</v>
      </c>
    </row>
    <row r="2" spans="1:10" ht="14.5">
      <c r="A2" s="1" t="s">
        <v>545</v>
      </c>
      <c r="B2" s="1">
        <v>13089.2</v>
      </c>
      <c r="C2" s="2">
        <v>9201.2000000000007</v>
      </c>
      <c r="D2" s="1">
        <v>10802.28</v>
      </c>
      <c r="E2" s="1">
        <v>5473.3109999999997</v>
      </c>
      <c r="F2" s="1">
        <v>406.43</v>
      </c>
      <c r="G2" s="1">
        <v>2649.23</v>
      </c>
      <c r="H2" s="1">
        <v>9.75</v>
      </c>
      <c r="I2" s="1">
        <v>24.2</v>
      </c>
      <c r="J2" s="1">
        <v>41655.601000000002</v>
      </c>
    </row>
    <row r="3" spans="1:10" ht="14.5">
      <c r="A3" s="1" t="s">
        <v>546</v>
      </c>
      <c r="B3" s="3">
        <v>0.31419999999999998</v>
      </c>
      <c r="C3" s="4">
        <v>0.22090000000000001</v>
      </c>
      <c r="D3" s="3">
        <v>0.25929999999999997</v>
      </c>
      <c r="E3" s="3">
        <v>0.13139999999999999</v>
      </c>
      <c r="F3" s="3">
        <v>9.7999999999999997E-3</v>
      </c>
      <c r="G3" s="3">
        <v>6.3600000000000004E-2</v>
      </c>
      <c r="H3" s="3">
        <v>2.0000000000000001E-4</v>
      </c>
      <c r="I3" s="1" t="s">
        <v>547</v>
      </c>
      <c r="J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TimeSlices</vt:lpstr>
      <vt:lpstr>Data Rules</vt:lpstr>
      <vt:lpstr>HYDRO_AF</vt:lpstr>
      <vt:lpstr>Win-AF</vt:lpstr>
      <vt:lpstr>SolarAF</vt:lpstr>
      <vt:lpstr>NOUSEWinAFand STOCK_1hRes</vt:lpstr>
      <vt:lpstr>NOUSETrans-EFFandCost</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2024-10-03T16:05:26Z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1033-12.2.0.18283</vt:lpwstr>
  </property>
</Properties>
</file>